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4"/>
  <workbookPr codeName="ThisWorkbook"/>
  <mc:AlternateContent xmlns:mc="http://schemas.openxmlformats.org/markup-compatibility/2006">
    <mc:Choice Requires="x15">
      <x15ac:absPath xmlns:x15ac="http://schemas.microsoft.com/office/spreadsheetml/2010/11/ac" url="C:\Users\emartinezg\Downloads\"/>
    </mc:Choice>
  </mc:AlternateContent>
  <xr:revisionPtr revIDLastSave="1" documentId="13_ncr:20001_{076DBE45-D16A-4967-8904-610509F3948B}" xr6:coauthVersionLast="47" xr6:coauthVersionMax="47" xr10:uidLastSave="{4BD156C6-EB1F-4675-A22B-9D6C60CAE92A}"/>
  <bookViews>
    <workbookView xWindow="28680" yWindow="-120" windowWidth="29040" windowHeight="15720" tabRatio="906" firstSheet="2" activeTab="2" xr2:uid="{00000000-000D-0000-FFFF-FFFF00000000}"/>
  </bookViews>
  <sheets>
    <sheet name="AIU" sheetId="273" r:id="rId1"/>
    <sheet name="POE" sheetId="265" r:id="rId2"/>
    <sheet name="PROPUESTA ECONOMICA(Proponente)" sheetId="274"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 localSheetId="0">#REF!</definedName>
    <definedName name="\0">#REF!</definedName>
    <definedName name="\00" localSheetId="0">#REF!</definedName>
    <definedName name="\00">#REF!</definedName>
    <definedName name="\a" localSheetId="0">#REF!</definedName>
    <definedName name="\a" localSheetId="3">#REF!</definedName>
    <definedName name="\a">#REF!</definedName>
    <definedName name="\AA" localSheetId="0">#REF!</definedName>
    <definedName name="\AA">[1]LIQUIDACION!#REF!</definedName>
    <definedName name="\b" localSheetId="0">#REF!</definedName>
    <definedName name="\b">[2]STRSUMM0!#REF!</definedName>
    <definedName name="\bb" localSheetId="0">#REF!</definedName>
    <definedName name="\bb">[2]STRSUMM0!#REF!</definedName>
    <definedName name="\c">#REF!</definedName>
    <definedName name="\E" localSheetId="0">#REF!</definedName>
    <definedName name="\E">#REF!</definedName>
    <definedName name="\EE" localSheetId="0">#REF!</definedName>
    <definedName name="\EE">#REF!</definedName>
    <definedName name="\G" localSheetId="0">#REF!</definedName>
    <definedName name="\G">#REF!</definedName>
    <definedName name="\i">#REF!</definedName>
    <definedName name="\k" localSheetId="0">#REF!</definedName>
    <definedName name="\k">'[3]7422CW00'!#REF!</definedName>
    <definedName name="\l" localSheetId="0">#REF!</definedName>
    <definedName name="\l">[4]STRSUMM0!#REF!</definedName>
    <definedName name="\M" localSheetId="0">#REF!</definedName>
    <definedName name="\M">#REF!</definedName>
    <definedName name="\ñ" localSheetId="0">#REF!</definedName>
    <definedName name="\ñ">'[5]7422CW00'!#REF!</definedName>
    <definedName name="\P" localSheetId="0">#REF!</definedName>
    <definedName name="\P">#REF!</definedName>
    <definedName name="\R" localSheetId="0">#REF!</definedName>
    <definedName name="\R">#REF!</definedName>
    <definedName name="\s" localSheetId="0">#REF!</definedName>
    <definedName name="\s" localSheetId="3">#REF!</definedName>
    <definedName name="\s">#REF!</definedName>
    <definedName name="\t">#REF!</definedName>
    <definedName name="\V" localSheetId="0">#REF!</definedName>
    <definedName name="\V">#REF!</definedName>
    <definedName name="\X" localSheetId="0">#N/A</definedName>
    <definedName name="\X" localSheetId="3">'INDICAR CÓDIGO DEL ITEM DE PAGO'!ERR</definedName>
    <definedName name="\X">[0]!ERR</definedName>
    <definedName name="\Z" localSheetId="0">#N/A</definedName>
    <definedName name="\Z" localSheetId="3">'INDICAR CÓDIGO DEL ITEM DE PAGO'!ERR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#N/A</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MA2">#REF!</definedName>
    <definedName name="__________________PJ50">#REF!</definedName>
    <definedName name="__________________SBC1">#REF!</definedName>
    <definedName name="__________________SBC3">#REF!</definedName>
    <definedName name="__________________SBC5">#REF!</definedName>
    <definedName name="__________________v1">IF(__________________v8,#REF!+__________________v4,#REF!)</definedName>
    <definedName name="__________________v2">IF(__________________v8,#REF!+__________________v4,#REF!)</definedName>
    <definedName name="__________________v4">#N/A</definedName>
    <definedName name="__________________v5">#N/A</definedName>
    <definedName name="__________________v6">#N/A</definedName>
    <definedName name="__________________v7" localSheetId="2">Scheduled_Payment+Extra_Payment</definedName>
    <definedName name="__________________v7">Scheduled_Payment+Extra_Payment</definedName>
    <definedName name="__________________v8">#N/A</definedName>
    <definedName name="__________________w1">IF(__________________w7,#REF!+__________________w3,#REF!)</definedName>
    <definedName name="__________________w2">IF(__________________w7,#REF!+__________________w3,#REF!)</definedName>
    <definedName name="__________________w3">#N/A</definedName>
    <definedName name="__________________w4">#N/A</definedName>
    <definedName name="__________________w5">#N/A</definedName>
    <definedName name="__________________w6" localSheetId="2">Scheduled_Payment+Extra_Payment</definedName>
    <definedName name="__________________w6">Scheduled_Payment+Extra_Payment</definedName>
    <definedName name="__________________w7">#N/A</definedName>
    <definedName name="__________________X1">IF(__________________X7,#REF!+__________________X3,#REF!)</definedName>
    <definedName name="__________________X2">IF(__________________X7,#REF!+__________________X3,#REF!)</definedName>
    <definedName name="__________________X3">#N/A</definedName>
    <definedName name="__________________X4">#N/A</definedName>
    <definedName name="__________________X5">#N/A</definedName>
    <definedName name="__________________X6" localSheetId="2">Scheduled_Payment+Extra_Payment</definedName>
    <definedName name="__________________X6">Scheduled_Payment+Extra_Payment</definedName>
    <definedName name="__________________X7">#N/A</definedName>
    <definedName name="__________________y2">IF(__________________y7,#REF!+__________________y3,#REF!)</definedName>
    <definedName name="__________________y3">#N/A</definedName>
    <definedName name="__________________y4">#N/A</definedName>
    <definedName name="__________________y5">#N/A</definedName>
    <definedName name="__________________y6" localSheetId="2">Scheduled_Payment+Extra_Payment</definedName>
    <definedName name="__________________y6">Scheduled_Payment+Extra_Payment</definedName>
    <definedName name="__________________y7">#N/A</definedName>
    <definedName name="__________________z1">IF(__________________z7,#REF!+__________________z3,#REF!)</definedName>
    <definedName name="__________________z2">IF(__________________z7,#REF!+__________________z3,#REF!)</definedName>
    <definedName name="__________________z3">#N/A</definedName>
    <definedName name="__________________z4">#N/A</definedName>
    <definedName name="__________________z5">#N/A</definedName>
    <definedName name="__________________z6" localSheetId="2">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SBC1">#REF!</definedName>
    <definedName name="_________________SBC3">#REF!</definedName>
    <definedName name="_________________SBC5">#REF!</definedName>
    <definedName name="________________A1">#N/A</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MA2">#REF!</definedName>
    <definedName name="________________PJ50">#REF!</definedName>
    <definedName name="________________SBC1">#REF!</definedName>
    <definedName name="________________SBC3">#REF!</definedName>
    <definedName name="________________SBC5">#REF!</definedName>
    <definedName name="________________v1">IF(________________v8,#REF!+________________v4,#REF!)</definedName>
    <definedName name="________________v2">IF(________________v8,#REF!+________________v4,#REF!)</definedName>
    <definedName name="________________v4">#N/A</definedName>
    <definedName name="________________v5">#N/A</definedName>
    <definedName name="________________v6">#N/A</definedName>
    <definedName name="________________v7" localSheetId="2">Scheduled_Payment+Extra_Payment</definedName>
    <definedName name="________________v7">Scheduled_Payment+Extra_Payment</definedName>
    <definedName name="________________v8">#N/A</definedName>
    <definedName name="________________w1">IF(________________w7,#REF!+________________w3,#REF!)</definedName>
    <definedName name="________________w2">IF(________________w7,#REF!+________________w3,#REF!)</definedName>
    <definedName name="________________w3">#N/A</definedName>
    <definedName name="________________w4">#N/A</definedName>
    <definedName name="________________w5">#N/A</definedName>
    <definedName name="________________w6" localSheetId="2">Scheduled_Payment+Extra_Payment</definedName>
    <definedName name="________________w6">Scheduled_Payment+Extra_Payment</definedName>
    <definedName name="________________w7">#N/A</definedName>
    <definedName name="________________X1">IF(________________X7,#REF!+________________X3,#REF!)</definedName>
    <definedName name="________________X2">IF(________________X7,#REF!+________________X3,#REF!)</definedName>
    <definedName name="________________X3">#N/A</definedName>
    <definedName name="________________X4">#N/A</definedName>
    <definedName name="________________X5">#N/A</definedName>
    <definedName name="________________X6" localSheetId="2">Scheduled_Payment+Extra_Payment</definedName>
    <definedName name="________________X6">Scheduled_Payment+Extra_Payment</definedName>
    <definedName name="________________X7">#N/A</definedName>
    <definedName name="________________y1">IF(__________________y7,#REF!+__________________y3,#REF!)</definedName>
    <definedName name="________________y2">IF(________________y7,#REF!+________________y3,#REF!)</definedName>
    <definedName name="________________y3">#N/A</definedName>
    <definedName name="________________y4">#N/A</definedName>
    <definedName name="________________y5">#N/A</definedName>
    <definedName name="________________y6" localSheetId="2">Scheduled_Payment+Extra_Payment</definedName>
    <definedName name="________________y6">Scheduled_Payment+Extra_Payment</definedName>
    <definedName name="________________y7">#N/A</definedName>
    <definedName name="________________z1">IF(________________z7,#REF!+________________z3,#REF!)</definedName>
    <definedName name="________________z2">IF(________________z7,#REF!+________________z3,#REF!)</definedName>
    <definedName name="________________z3">#N/A</definedName>
    <definedName name="________________z4">#N/A</definedName>
    <definedName name="________________z5">#N/A</definedName>
    <definedName name="________________z6" localSheetId="2">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i1">#REF!</definedName>
    <definedName name="_______________IPC2002">#REF!</definedName>
    <definedName name="_______________MA2">#REF!</definedName>
    <definedName name="_______________oa55">#REF!</definedName>
    <definedName name="_______________SBC1">#REF!</definedName>
    <definedName name="_______________SBC3">#REF!</definedName>
    <definedName name="_______________SBC5">#REF!</definedName>
    <definedName name="______________A1">#N/A</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#REF!</definedName>
    <definedName name="______________SBC3">#REF!</definedName>
    <definedName name="______________SBC5">#REF!</definedName>
    <definedName name="______________v1">IF(______________v8,#REF!+______________v4,#REF!)</definedName>
    <definedName name="______________v2">IF(______________v8,#REF!+______________v4,#REF!)</definedName>
    <definedName name="______________v4">#N/A</definedName>
    <definedName name="______________v5">#N/A</definedName>
    <definedName name="______________v6">#N/A</definedName>
    <definedName name="______________v7" localSheetId="2">Scheduled_Payment+Extra_Payment</definedName>
    <definedName name="______________v7">Scheduled_Payment+Extra_Payment</definedName>
    <definedName name="______________v8">#N/A</definedName>
    <definedName name="______________w1">IF(______________w7,#REF!+______________w3,#REF!)</definedName>
    <definedName name="______________w2">IF(______________w7,#REF!+______________w3,#REF!)</definedName>
    <definedName name="______________w3">#N/A</definedName>
    <definedName name="______________w4">#N/A</definedName>
    <definedName name="______________w5">#N/A</definedName>
    <definedName name="______________w6" localSheetId="2">Scheduled_Payment+Extra_Payment</definedName>
    <definedName name="______________w6">Scheduled_Payment+Extra_Payment</definedName>
    <definedName name="______________w7">#N/A</definedName>
    <definedName name="______________X1">IF(______________X7,#REF!+______________X3,#REF!)</definedName>
    <definedName name="______________X2">IF(______________X7,#REF!+______________X3,#REF!)</definedName>
    <definedName name="______________X3">#N/A</definedName>
    <definedName name="______________X4">#N/A</definedName>
    <definedName name="______________X5">#N/A</definedName>
    <definedName name="______________X6" localSheetId="2">Scheduled_Payment+Extra_Payment</definedName>
    <definedName name="______________X6">Scheduled_Payment+Extra_Payment</definedName>
    <definedName name="______________X7">#N/A</definedName>
    <definedName name="______________y1">IF(________________y7,#REF!+________________y3,#REF!)</definedName>
    <definedName name="______________y2">IF(______________y7,#REF!+______________y3,#REF!)</definedName>
    <definedName name="______________y3">#N/A</definedName>
    <definedName name="______________y4">#N/A</definedName>
    <definedName name="______________y5">#N/A</definedName>
    <definedName name="______________y6" localSheetId="2">Scheduled_Payment+Extra_Payment</definedName>
    <definedName name="______________y6">Scheduled_Payment+Extra_Payment</definedName>
    <definedName name="______________y7">#N/A</definedName>
    <definedName name="______________z1">IF(______________z7,#REF!+______________z3,#REF!)</definedName>
    <definedName name="______________z2">IF(______________z7,#REF!+______________z3,#REF!)</definedName>
    <definedName name="______________z3">#N/A</definedName>
    <definedName name="______________z4">#N/A</definedName>
    <definedName name="______________z5">#N/A</definedName>
    <definedName name="______________z6" localSheetId="2">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i1">#REF!</definedName>
    <definedName name="_____________IPC2002">#REF!</definedName>
    <definedName name="_____________MA2">#REF!</definedName>
    <definedName name="_____________oa55">#REF!</definedName>
    <definedName name="_____________SBC1">#REF!</definedName>
    <definedName name="_____________SBC3">#REF!</definedName>
    <definedName name="_____________SBC5">#REF!</definedName>
    <definedName name="____________A1">#N/A</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G1">#N/A</definedName>
    <definedName name="____________i1">#REF!</definedName>
    <definedName name="____________MA2">#REF!</definedName>
    <definedName name="____________oa55">#REF!</definedName>
    <definedName name="____________PJ50">#REF!</definedName>
    <definedName name="____________SBC1">#REF!</definedName>
    <definedName name="____________SBC3">#REF!</definedName>
    <definedName name="____________SBC5">#REF!</definedName>
    <definedName name="____________v1">IF(____________v8,#REF!+____________v4,#REF!)</definedName>
    <definedName name="____________v2">IF(____________v8,#REF!+____________v4,#REF!)</definedName>
    <definedName name="____________v4">#N/A</definedName>
    <definedName name="____________v5">#N/A</definedName>
    <definedName name="____________v6">#N/A</definedName>
    <definedName name="____________v7" localSheetId="2">Scheduled_Payment+Extra_Payment</definedName>
    <definedName name="____________v7">Scheduled_Payment+Extra_Payment</definedName>
    <definedName name="____________v8">#N/A</definedName>
    <definedName name="____________w1">IF(____________w7,#REF!+____________w3,#REF!)</definedName>
    <definedName name="____________w2">IF(____________w7,#REF!+____________w3,#REF!)</definedName>
    <definedName name="____________w3">#N/A</definedName>
    <definedName name="____________w4">#N/A</definedName>
    <definedName name="____________w5">#N/A</definedName>
    <definedName name="____________w6" localSheetId="2">Scheduled_Payment+Extra_Payment</definedName>
    <definedName name="____________w6">Scheduled_Payment+Extra_Payment</definedName>
    <definedName name="____________w7">#N/A</definedName>
    <definedName name="____________X1">IF(____________X7,#REF!+____________X3,#REF!)</definedName>
    <definedName name="____________X2">IF(____________X7,#REF!+____________X3,#REF!)</definedName>
    <definedName name="____________X3">#N/A</definedName>
    <definedName name="____________X4">#N/A</definedName>
    <definedName name="____________X5">#N/A</definedName>
    <definedName name="____________X6" localSheetId="2">Scheduled_Payment+Extra_Payment</definedName>
    <definedName name="____________X6">Scheduled_Payment+Extra_Payment</definedName>
    <definedName name="____________X7">#N/A</definedName>
    <definedName name="____________y1">IF(______________y7,#REF!+______________y3,#REF!)</definedName>
    <definedName name="____________y2">IF(____________y7,#REF!+____________y3,#REF!)</definedName>
    <definedName name="____________y3">#N/A</definedName>
    <definedName name="____________y4">#N/A</definedName>
    <definedName name="____________y5">#N/A</definedName>
    <definedName name="____________y6" localSheetId="2">Scheduled_Payment+Extra_Payment</definedName>
    <definedName name="____________y6">Scheduled_Payment+Extra_Payment</definedName>
    <definedName name="____________y7">#N/A</definedName>
    <definedName name="____________z1">IF(____________z7,#REF!+____________z3,#REF!)</definedName>
    <definedName name="____________z2">IF(____________z7,#REF!+____________z3,#REF!)</definedName>
    <definedName name="____________z3">#N/A</definedName>
    <definedName name="____________z4">#N/A</definedName>
    <definedName name="____________z5">#N/A</definedName>
    <definedName name="____________z6" localSheetId="2">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IPC2002">#REF!</definedName>
    <definedName name="___________MA2">#REF!</definedName>
    <definedName name="___________oa55">#REF!</definedName>
    <definedName name="___________PJ50">#REF!</definedName>
    <definedName name="___________SBC1">#REF!</definedName>
    <definedName name="___________SBC3">#REF!</definedName>
    <definedName name="___________SBC5">#REF!</definedName>
    <definedName name="__________A1">#N/A</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#REF!</definedName>
    <definedName name="__________SBC3">#REF!</definedName>
    <definedName name="__________SBC5">#REF!</definedName>
    <definedName name="__________v1">IF(__________v8,#REF!+__________v4,#REF!)</definedName>
    <definedName name="__________v2">IF(__________v8,#REF!+__________v4,#REF!)</definedName>
    <definedName name="__________v4">#N/A</definedName>
    <definedName name="__________v5">#N/A</definedName>
    <definedName name="__________v6">#N/A</definedName>
    <definedName name="__________v7" localSheetId="2">Scheduled_Payment+Extra_Payment</definedName>
    <definedName name="__________v7">Scheduled_Payment+Extra_Payment</definedName>
    <definedName name="__________v8">#N/A</definedName>
    <definedName name="__________w1">IF(__________w7,#REF!+__________w3,#REF!)</definedName>
    <definedName name="__________w2">IF(__________w7,#REF!+__________w3,#REF!)</definedName>
    <definedName name="__________w3">#N/A</definedName>
    <definedName name="__________w4">#N/A</definedName>
    <definedName name="__________w5">#N/A</definedName>
    <definedName name="__________w6" localSheetId="2">Scheduled_Payment+Extra_Payment</definedName>
    <definedName name="__________w6">Scheduled_Payment+Extra_Payment</definedName>
    <definedName name="__________w7">#N/A</definedName>
    <definedName name="__________X1">IF(__________X7,#REF!+__________X3,#REF!)</definedName>
    <definedName name="__________X2">IF(__________X7,#REF!+__________X3,#REF!)</definedName>
    <definedName name="__________X3">#N/A</definedName>
    <definedName name="__________X4">#N/A</definedName>
    <definedName name="__________X5">#N/A</definedName>
    <definedName name="__________X6" localSheetId="2">Scheduled_Payment+Extra_Payment</definedName>
    <definedName name="__________X6">Scheduled_Payment+Extra_Payment</definedName>
    <definedName name="__________X7">#N/A</definedName>
    <definedName name="__________y1">IF(____________y7,#REF!+____________y3,#REF!)</definedName>
    <definedName name="__________y2">IF(__________y7,#REF!+__________y3,#REF!)</definedName>
    <definedName name="__________y3">#N/A</definedName>
    <definedName name="__________y4">#N/A</definedName>
    <definedName name="__________y5">#N/A</definedName>
    <definedName name="__________y6" localSheetId="2">Scheduled_Payment+Extra_Payment</definedName>
    <definedName name="__________y6">Scheduled_Payment+Extra_Payment</definedName>
    <definedName name="__________y7">#N/A</definedName>
    <definedName name="__________z1">IF(__________z7,#REF!+__________z3,#REF!)</definedName>
    <definedName name="__________z2">IF(__________z7,#REF!+__________z3,#REF!)</definedName>
    <definedName name="__________z3">#N/A</definedName>
    <definedName name="__________z4">#N/A</definedName>
    <definedName name="__________z5">#N/A</definedName>
    <definedName name="__________z6" localSheetId="2">Scheduled_Payment+Extra_Payment</definedName>
    <definedName name="__________z6">Scheduled_Payment+Extra_Payment</definedName>
    <definedName name="__________z7">#N/A</definedName>
    <definedName name="_________AFC1" localSheetId="0">#REF!</definedName>
    <definedName name="_________AFC1">[6]INV!$A$25:$D$28</definedName>
    <definedName name="_________AFC3" localSheetId="0">#REF!</definedName>
    <definedName name="_________AFC3">[6]INV!$F$25:$I$28</definedName>
    <definedName name="_________AFC5" localSheetId="0">#REF!</definedName>
    <definedName name="_________AFC5">[6]INV!$K$25:$N$28</definedName>
    <definedName name="_________APU221">#REF!</definedName>
    <definedName name="_________APU465">#REF!</definedName>
    <definedName name="_________BGC1" localSheetId="0">#REF!</definedName>
    <definedName name="_________BGC1">[6]INV!$A$5:$D$8</definedName>
    <definedName name="_________BGC3" localSheetId="0">#REF!</definedName>
    <definedName name="_________BGC3">[6]INV!$F$5:$I$8</definedName>
    <definedName name="_________BGC5" localSheetId="0">#REF!</definedName>
    <definedName name="_________BGC5">[6]INV!$K$5:$N$8</definedName>
    <definedName name="_________CAC1" localSheetId="0">#REF!</definedName>
    <definedName name="_________CAC1">[6]INV!$A$19:$D$22</definedName>
    <definedName name="_________CAC3" localSheetId="0">#REF!</definedName>
    <definedName name="_________CAC3">[6]INV!$F$19:$I$22</definedName>
    <definedName name="_________CAC5" localSheetId="0">#REF!</definedName>
    <definedName name="_________CAC5">[6]INV!$K$19:$N$22</definedName>
    <definedName name="_________EST6">#REF!</definedName>
    <definedName name="_________i1">#REF!</definedName>
    <definedName name="_________IPC2002">#REF!</definedName>
    <definedName name="_________key2" localSheetId="0" hidden="1">#REF!</definedName>
    <definedName name="_________key2" hidden="1">[7]INST!#REF!</definedName>
    <definedName name="_________MA2">#REF!</definedName>
    <definedName name="_________oa55">#REF!</definedName>
    <definedName name="_________PJ50" localSheetId="0">#REF!</definedName>
    <definedName name="_________PJ50" localSheetId="3">#REF!</definedName>
    <definedName name="_________PJ50">#REF!</definedName>
    <definedName name="_________pj51">#REF!</definedName>
    <definedName name="_________SBC1" localSheetId="0">#REF!</definedName>
    <definedName name="_________SBC1">[6]INV!$A$12:$D$15</definedName>
    <definedName name="_________SBC3" localSheetId="0">#REF!</definedName>
    <definedName name="_________SBC3">[6]INV!$F$12:$I$15</definedName>
    <definedName name="_________SBC5" localSheetId="0">#REF!</definedName>
    <definedName name="_________SBC5">[6]INV!$K$12:$N$15</definedName>
    <definedName name="________A1">#N/A</definedName>
    <definedName name="________A17000">#REF!</definedName>
    <definedName name="________A20000">#REF!</definedName>
    <definedName name="________A30000">#REF!</definedName>
    <definedName name="________AFC1" localSheetId="0">#REF!</definedName>
    <definedName name="________AFC1">[6]INV!$A$25:$D$28</definedName>
    <definedName name="________AFC3" localSheetId="0">#REF!</definedName>
    <definedName name="________AFC3">[6]INV!$F$25:$I$28</definedName>
    <definedName name="________AFC5" localSheetId="0">#REF!</definedName>
    <definedName name="________AFC5">[6]INV!$K$25:$N$28</definedName>
    <definedName name="________APU221">#REF!</definedName>
    <definedName name="________APU465">#REF!</definedName>
    <definedName name="________BGC1" localSheetId="0">#REF!</definedName>
    <definedName name="________BGC1">[6]INV!$A$5:$D$8</definedName>
    <definedName name="________BGC3" localSheetId="0">#REF!</definedName>
    <definedName name="________BGC3">[6]INV!$F$5:$I$8</definedName>
    <definedName name="________BGC5" localSheetId="0">#REF!</definedName>
    <definedName name="________BGC5">[6]INV!$K$5:$N$8</definedName>
    <definedName name="________CAC1" localSheetId="0">#REF!</definedName>
    <definedName name="________CAC1">[6]INV!$A$19:$D$22</definedName>
    <definedName name="________CAC3" localSheetId="0">#REF!</definedName>
    <definedName name="________CAC3">[6]INV!$F$19:$I$22</definedName>
    <definedName name="________CAC5" localSheetId="0">#REF!</definedName>
    <definedName name="________CAC5">[6]INV!$K$19:$N$22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key2" localSheetId="0" hidden="1">#REF!</definedName>
    <definedName name="________key2" hidden="1">[8]INST!#REF!</definedName>
    <definedName name="________key3" localSheetId="0" hidden="1">#REF!</definedName>
    <definedName name="________key3" hidden="1">#REF!</definedName>
    <definedName name="________MA2" localSheetId="0">#REF!</definedName>
    <definedName name="________MA2" localSheetId="3">#REF!</definedName>
    <definedName name="________MA2">#REF!</definedName>
    <definedName name="________oa55">#REF!</definedName>
    <definedName name="________PJ50" localSheetId="0">#REF!</definedName>
    <definedName name="________PJ50" localSheetId="3">#REF!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 localSheetId="0">#REF!</definedName>
    <definedName name="________SBC1">[6]INV!$A$12:$D$15</definedName>
    <definedName name="________SBC3" localSheetId="0">#REF!</definedName>
    <definedName name="________SBC3">[6]INV!$F$12:$I$15</definedName>
    <definedName name="________SBC5" localSheetId="0">#REF!</definedName>
    <definedName name="________SBC5">[6]INV!$K$12:$N$15</definedName>
    <definedName name="________v1">IF(________v8,#REF!+________v4,#REF!)</definedName>
    <definedName name="________v2">IF(________v8,#REF!+________v4,#REF!)</definedName>
    <definedName name="________v4">#N/A</definedName>
    <definedName name="________v5">#N/A</definedName>
    <definedName name="________v6">#N/A</definedName>
    <definedName name="________v7" localSheetId="2">Scheduled_Payment+Extra_Payment</definedName>
    <definedName name="________v7">Scheduled_Payment+Extra_Payment</definedName>
    <definedName name="________v8">#N/A</definedName>
    <definedName name="________w1">IF(________w7,#REF!+________w3,#REF!)</definedName>
    <definedName name="________w2">IF(________w7,#REF!+________w3,#REF!)</definedName>
    <definedName name="________w3">#N/A</definedName>
    <definedName name="________w4">#N/A</definedName>
    <definedName name="________w5">#N/A</definedName>
    <definedName name="________w6" localSheetId="2">Scheduled_Payment+Extra_Payment</definedName>
    <definedName name="________w6">Scheduled_Payment+Extra_Payment</definedName>
    <definedName name="________w7">#N/A</definedName>
    <definedName name="________X1">IF(________X7,#REF!+________X3,#REF!)</definedName>
    <definedName name="________X2">IF(________X7,#REF!+________X3,#REF!)</definedName>
    <definedName name="________X3">#N/A</definedName>
    <definedName name="________X4">#N/A</definedName>
    <definedName name="________X5">#N/A</definedName>
    <definedName name="________X6" localSheetId="2">Scheduled_Payment+Extra_Payment</definedName>
    <definedName name="________X6">Scheduled_Payment+Extra_Payment</definedName>
    <definedName name="________X7">#N/A</definedName>
    <definedName name="________y1">IF(__________y7,#REF!+__________y3,#REF!)</definedName>
    <definedName name="________y2">IF(________y7,#REF!+________y3,#REF!)</definedName>
    <definedName name="________y3">#N/A</definedName>
    <definedName name="________y4">#N/A</definedName>
    <definedName name="________y5">#N/A</definedName>
    <definedName name="________y6" localSheetId="2">Scheduled_Payment+Extra_Payment</definedName>
    <definedName name="________y6">Scheduled_Payment+Extra_Payment</definedName>
    <definedName name="________y7">#N/A</definedName>
    <definedName name="________z1">IF(________z7,#REF!+________z3,#REF!)</definedName>
    <definedName name="________z2">IF(________z7,#REF!+________z3,#REF!)</definedName>
    <definedName name="________z3">#N/A</definedName>
    <definedName name="________z4">#N/A</definedName>
    <definedName name="________z5">#N/A</definedName>
    <definedName name="________z6" localSheetId="2">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0">#REF!</definedName>
    <definedName name="_______AFC1">[6]INV!$A$25:$D$28</definedName>
    <definedName name="_______AFC3" localSheetId="0">#REF!</definedName>
    <definedName name="_______AFC3">[6]INV!$F$25:$I$28</definedName>
    <definedName name="_______AFC5" localSheetId="0">#REF!</definedName>
    <definedName name="_______AFC5">[6]INV!$K$25:$N$28</definedName>
    <definedName name="_______APU221">#REF!</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0">#REF!</definedName>
    <definedName name="_______BGC1">[6]INV!$A$5:$D$8</definedName>
    <definedName name="_______BGC3" localSheetId="0">#REF!</definedName>
    <definedName name="_______BGC3">[6]INV!$F$5:$I$8</definedName>
    <definedName name="_______BGC5" localSheetId="0">#REF!</definedName>
    <definedName name="_______BGC5">[6]INV!$K$5:$N$8</definedName>
    <definedName name="_______CAC1" localSheetId="0">#REF!</definedName>
    <definedName name="_______CAC1">[6]INV!$A$19:$D$22</definedName>
    <definedName name="_______CAC3" localSheetId="0">#REF!</definedName>
    <definedName name="_______CAC3">[6]INV!$F$19:$I$22</definedName>
    <definedName name="_______CAC5" localSheetId="0">#REF!</definedName>
    <definedName name="_______CAC5">[6]INV!$K$19:$N$22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0">#REF!</definedName>
    <definedName name="_______MA2" localSheetId="3">#REF!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0">#REF!</definedName>
    <definedName name="_______PJ50" localSheetId="3">#REF!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0">#REF!</definedName>
    <definedName name="_______SBC1">[6]INV!$A$12:$D$15</definedName>
    <definedName name="_______SBC3" localSheetId="0">#REF!</definedName>
    <definedName name="_______SBC3">[6]INV!$F$12:$I$15</definedName>
    <definedName name="_______SBC5" localSheetId="0">#REF!</definedName>
    <definedName name="_______SBC5">[6]INV!$K$12:$N$15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IF(________y7,#REF!+________y3,#REF!)</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 localSheetId="0">#REF!</definedName>
    <definedName name="______AFC1">[6]INV!$A$25:$D$28</definedName>
    <definedName name="______AFC3" localSheetId="0">#REF!</definedName>
    <definedName name="______AFC3">[6]INV!$F$25:$I$28</definedName>
    <definedName name="______AFC5" localSheetId="0">#REF!</definedName>
    <definedName name="______AFC5">[6]INV!$K$25:$N$28</definedName>
    <definedName name="______APU221">#REF!</definedName>
    <definedName name="______APU46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0">#REF!</definedName>
    <definedName name="______BGC1">[6]INV!$A$5:$D$8</definedName>
    <definedName name="______BGC3" localSheetId="0">#REF!</definedName>
    <definedName name="______BGC3">[6]INV!$F$5:$I$8</definedName>
    <definedName name="______BGC5" localSheetId="0">#REF!</definedName>
    <definedName name="______BGC5">[6]INV!$K$5:$N$8</definedName>
    <definedName name="______CAC1" localSheetId="0">#REF!</definedName>
    <definedName name="______CAC1">[6]INV!$A$19:$D$22</definedName>
    <definedName name="______CAC3" localSheetId="0">#REF!</definedName>
    <definedName name="______CAC3">[6]INV!$F$19:$I$22</definedName>
    <definedName name="______CAC5" localSheetId="0">#REF!</definedName>
    <definedName name="______CAC5">[6]INV!$K$19:$N$22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0">#REF!</definedName>
    <definedName name="______MA2" localSheetId="3">#REF!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0">#REF!</definedName>
    <definedName name="______PJ50" localSheetId="3">#REF!</definedName>
    <definedName name="______PJ50">#REF!</definedName>
    <definedName name="______pj51">#REF!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 localSheetId="0">#REF!</definedName>
    <definedName name="______SBC1">[6]INV!$A$12:$D$15</definedName>
    <definedName name="______SBC3" localSheetId="0">#REF!</definedName>
    <definedName name="______SBC3">[6]INV!$F$12:$I$15</definedName>
    <definedName name="______SBC5" localSheetId="0">#REF!</definedName>
    <definedName name="______SBC5">[6]INV!$K$12:$N$15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#N/A</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IF(______w7,#REF!+______w3,#REF!)</definedName>
    <definedName name="______w2">IF(______w7,#REF!+______w3,#REF!)</definedName>
    <definedName name="______w3">#N/A</definedName>
    <definedName name="______w4">#N/A</definedName>
    <definedName name="______w5">#N/A</definedName>
    <definedName name="______w6" localSheetId="2">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#REF!</definedName>
    <definedName name="_____adi2">#REF!</definedName>
    <definedName name="_____AFC1" localSheetId="0">#REF!</definedName>
    <definedName name="_____AFC1">[6]INV!$A$25:$D$28</definedName>
    <definedName name="_____AFC3" localSheetId="0">#REF!</definedName>
    <definedName name="_____AFC3">[6]INV!$F$25:$I$28</definedName>
    <definedName name="_____AFC5" localSheetId="0">#REF!</definedName>
    <definedName name="_____AFC5">[6]INV!$K$25:$N$28</definedName>
    <definedName name="_____ane7" localSheetId="0">#REF!</definedName>
    <definedName name="_____ane7" localSheetId="2">[9]!_xlnm.ane7</definedName>
    <definedName name="_____ane7">[9]!_xlnm.ane7</definedName>
    <definedName name="_____ane8" localSheetId="0">#REF!</definedName>
    <definedName name="_____ane8" localSheetId="2">[9]!_xlnm.ane8</definedName>
    <definedName name="_____ane8">[9]!_xlnm.ane8</definedName>
    <definedName name="_____APU221">#REF!</definedName>
    <definedName name="_____APU465">#REF!</definedName>
    <definedName name="_____Atp2" localSheetId="0">#REF!</definedName>
    <definedName name="_____Atp2">[10]EMPRESA!$F$22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0">#REF!</definedName>
    <definedName name="_____BGC1">[6]INV!$A$5:$D$8</definedName>
    <definedName name="_____BGC3" localSheetId="0">#REF!</definedName>
    <definedName name="_____BGC3">[6]INV!$F$5:$I$8</definedName>
    <definedName name="_____BGC5" localSheetId="0">#REF!</definedName>
    <definedName name="_____BGC5">[6]INV!$K$5:$N$8</definedName>
    <definedName name="_____CAC1" localSheetId="0">#REF!</definedName>
    <definedName name="_____CAC1">[6]INV!$A$19:$D$22</definedName>
    <definedName name="_____CAC3" localSheetId="0">#REF!</definedName>
    <definedName name="_____CAC3">[6]INV!$F$19:$I$22</definedName>
    <definedName name="_____CAC5" localSheetId="0">#REF!</definedName>
    <definedName name="_____CAC5">[6]INV!$K$19:$N$22</definedName>
    <definedName name="_____DCI1" localSheetId="0">#REF!</definedName>
    <definedName name="_____DCI1">[11]Tablas!#REF!</definedName>
    <definedName name="_____DDS1" localSheetId="0">#REF!</definedName>
    <definedName name="_____DDS1">[11]Tablas!#REF!</definedName>
    <definedName name="_____DGO1" localSheetId="0">#REF!</definedName>
    <definedName name="_____DGO1">[11]Tablas!#REF!</definedName>
    <definedName name="_____DGP1" localSheetId="0">#REF!</definedName>
    <definedName name="_____DGP1">[11]Tablas!#REF!</definedName>
    <definedName name="_____DIJ1" localSheetId="0">#REF!</definedName>
    <definedName name="_____DIJ1">[11]Tablas!#REF!</definedName>
    <definedName name="_____DPI1" localSheetId="0">#REF!</definedName>
    <definedName name="_____DPI1">[11]Tablas!#REF!</definedName>
    <definedName name="_____DPY1" localSheetId="0">#REF!</definedName>
    <definedName name="_____DPY1">[11]Tablas!#REF!</definedName>
    <definedName name="_____DRI1" localSheetId="0">#REF!</definedName>
    <definedName name="_____DRI1">[11]Tablas!#REF!</definedName>
    <definedName name="_____DRL1" localSheetId="0">#REF!</definedName>
    <definedName name="_____DRL1">[11]Tablas!#REF!</definedName>
    <definedName name="_____DSP1" localSheetId="0">#REF!</definedName>
    <definedName name="_____DSP1">[11]Tablas!#REF!</definedName>
    <definedName name="_____ECP1" localSheetId="0">#REF!</definedName>
    <definedName name="_____ECP1">[11]Tablas!#REF!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 localSheetId="0">#REF!</definedName>
    <definedName name="_____ICP1">[11]Tablas!#REF!</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0">#REF!</definedName>
    <definedName name="_____MA2" localSheetId="3">#REF!</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 localSheetId="0">#REF!</definedName>
    <definedName name="_____OCD1">[11]Tablas!#REF!</definedName>
    <definedName name="_____OCI1" localSheetId="0">#REF!</definedName>
    <definedName name="_____OCI1">[11]Tablas!#REF!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 localSheetId="3">#REF!</definedName>
    <definedName name="_____PJ50">#REF!</definedName>
    <definedName name="_____pj51">#REF!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0">#REF!</definedName>
    <definedName name="_____SBC1">[6]INV!$A$12:$D$15</definedName>
    <definedName name="_____SBC3" localSheetId="0">#REF!</definedName>
    <definedName name="_____SBC3">[6]INV!$F$12:$I$15</definedName>
    <definedName name="_____SBC5" localSheetId="0">#REF!</definedName>
    <definedName name="_____SBC5">[6]INV!$K$12:$N$15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#N/A</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 localSheetId="0">#REF!</definedName>
    <definedName name="_____VEX1">[11]Tablas!#REF!</definedName>
    <definedName name="_____VFA1" localSheetId="0">#REF!</definedName>
    <definedName name="_____VFA1">[11]Tablas!#REF!</definedName>
    <definedName name="_____vfv4" hidden="1">{"via1",#N/A,TRUE,"general";"via2",#N/A,TRUE,"general";"via3",#N/A,TRUE,"general"}</definedName>
    <definedName name="_____VIT1" localSheetId="0">#REF!</definedName>
    <definedName name="_____VIT1">[11]Tablas!#REF!</definedName>
    <definedName name="_____VPR1" localSheetId="0">#REF!</definedName>
    <definedName name="_____VPR1">[11]Tablas!#REF!</definedName>
    <definedName name="_____VPR2" localSheetId="0">#REF!</definedName>
    <definedName name="_____VPR2">[12]Tablas!#REF!</definedName>
    <definedName name="_____VRP1" localSheetId="0">#REF!</definedName>
    <definedName name="_____VRP1">[11]Tablas!#REF!</definedName>
    <definedName name="_____VSM1" localSheetId="0">#REF!</definedName>
    <definedName name="_____VSM1">[11]Tablas!#REF!</definedName>
    <definedName name="_____w1">IF(_____w7,#REF!+_____w3,#REF!)</definedName>
    <definedName name="_____w2">IF(_____w7,#REF!+_____w3,#REF!)</definedName>
    <definedName name="_____w3">#N/A</definedName>
    <definedName name="_____w4">#N/A</definedName>
    <definedName name="_____w5">#N/A</definedName>
    <definedName name="_____w6" localSheetId="2">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#N/A</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#REF!</definedName>
    <definedName name="____adi2">#REF!</definedName>
    <definedName name="____AFC1" localSheetId="0">#REF!</definedName>
    <definedName name="____AFC1">[6]INV!$A$25:$D$28</definedName>
    <definedName name="____AFC3" localSheetId="0">#REF!</definedName>
    <definedName name="____AFC3">[6]INV!$F$25:$I$28</definedName>
    <definedName name="____AFC5" localSheetId="0">#REF!</definedName>
    <definedName name="____AFC5">[6]INV!$K$25:$N$28</definedName>
    <definedName name="____ane7" localSheetId="0">#REF!</definedName>
    <definedName name="____ane7" localSheetId="2">[13]!_xlnm.ane7</definedName>
    <definedName name="____ane7">[13]!_xlnm.ane7</definedName>
    <definedName name="____ane8" localSheetId="0">#REF!</definedName>
    <definedName name="____ane8" localSheetId="2">[13]!_xlnm.ane8</definedName>
    <definedName name="____ane8">[13]!_xlnm.ane8</definedName>
    <definedName name="____APU221">#REF!</definedName>
    <definedName name="____APU465">#REF!</definedName>
    <definedName name="____Atp2" localSheetId="0">#REF!</definedName>
    <definedName name="____Atp2">[14]EMPRESA!$F$22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0">#REF!</definedName>
    <definedName name="____BGC1">[6]INV!$A$5:$D$8</definedName>
    <definedName name="____BGC3" localSheetId="0">#REF!</definedName>
    <definedName name="____BGC3">[6]INV!$F$5:$I$8</definedName>
    <definedName name="____BGC5" localSheetId="0">#REF!</definedName>
    <definedName name="____BGC5">[6]INV!$K$5:$N$8</definedName>
    <definedName name="____CAC1" localSheetId="0">#REF!</definedName>
    <definedName name="____CAC1">[6]INV!$A$19:$D$22</definedName>
    <definedName name="____CAC3" localSheetId="0">#REF!</definedName>
    <definedName name="____CAC3">[6]INV!$F$19:$I$22</definedName>
    <definedName name="____CAC5" localSheetId="0">#REF!</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0">#REF!</definedName>
    <definedName name="____DCI1">[11]Tablas!#REF!</definedName>
    <definedName name="____DDS1" localSheetId="0">#REF!</definedName>
    <definedName name="____DDS1">[11]Tablas!#REF!</definedName>
    <definedName name="____DGO1" localSheetId="0">#REF!</definedName>
    <definedName name="____DGO1">[11]Tablas!#REF!</definedName>
    <definedName name="____DGP1" localSheetId="0">#REF!</definedName>
    <definedName name="____DGP1">[11]Tablas!#REF!</definedName>
    <definedName name="____DIJ1" localSheetId="0">#REF!</definedName>
    <definedName name="____DIJ1">[11]Tablas!#REF!</definedName>
    <definedName name="____DPI1" localSheetId="0">#REF!</definedName>
    <definedName name="____DPI1">[11]Tablas!#REF!</definedName>
    <definedName name="____DPY1" localSheetId="0">#REF!</definedName>
    <definedName name="____DPY1">[11]Tablas!#REF!</definedName>
    <definedName name="____DRI1" localSheetId="0">#REF!</definedName>
    <definedName name="____DRI1">[11]Tablas!#REF!</definedName>
    <definedName name="____DRL1" localSheetId="0">#REF!</definedName>
    <definedName name="____DRL1">[11]Tablas!#REF!</definedName>
    <definedName name="____DSP1" localSheetId="0">#REF!</definedName>
    <definedName name="____DSP1">[11]Tablas!#REF!</definedName>
    <definedName name="____ECP1" localSheetId="0">#REF!</definedName>
    <definedName name="____ECP1">[11]Tablas!#REF!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 localSheetId="0">#REF!</definedName>
    <definedName name="____ICP1">[11]Tablas!#REF!</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 localSheetId="0">#REF!</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0">#REF!</definedName>
    <definedName name="____MA2" localSheetId="3">#REF!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 localSheetId="0">#REF!</definedName>
    <definedName name="____OCD1">[11]Tablas!#REF!</definedName>
    <definedName name="____OCI1" localSheetId="0">#REF!</definedName>
    <definedName name="____OCI1">[11]Tablas!#REF!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 localSheetId="3">#REF!</definedName>
    <definedName name="____PJ50">#REF!</definedName>
    <definedName name="____pj51" localSheetId="0">#REF!</definedName>
    <definedName name="____pj51" localSheetId="3">#REF!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 localSheetId="0">#REF!</definedName>
    <definedName name="____SBC1">[6]INV!$A$12:$D$15</definedName>
    <definedName name="____SBC3" localSheetId="0">#REF!</definedName>
    <definedName name="____SBC3">[6]INV!$F$12:$I$15</definedName>
    <definedName name="____SBC5" localSheetId="0">#REF!</definedName>
    <definedName name="____SBC5">[6]INV!$K$12:$N$15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#N/A</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 localSheetId="0">#REF!</definedName>
    <definedName name="____VEX1">[11]Tablas!#REF!</definedName>
    <definedName name="____VFA1" localSheetId="0">#REF!</definedName>
    <definedName name="____VFA1">[11]Tablas!#REF!</definedName>
    <definedName name="____vfv4" hidden="1">{"via1",#N/A,TRUE,"general";"via2",#N/A,TRUE,"general";"via3",#N/A,TRUE,"general"}</definedName>
    <definedName name="____VIT1" localSheetId="0">#REF!</definedName>
    <definedName name="____VIT1">[11]Tablas!#REF!</definedName>
    <definedName name="____VPR1" localSheetId="0">#REF!</definedName>
    <definedName name="____VPR1">[11]Tablas!#REF!</definedName>
    <definedName name="____VPR2" localSheetId="0">#REF!</definedName>
    <definedName name="____VPR2">#REF!</definedName>
    <definedName name="____VRP1" localSheetId="0">#REF!</definedName>
    <definedName name="____VRP1">[11]Tablas!#REF!</definedName>
    <definedName name="____VSM1" localSheetId="0">#REF!</definedName>
    <definedName name="____VSM1">[11]Tablas!#REF!</definedName>
    <definedName name="____w1">IF(____w7,#REF!+____w3,#REF!)</definedName>
    <definedName name="____w2">IF(____w7,#REF!+____w3,#REF!)</definedName>
    <definedName name="____w3">#N/A</definedName>
    <definedName name="____w4">#N/A</definedName>
    <definedName name="____w5">#N/A</definedName>
    <definedName name="____w6" localSheetId="2">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#N/A</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#REF!</definedName>
    <definedName name="___adi2">#REF!</definedName>
    <definedName name="___AFC1" localSheetId="0">#REF!</definedName>
    <definedName name="___AFC1">[6]INV!$A$25:$D$28</definedName>
    <definedName name="___AFC3" localSheetId="0">#REF!</definedName>
    <definedName name="___AFC3">[6]INV!$F$25:$I$28</definedName>
    <definedName name="___AFC5" localSheetId="0">#REF!</definedName>
    <definedName name="___AFC5">[6]INV!$K$25:$N$28</definedName>
    <definedName name="___ane7" localSheetId="0">#REF!</definedName>
    <definedName name="___ane7" localSheetId="2">[15]!_xlnm.ane7</definedName>
    <definedName name="___ane7">[15]!_xlnm.ane7</definedName>
    <definedName name="___ane8" localSheetId="0">#REF!</definedName>
    <definedName name="___ane8" localSheetId="2">[15]!_xlnm.ane8</definedName>
    <definedName name="___ane8">[15]!_xlnm.ane8</definedName>
    <definedName name="___APU221">#REF!</definedName>
    <definedName name="___APU465">#REF!</definedName>
    <definedName name="___Atp2" localSheetId="0">#REF!</definedName>
    <definedName name="___Atp2">[16]EMPRESA!$F$22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0">#REF!</definedName>
    <definedName name="___BGC1">[6]INV!$A$5:$D$8</definedName>
    <definedName name="___BGC3" localSheetId="0">#REF!</definedName>
    <definedName name="___BGC3">[6]INV!$F$5:$I$8</definedName>
    <definedName name="___BGC5" localSheetId="0">#REF!</definedName>
    <definedName name="___BGC5">[6]INV!$K$5:$N$8</definedName>
    <definedName name="___CAC1" localSheetId="0">#REF!</definedName>
    <definedName name="___CAC1">[6]INV!$A$19:$D$22</definedName>
    <definedName name="___CAC3" localSheetId="0">#REF!</definedName>
    <definedName name="___CAC3">[6]INV!$F$19:$I$22</definedName>
    <definedName name="___CAC5" localSheetId="0">#REF!</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0">#REF!</definedName>
    <definedName name="___DCI1">[11]Tablas!#REF!</definedName>
    <definedName name="___DDS1" localSheetId="0">#REF!</definedName>
    <definedName name="___DDS1">[11]Tablas!#REF!</definedName>
    <definedName name="___DGO1" localSheetId="0">#REF!</definedName>
    <definedName name="___DGO1">[11]Tablas!#REF!</definedName>
    <definedName name="___DGP1" localSheetId="0">#REF!</definedName>
    <definedName name="___DGP1">[11]Tablas!#REF!</definedName>
    <definedName name="___DIJ1" localSheetId="0">#REF!</definedName>
    <definedName name="___DIJ1">[11]Tablas!#REF!</definedName>
    <definedName name="___DPI1" localSheetId="0">#REF!</definedName>
    <definedName name="___DPI1">[11]Tablas!#REF!</definedName>
    <definedName name="___DPY1" localSheetId="0">#REF!</definedName>
    <definedName name="___DPY1">[11]Tablas!#REF!</definedName>
    <definedName name="___DRI1" localSheetId="0">#REF!</definedName>
    <definedName name="___DRI1">[11]Tablas!#REF!</definedName>
    <definedName name="___DRL1" localSheetId="0">#REF!</definedName>
    <definedName name="___DRL1">[11]Tablas!#REF!</definedName>
    <definedName name="___DSP1" localSheetId="0">#REF!</definedName>
    <definedName name="___DSP1">[11]Tablas!#REF!</definedName>
    <definedName name="___ECP1" localSheetId="0">#REF!</definedName>
    <definedName name="___ECP1">[11]Tablas!#REF!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 localSheetId="0">#REF!</definedName>
    <definedName name="___ICP1">[11]Tablas!#REF!</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localSheetId="0" hidden="1">#REF!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kjk6" hidden="1">{"TAB1",#N/A,TRUE,"GENERAL";"TAB2",#N/A,TRUE,"GENERAL";"TAB3",#N/A,TRUE,"GENERAL";"TAB4",#N/A,TRUE,"GENERAL";"TAB5",#N/A,TRUE,"GENERAL"}</definedName>
    <definedName name="___LEY80" localSheetId="0">#REF!</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0">#REF!</definedName>
    <definedName name="___MA2" localSheetId="3">#REF!</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 localSheetId="0">#REF!</definedName>
    <definedName name="___OCD1">[11]Tablas!#REF!</definedName>
    <definedName name="___OCI1" localSheetId="0">#REF!</definedName>
    <definedName name="___OCI1">[11]Tablas!#REF!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0">#REF!</definedName>
    <definedName name="___PJ50" localSheetId="3">#REF!</definedName>
    <definedName name="___PJ50">#REF!</definedName>
    <definedName name="___pj51" localSheetId="0">#REF!</definedName>
    <definedName name="___pj51" localSheetId="3">#REF!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0">#REF!</definedName>
    <definedName name="___SBC1">[6]INV!$A$12:$D$15</definedName>
    <definedName name="___SBC3" localSheetId="0">#REF!</definedName>
    <definedName name="___SBC3">[6]INV!$F$12:$I$15</definedName>
    <definedName name="___SBC5" localSheetId="0">#REF!</definedName>
    <definedName name="___SBC5">[6]INV!$K$12:$N$15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 localSheetId="0">#REF!</definedName>
    <definedName name="___VEX1">[11]Tablas!#REF!</definedName>
    <definedName name="___VFA1" localSheetId="0">#REF!</definedName>
    <definedName name="___VFA1">[11]Tablas!#REF!</definedName>
    <definedName name="___vfv4" hidden="1">{"via1",#N/A,TRUE,"general";"via2",#N/A,TRUE,"general";"via3",#N/A,TRUE,"general"}</definedName>
    <definedName name="___VIT1" localSheetId="0">#REF!</definedName>
    <definedName name="___VIT1">[11]Tablas!#REF!</definedName>
    <definedName name="___VPR1" localSheetId="0">#REF!</definedName>
    <definedName name="___VPR1">[11]Tablas!#REF!</definedName>
    <definedName name="___VPR2" localSheetId="0">#REF!</definedName>
    <definedName name="___VPR2">#REF!</definedName>
    <definedName name="___VRP1" localSheetId="0">#REF!</definedName>
    <definedName name="___VRP1">[11]Tablas!#REF!</definedName>
    <definedName name="___VSM1" localSheetId="0">#REF!</definedName>
    <definedName name="___VSM1">[11]Tablas!#REF!</definedName>
    <definedName name="___w1">#N/A</definedName>
    <definedName name="___w2">#N/A</definedName>
    <definedName name="___w3">#N/A</definedName>
    <definedName name="___w4">#N/A</definedName>
    <definedName name="___w5">#N/A</definedName>
    <definedName name="___w6" localSheetId="2">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Graph_A" localSheetId="0" hidden="1">#REF!</definedName>
    <definedName name="__123Graph_A" hidden="1">#REF!</definedName>
    <definedName name="__123Graph_B" localSheetId="0" hidden="1">#REF!</definedName>
    <definedName name="__123Graph_B" hidden="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FC1" localSheetId="0">#REF!</definedName>
    <definedName name="__AFC1">[6]INV!$A$25:$D$28</definedName>
    <definedName name="__AFC3" localSheetId="0">#REF!</definedName>
    <definedName name="__AFC3">[6]INV!$F$25:$I$28</definedName>
    <definedName name="__AFC5" localSheetId="0">#REF!</definedName>
    <definedName name="__AFC5">[6]INV!$K$25:$N$28</definedName>
    <definedName name="__ane7" localSheetId="0">#REF!</definedName>
    <definedName name="__ane7" localSheetId="2">[13]!_xlnm.ane7</definedName>
    <definedName name="__ane7">[13]!_xlnm.ane7</definedName>
    <definedName name="__ane8" localSheetId="0">#REF!</definedName>
    <definedName name="__ane8" localSheetId="2">[13]!_xlnm.ane8</definedName>
    <definedName name="__ane8">[13]!_xlnm.ane8</definedName>
    <definedName name="__APU221">#REF!</definedName>
    <definedName name="__APU465">#REF!</definedName>
    <definedName name="__Atp2" localSheetId="0">#REF!</definedName>
    <definedName name="__Atp2">[17]EMPRESA!$F$22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0">#REF!</definedName>
    <definedName name="__BGC1">[6]INV!$A$5:$D$8</definedName>
    <definedName name="__BGC3" localSheetId="0">#REF!</definedName>
    <definedName name="__BGC3">[6]INV!$F$5:$I$8</definedName>
    <definedName name="__BGC5" localSheetId="0">#REF!</definedName>
    <definedName name="__BGC5">[6]INV!$K$5:$N$8</definedName>
    <definedName name="__CAC1" localSheetId="0">#REF!</definedName>
    <definedName name="__CAC1">[6]INV!$A$19:$D$22</definedName>
    <definedName name="__CAC3" localSheetId="0">#REF!</definedName>
    <definedName name="__CAC3">[6]INV!$F$19:$I$22</definedName>
    <definedName name="__CAC5" localSheetId="0">#REF!</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0">#REF!</definedName>
    <definedName name="__DCI1">[11]Tablas!#REF!</definedName>
    <definedName name="__DDS1" localSheetId="0">#REF!</definedName>
    <definedName name="__DDS1">[11]Tablas!#REF!</definedName>
    <definedName name="__DGO1" localSheetId="0">#REF!</definedName>
    <definedName name="__DGO1">[11]Tablas!#REF!</definedName>
    <definedName name="__DGP1" localSheetId="0">#REF!</definedName>
    <definedName name="__DGP1">[11]Tablas!#REF!</definedName>
    <definedName name="__DIJ1" localSheetId="0">#REF!</definedName>
    <definedName name="__DIJ1">[11]Tablas!#REF!</definedName>
    <definedName name="__DPI1" localSheetId="0">#REF!</definedName>
    <definedName name="__DPI1">[11]Tablas!#REF!</definedName>
    <definedName name="__DPY1" localSheetId="0">#REF!</definedName>
    <definedName name="__DPY1">[11]Tablas!#REF!</definedName>
    <definedName name="__DRI1" localSheetId="0">#REF!</definedName>
    <definedName name="__DRI1">[11]Tablas!#REF!</definedName>
    <definedName name="__DRL1" localSheetId="0">#REF!</definedName>
    <definedName name="__DRL1">[11]Tablas!#REF!</definedName>
    <definedName name="__DSP1" localSheetId="0">#REF!</definedName>
    <definedName name="__DSP1">[11]Tablas!#REF!</definedName>
    <definedName name="__ECP1" localSheetId="0">#REF!</definedName>
    <definedName name="__ECP1">[11]Tablas!#REF!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#N/A</definedName>
    <definedName name="__F" localSheetId="3">'INDICAR CÓDIGO DEL ITEM DE PAGO'!ERR</definedName>
    <definedName name="__F">[0]!ERR</definedName>
    <definedName name="__FS01" localSheetId="0">#N/A</definedName>
    <definedName name="__FS01" localSheetId="3">'INDICAR CÓDIGO DEL ITEM DE PAGO'!ERR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 localSheetId="0">#REF!</definedName>
    <definedName name="__ICP1">[11]Tablas!#REF!</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0" hidden="1">#REF!</definedName>
    <definedName name="__key2" hidden="1">[18]INST!#REF!</definedName>
    <definedName name="__key21" localSheetId="0" hidden="1">#REF!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kjk6" hidden="1">{"TAB1",#N/A,TRUE,"GENERAL";"TAB2",#N/A,TRUE,"GENERAL";"TAB3",#N/A,TRUE,"GENERAL";"TAB4",#N/A,TRUE,"GENERAL";"TAB5",#N/A,TRUE,"GENERAL"}</definedName>
    <definedName name="__LEY80" localSheetId="0">#REF!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0">#REF!</definedName>
    <definedName name="__MA2" localSheetId="3">#REF!</definedName>
    <definedName name="__MA2">#REF!</definedName>
    <definedName name="__mun2" localSheetId="0">#REF!</definedName>
    <definedName name="__mun2" localSheetId="3">[19]PESOS!#REF!</definedName>
    <definedName name="__mun2">[19]PESOS!#REF!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IF(#REF!*#REF!*#REF!*#REF!&gt;0,1,0)</definedName>
    <definedName name="__num10" localSheetId="0">#REF!</definedName>
    <definedName name="__num10" localSheetId="3">#REF!</definedName>
    <definedName name="__num10">#REF!</definedName>
    <definedName name="__num2" localSheetId="0">#REF!</definedName>
    <definedName name="__num2" localSheetId="3">#REF!</definedName>
    <definedName name="__num2">#REF!</definedName>
    <definedName name="__num3" localSheetId="0">#REF!</definedName>
    <definedName name="__num3" localSheetId="3">#REF!</definedName>
    <definedName name="__num3">#REF!</definedName>
    <definedName name="__num4" localSheetId="0">#REF!</definedName>
    <definedName name="__num4" localSheetId="3">#REF!</definedName>
    <definedName name="__num4">#REF!</definedName>
    <definedName name="__num5" localSheetId="0">#REF!</definedName>
    <definedName name="__num5" localSheetId="3">#REF!</definedName>
    <definedName name="__num5">#REF!</definedName>
    <definedName name="__num6" localSheetId="0">#REF!</definedName>
    <definedName name="__num6" localSheetId="3">#REF!</definedName>
    <definedName name="__num6">#REF!</definedName>
    <definedName name="__num7" localSheetId="0">#REF!</definedName>
    <definedName name="__num7" localSheetId="3">#REF!</definedName>
    <definedName name="__num7">#REF!</definedName>
    <definedName name="__num8" localSheetId="0">#REF!</definedName>
    <definedName name="__num8" localSheetId="3">#REF!</definedName>
    <definedName name="__num8">#REF!</definedName>
    <definedName name="__num9" localSheetId="0">#REF!</definedName>
    <definedName name="__num9" localSheetId="3">#REF!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 localSheetId="0">#REF!</definedName>
    <definedName name="__OCD1">[11]Tablas!#REF!</definedName>
    <definedName name="__OCI1" localSheetId="0">#REF!</definedName>
    <definedName name="__OCI1">[11]Tablas!#REF!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 localSheetId="0">#REF!</definedName>
    <definedName name="__Pa1">'[20]Paral. 1'!$E$1:$E$65536</definedName>
    <definedName name="__Pa2" localSheetId="0">#REF!</definedName>
    <definedName name="__Pa2">'[20]Paral. 2'!$E$1:$E$65536</definedName>
    <definedName name="__Pa3" localSheetId="0">#REF!</definedName>
    <definedName name="__Pa3">'[20]Paral. 3'!$E$1:$E$65536</definedName>
    <definedName name="__Pa4" localSheetId="0">#REF!</definedName>
    <definedName name="__Pa4">[20]Paral.4!$E$1:$E$65536</definedName>
    <definedName name="__PJ50" localSheetId="0">#REF!</definedName>
    <definedName name="__PJ50" localSheetId="3">#REF!</definedName>
    <definedName name="__PJ50">#REF!</definedName>
    <definedName name="__pj51" localSheetId="0">#REF!</definedName>
    <definedName name="__pj51" localSheetId="3">#REF!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 localSheetId="0">#REF!</definedName>
    <definedName name="__ref4" localSheetId="3">#REF!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0">#REF!</definedName>
    <definedName name="__SBC1">[6]INV!$A$12:$D$15</definedName>
    <definedName name="__SBC3" localSheetId="0">#REF!</definedName>
    <definedName name="__SBC3">[6]INV!$F$12:$I$15</definedName>
    <definedName name="__SBC5" localSheetId="0">#REF!</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 localSheetId="0">#REF!</definedName>
    <definedName name="__VEX1">[11]Tablas!#REF!</definedName>
    <definedName name="__VFA1" localSheetId="0">#REF!</definedName>
    <definedName name="__VFA1">[11]Tablas!#REF!</definedName>
    <definedName name="__vfv4" hidden="1">{"via1",#N/A,TRUE,"general";"via2",#N/A,TRUE,"general";"via3",#N/A,TRUE,"general"}</definedName>
    <definedName name="__VIT1" localSheetId="0">#REF!</definedName>
    <definedName name="__VIT1">[11]Tablas!#REF!</definedName>
    <definedName name="__VPR1" localSheetId="0">#REF!</definedName>
    <definedName name="__VPR1">[11]Tablas!#REF!</definedName>
    <definedName name="__VPR2" localSheetId="0">#REF!</definedName>
    <definedName name="__VPR2">[12]Tablas!#REF!</definedName>
    <definedName name="__VRP1" localSheetId="0">#REF!</definedName>
    <definedName name="__VRP1">[11]Tablas!#REF!</definedName>
    <definedName name="__VSM1" localSheetId="0">#REF!</definedName>
    <definedName name="__VSM1">[11]Tablas!#REF!</definedName>
    <definedName name="__w1">#N/A</definedName>
    <definedName name="__w2">#N/A</definedName>
    <definedName name="__w3">#N/A</definedName>
    <definedName name="__w4">#N/A</definedName>
    <definedName name="__w5">#N/A</definedName>
    <definedName name="__w6" localSheetId="2">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localSheetId="0">#REF!</definedName>
    <definedName name="_1">#REF!</definedName>
    <definedName name="_1_25" localSheetId="0">#REF!</definedName>
    <definedName name="_1_25">[12]Tablas!#REF!</definedName>
    <definedName name="_10_PR64_500_–_PR_69_541.49">#REF!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di1">#REF!</definedName>
    <definedName name="_adi2">#REF!</definedName>
    <definedName name="_AFC1" localSheetId="0">#REF!</definedName>
    <definedName name="_AFC1">[6]INV!$A$25:$D$28</definedName>
    <definedName name="_AFC3" localSheetId="0">#REF!</definedName>
    <definedName name="_AFC3">[6]INV!$F$25:$I$28</definedName>
    <definedName name="_AFC5" localSheetId="0">#REF!</definedName>
    <definedName name="_AFC5">[6]INV!$K$25:$N$28</definedName>
    <definedName name="_ALM1" localSheetId="0">#REF!</definedName>
    <definedName name="_ALM1">#REF!</definedName>
    <definedName name="_AND1" localSheetId="0">#REF!</definedName>
    <definedName name="_AND1">#REF!</definedName>
    <definedName name="_ane7" localSheetId="0">#REF!</definedName>
    <definedName name="_ane7" localSheetId="2">[13]!_xlnm.ane7</definedName>
    <definedName name="_ane7">[13]!_xlnm.ane7</definedName>
    <definedName name="_ane8" localSheetId="0">#REF!</definedName>
    <definedName name="_ane8" localSheetId="2">[13]!_xlnm.ane8</definedName>
    <definedName name="_ane8">[13]!_xlnm.ane8</definedName>
    <definedName name="_APU221" localSheetId="0">#REF!</definedName>
    <definedName name="_APU221" localSheetId="3">#REF!</definedName>
    <definedName name="_APU221">#REF!</definedName>
    <definedName name="_APU3">#REF!</definedName>
    <definedName name="_APU465" localSheetId="0">#REF!</definedName>
    <definedName name="_APU465" localSheetId="2">[21]!absc</definedName>
    <definedName name="_APU465">[21]!absc</definedName>
    <definedName name="_Atp2" localSheetId="0">#REF!</definedName>
    <definedName name="_Atp2">[17]EMPRESA!$F$22</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[6]INV!$A$5:$D$8</definedName>
    <definedName name="_BGC3" localSheetId="0">#REF!</definedName>
    <definedName name="_BGC3">[6]INV!$F$5:$I$8</definedName>
    <definedName name="_BGC5" localSheetId="0">#REF!</definedName>
    <definedName name="_BGC5">[6]INV!$K$5:$N$8</definedName>
    <definedName name="_CAC1" localSheetId="0">#REF!</definedName>
    <definedName name="_CAC1">[6]INV!$A$19:$D$22</definedName>
    <definedName name="_CAC3" localSheetId="0">#REF!</definedName>
    <definedName name="_CAC3">[6]INV!$F$19:$I$22</definedName>
    <definedName name="_CAC5" localSheetId="0">#REF!</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0">#REF!</definedName>
    <definedName name="_DCI1">[11]Tablas!#REF!</definedName>
    <definedName name="_DDS1" localSheetId="0">#REF!</definedName>
    <definedName name="_DDS1">[11]Tablas!#REF!</definedName>
    <definedName name="_DGO1" localSheetId="0">#REF!</definedName>
    <definedName name="_DGO1">[11]Tablas!#REF!</definedName>
    <definedName name="_DGP1" localSheetId="0">#REF!</definedName>
    <definedName name="_DGP1">[11]Tablas!#REF!</definedName>
    <definedName name="_dhc1">#REF!</definedName>
    <definedName name="_dhc2">#REF!</definedName>
    <definedName name="_dhc3">#REF!</definedName>
    <definedName name="_dhc4">#REF!</definedName>
    <definedName name="_dhc5">#REF!</definedName>
    <definedName name="_DIJ1" localSheetId="0">#REF!</definedName>
    <definedName name="_DIJ1">[11]Tablas!#REF!</definedName>
    <definedName name="_DPI1" localSheetId="0">#REF!</definedName>
    <definedName name="_DPI1">[11]Tablas!#REF!</definedName>
    <definedName name="_DPY1" localSheetId="0">#REF!</definedName>
    <definedName name="_DPY1">[11]Tablas!#REF!</definedName>
    <definedName name="_DRI1" localSheetId="0">#REF!</definedName>
    <definedName name="_DRI1">[11]Tablas!#REF!</definedName>
    <definedName name="_DRL1" localSheetId="0">#REF!</definedName>
    <definedName name="_DRL1">[11]Tablas!#REF!</definedName>
    <definedName name="_DSP1" localSheetId="0">#REF!</definedName>
    <definedName name="_DSP1">[11]Tablas!#REF!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CP1" localSheetId="0">#REF!</definedName>
    <definedName name="_ECP1">[11]Tablas!#REF!</definedName>
    <definedName name="_EST1" localSheetId="0">#REF!</definedName>
    <definedName name="_EST1" localSheetId="3">#REF!</definedName>
    <definedName name="_EST1">#REF!</definedName>
    <definedName name="_EST10" localSheetId="0">#REF!</definedName>
    <definedName name="_EST10" localSheetId="3">#REF!</definedName>
    <definedName name="_EST10">#REF!</definedName>
    <definedName name="_EST11" localSheetId="0">#REF!</definedName>
    <definedName name="_EST11" localSheetId="3">#REF!</definedName>
    <definedName name="_EST11">#REF!</definedName>
    <definedName name="_EST12" localSheetId="0">#REF!</definedName>
    <definedName name="_EST12" localSheetId="3">#REF!</definedName>
    <definedName name="_EST12">#REF!</definedName>
    <definedName name="_EST13" localSheetId="0">#REF!</definedName>
    <definedName name="_EST13" localSheetId="3">#REF!</definedName>
    <definedName name="_EST13">#REF!</definedName>
    <definedName name="_EST14" localSheetId="0">#REF!</definedName>
    <definedName name="_EST14" localSheetId="3">#REF!</definedName>
    <definedName name="_EST14">#REF!</definedName>
    <definedName name="_EST15" localSheetId="0">#REF!</definedName>
    <definedName name="_EST15" localSheetId="3">#REF!</definedName>
    <definedName name="_EST15">#REF!</definedName>
    <definedName name="_EST16" localSheetId="0">#REF!</definedName>
    <definedName name="_EST16" localSheetId="3">#REF!</definedName>
    <definedName name="_EST16">#REF!</definedName>
    <definedName name="_EST17" localSheetId="0">#REF!</definedName>
    <definedName name="_EST17" localSheetId="3">#REF!</definedName>
    <definedName name="_EST17">#REF!</definedName>
    <definedName name="_EST18" localSheetId="0">#REF!</definedName>
    <definedName name="_EST18" localSheetId="3">#REF!</definedName>
    <definedName name="_EST18">#REF!</definedName>
    <definedName name="_EST19" localSheetId="0">#REF!</definedName>
    <definedName name="_EST19" localSheetId="3">#REF!</definedName>
    <definedName name="_EST19">#REF!</definedName>
    <definedName name="_EST2" localSheetId="0">#REF!</definedName>
    <definedName name="_EST2" localSheetId="3">#REF!</definedName>
    <definedName name="_EST2">#REF!</definedName>
    <definedName name="_EST3" localSheetId="0">#REF!</definedName>
    <definedName name="_EST3" localSheetId="3">#REF!</definedName>
    <definedName name="_EST3">#REF!</definedName>
    <definedName name="_EST4" localSheetId="0">#REF!</definedName>
    <definedName name="_EST4" localSheetId="3">#REF!</definedName>
    <definedName name="_EST4">#REF!</definedName>
    <definedName name="_EST5" localSheetId="0">#REF!</definedName>
    <definedName name="_EST5" localSheetId="3">#REF!</definedName>
    <definedName name="_EST5">#REF!</definedName>
    <definedName name="_EST6" localSheetId="0">#REF!</definedName>
    <definedName name="_EST6" localSheetId="3">#REF!</definedName>
    <definedName name="_EST6">#REF!</definedName>
    <definedName name="_EST7" localSheetId="0">#REF!</definedName>
    <definedName name="_EST7" localSheetId="3">#REF!</definedName>
    <definedName name="_EST7">#REF!</definedName>
    <definedName name="_EST8" localSheetId="0">#REF!</definedName>
    <definedName name="_EST8" localSheetId="3">#REF!</definedName>
    <definedName name="_EST8">#REF!</definedName>
    <definedName name="_EST9" localSheetId="0">#REF!</definedName>
    <definedName name="_EST9" localSheetId="3">#REF!</definedName>
    <definedName name="_EST9">#REF!</definedName>
    <definedName name="_EXC1" localSheetId="0">#REF!</definedName>
    <definedName name="_EXC1" localSheetId="3">#REF!</definedName>
    <definedName name="_EXC1">#REF!</definedName>
    <definedName name="_EXC10" localSheetId="0">#REF!</definedName>
    <definedName name="_EXC10" localSheetId="3">#REF!</definedName>
    <definedName name="_EXC10">#REF!</definedName>
    <definedName name="_EXC11" localSheetId="0">#REF!</definedName>
    <definedName name="_EXC11" localSheetId="3">#REF!</definedName>
    <definedName name="_EXC11">#REF!</definedName>
    <definedName name="_EXC12" localSheetId="0">#REF!</definedName>
    <definedName name="_EXC12" localSheetId="3">#REF!</definedName>
    <definedName name="_EXC12">#REF!</definedName>
    <definedName name="_EXC2" localSheetId="0">#REF!</definedName>
    <definedName name="_EXC2" localSheetId="3">#REF!</definedName>
    <definedName name="_EXC2">#REF!</definedName>
    <definedName name="_EXC3" localSheetId="0">#REF!</definedName>
    <definedName name="_EXC3" localSheetId="3">#REF!</definedName>
    <definedName name="_EXC3">#REF!</definedName>
    <definedName name="_EXC4" localSheetId="0">#REF!</definedName>
    <definedName name="_EXC4" localSheetId="3">#REF!</definedName>
    <definedName name="_EXC4">#REF!</definedName>
    <definedName name="_EXC5" localSheetId="0">#REF!</definedName>
    <definedName name="_EXC5" localSheetId="3">#REF!</definedName>
    <definedName name="_EXC5">#REF!</definedName>
    <definedName name="_EXC6" localSheetId="0">#REF!</definedName>
    <definedName name="_EXC6" localSheetId="3">#REF!</definedName>
    <definedName name="_EXC6">#REF!</definedName>
    <definedName name="_EXC7" localSheetId="0">#REF!</definedName>
    <definedName name="_EXC7" localSheetId="3">#REF!</definedName>
    <definedName name="_EXC7">#REF!</definedName>
    <definedName name="_EXC8" localSheetId="0">#REF!</definedName>
    <definedName name="_EXC8" localSheetId="3">#REF!</definedName>
    <definedName name="_EXC8">#REF!</definedName>
    <definedName name="_EXC9" localSheetId="0">#REF!</definedName>
    <definedName name="_EXC9" localSheetId="3">#REF!</definedName>
    <definedName name="_EXC9">#REF!</definedName>
    <definedName name="_F" localSheetId="0">#N/A</definedName>
    <definedName name="_F" localSheetId="3">'INDICAR CÓDIGO DEL ITEM DE PAGO'!ERR</definedName>
    <definedName name="_F">[0]!ERR</definedName>
    <definedName name="_F10" localSheetId="0">#REF!</definedName>
    <definedName name="_F10">#REF!</definedName>
    <definedName name="_FC" localSheetId="0">#REF!</definedName>
    <definedName name="_FC">#REF!</definedName>
    <definedName name="_Fill" localSheetId="0" hidden="1">#REF!</definedName>
    <definedName name="_Fill" localSheetId="3" hidden="1">#REF!</definedName>
    <definedName name="_Fill" hidden="1">#REF!</definedName>
    <definedName name="_xlnm._FilterDatabase" localSheetId="1" hidden="1">POE!$A$12:$P$244</definedName>
    <definedName name="_xlnm._FilterDatabase" localSheetId="2" hidden="1">'PROPUESTA ECONOMICA(Proponente)'!$A$12:$P$244</definedName>
    <definedName name="_FS01" localSheetId="0">#N/A</definedName>
    <definedName name="_FS01" localSheetId="3">'INDICAR CÓDIGO DEL ITEM DE PAGO'!ERR</definedName>
    <definedName name="_FS01">[0]!ERR</definedName>
    <definedName name="_G1">#N/A</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 localSheetId="0">#REF!</definedName>
    <definedName name="_GoBack">'INDICAR CÓDIGO DEL ITEM DE PAGO'!$F$4</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0"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1">#REF!</definedName>
    <definedName name="_i4" localSheetId="0"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 localSheetId="0">#REF!</definedName>
    <definedName name="_ICP1">[11]Tablas!#REF!</definedName>
    <definedName name="_IMP1" localSheetId="0">#REF!</definedName>
    <definedName name="_IMP1">#REF!</definedName>
    <definedName name="_INF1">#REF!</definedName>
    <definedName name="_IPC2002" localSheetId="0">#REF!</definedName>
    <definedName name="_IPC2002" localSheetId="3">#REF!</definedName>
    <definedName name="_IPC2002">#REF!</definedName>
    <definedName name="_IVA1" localSheetId="0">#REF!</definedName>
    <definedName name="_IVA1">#REF!</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hidden="1">#REF!</definedName>
    <definedName name="_Key11" localSheetId="0" hidden="1">#REF!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c1">#REF!</definedName>
    <definedName name="_lac2">#REF!</definedName>
    <definedName name="_lac3">#REF!</definedName>
    <definedName name="_lac4">#REF!</definedName>
    <definedName name="_lac5">#REF!</definedName>
    <definedName name="_lar03" localSheetId="0">#REF!</definedName>
    <definedName name="_lar03" localSheetId="3">#REF!</definedName>
    <definedName name="_lar03">#REF!</definedName>
    <definedName name="_LEY80" localSheetId="0">#REF!</definedName>
    <definedName name="_LEY80">#REF!</definedName>
    <definedName name="_m3" localSheetId="0"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0">#REF!</definedName>
    <definedName name="_MA2" localSheetId="3">#REF!</definedName>
    <definedName name="_MA2">#REF!</definedName>
    <definedName name="_MAT1" localSheetId="0">#REF!</definedName>
    <definedName name="_MAT1">#REF!</definedName>
    <definedName name="_MOD1" localSheetId="0">#REF!</definedName>
    <definedName name="_MOD1">#REF!</definedName>
    <definedName name="_mun2" localSheetId="0">#REF!</definedName>
    <definedName name="_mun2" localSheetId="3">[19]PESOS!#REF!</definedName>
    <definedName name="_mun2">[19]PESOS!#REF!</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rf10" localSheetId="0">#REF!</definedName>
    <definedName name="_nrf10">#REF!</definedName>
    <definedName name="_NUEVO">#REF!</definedName>
    <definedName name="_num10" localSheetId="0">#REF!</definedName>
    <definedName name="_num10" localSheetId="3">#REF!</definedName>
    <definedName name="_num10">#REF!</definedName>
    <definedName name="_num2" localSheetId="0">#REF!</definedName>
    <definedName name="_num2" localSheetId="3">#REF!</definedName>
    <definedName name="_num2">#REF!</definedName>
    <definedName name="_num3" localSheetId="0">#REF!</definedName>
    <definedName name="_num3" localSheetId="3">#REF!</definedName>
    <definedName name="_num3">#REF!</definedName>
    <definedName name="_num4" localSheetId="0">#REF!</definedName>
    <definedName name="_num4" localSheetId="3">#REF!</definedName>
    <definedName name="_num4">#REF!</definedName>
    <definedName name="_num5" localSheetId="0">#REF!</definedName>
    <definedName name="_num5" localSheetId="3">#REF!</definedName>
    <definedName name="_num5">#REF!</definedName>
    <definedName name="_num6" localSheetId="0">#REF!</definedName>
    <definedName name="_num6" localSheetId="3">#REF!</definedName>
    <definedName name="_num6">#REF!</definedName>
    <definedName name="_num7" localSheetId="0">#REF!</definedName>
    <definedName name="_num7" localSheetId="3">#REF!</definedName>
    <definedName name="_num7">#REF!</definedName>
    <definedName name="_num8" localSheetId="0">#REF!</definedName>
    <definedName name="_num8" localSheetId="3">#REF!</definedName>
    <definedName name="_num8">#REF!</definedName>
    <definedName name="_num9" localSheetId="0">#REF!</definedName>
    <definedName name="_num9" localSheetId="3">#REF!</definedName>
    <definedName name="_num9">#REF!</definedName>
    <definedName name="_nyn7" localSheetId="0"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D1" localSheetId="0">#REF!</definedName>
    <definedName name="_OCD1">[11]Tablas!#REF!</definedName>
    <definedName name="_OCI1" localSheetId="0">#REF!</definedName>
    <definedName name="_OCI1">[11]Tablas!#REF!</definedName>
    <definedName name="_OCT2">#REF!</definedName>
    <definedName name="_OF">#REF!</definedName>
    <definedName name="_Order1" localSheetId="0" hidden="1">255</definedName>
    <definedName name="_Order1" hidden="1">0</definedName>
    <definedName name="_Order2" hidden="1">255</definedName>
    <definedName name="_p6" localSheetId="0"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 localSheetId="0">#REF!</definedName>
    <definedName name="_Pa1">'[20]Paral. 1'!$E$1:$E$65536</definedName>
    <definedName name="_Pa2" localSheetId="0">#REF!</definedName>
    <definedName name="_Pa2">'[20]Paral. 2'!$E$1:$E$65536</definedName>
    <definedName name="_Pa3" localSheetId="0">#REF!</definedName>
    <definedName name="_Pa3">'[20]Paral. 3'!$E$1:$E$65536</definedName>
    <definedName name="_Pa4" localSheetId="0">#REF!</definedName>
    <definedName name="_Pa4">[20]Paral.4!$E$1:$E$65536</definedName>
    <definedName name="_PAL">#REF!</definedName>
    <definedName name="_Parse_Out" localSheetId="0" hidden="1">#REF!</definedName>
    <definedName name="_Parse_Out" hidden="1">'[3]7422CW00'!#REF!</definedName>
    <definedName name="_PJ50" localSheetId="0">#REF!</definedName>
    <definedName name="_PJ50" localSheetId="3">#REF!</definedName>
    <definedName name="_PJ50">#REF!</definedName>
    <definedName name="_pj51" localSheetId="0">#REF!</definedName>
    <definedName name="_pj51" localSheetId="3">#REF!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0">#REF!</definedName>
    <definedName name="_PRE1" localSheetId="3">#REF!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0" hidden="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AS">#REF!</definedName>
    <definedName name="_rc">#REF!</definedName>
    <definedName name="_REC1">"Rectángulo 31"</definedName>
    <definedName name="_ref4" localSheetId="0">#REF!</definedName>
    <definedName name="_ref4" localSheetId="3">#REF!</definedName>
    <definedName name="_ref4">#REF!</definedName>
    <definedName name="_RET1" localSheetId="0">#REF!</definedName>
    <definedName name="_RET1">'[3]7422CW00'!#REF!</definedName>
    <definedName name="_RET2" localSheetId="0">#REF!</definedName>
    <definedName name="_RET2">'[3]7422CW00'!#REF!</definedName>
    <definedName name="_RET3" localSheetId="0">#REF!</definedName>
    <definedName name="_RET3">'[3]7422CW00'!#REF!</definedName>
    <definedName name="_RET4" localSheetId="0">#REF!</definedName>
    <definedName name="_RET4">'[3]7422CW00'!#REF!</definedName>
    <definedName name="_RET5" localSheetId="0">#REF!</definedName>
    <definedName name="_RET5">'[3]7422CW00'!#REF!</definedName>
    <definedName name="_RET6" localSheetId="0">#REF!</definedName>
    <definedName name="_RET6">'[3]7422CW00'!#REF!</definedName>
    <definedName name="_rf8">#REF!</definedName>
    <definedName name="_RF9">#REF!</definedName>
    <definedName name="_rtu6" localSheetId="0"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 localSheetId="0">#REF!</definedName>
    <definedName name="_SBC1">[6]INV!$A$12:$D$15</definedName>
    <definedName name="_SBC3" localSheetId="0">#REF!</definedName>
    <definedName name="_SBC3">[6]INV!$F$12:$I$15</definedName>
    <definedName name="_SBC5" localSheetId="0">#REF!</definedName>
    <definedName name="_SBC5">[6]INV!$K$12:$N$15</definedName>
    <definedName name="_Sort" localSheetId="0" hidden="1">#REF!</definedName>
    <definedName name="_Sort" localSheetId="3" hidden="1">#REF!</definedName>
    <definedName name="_Sort" hidden="1">#REF!</definedName>
    <definedName name="_srn001" localSheetId="0">#REF!</definedName>
    <definedName name="_srn001" localSheetId="3">#REF!</definedName>
    <definedName name="_srn001">#REF!</definedName>
    <definedName name="_SUM1" localSheetId="0">#REF!</definedName>
    <definedName name="_SUM1">#REF!</definedName>
    <definedName name="_SUM2" localSheetId="0">#REF!</definedName>
    <definedName name="_SUM2">#REF!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localSheetId="0" hidden="1">#REF!</definedName>
    <definedName name="_unj1" hidden="1">[8]INST!#REF!</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 localSheetId="0">#REF!</definedName>
    <definedName name="_VEX1">[11]Tablas!#REF!</definedName>
    <definedName name="_VFA1" localSheetId="0">#REF!</definedName>
    <definedName name="_VFA1">[11]Tablas!#REF!</definedName>
    <definedName name="_vfv4" localSheetId="0"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 localSheetId="0">#REF!</definedName>
    <definedName name="_VIT1">[11]Tablas!#REF!</definedName>
    <definedName name="_VPR1" localSheetId="0">#REF!</definedName>
    <definedName name="_VPR1">[11]Tablas!#REF!</definedName>
    <definedName name="_VPR2" localSheetId="0">#REF!</definedName>
    <definedName name="_VPR2">[12]Tablas!#REF!</definedName>
    <definedName name="_VRP1" localSheetId="0">#REF!</definedName>
    <definedName name="_VRP1">[11]Tablas!#REF!</definedName>
    <definedName name="_VSM1" localSheetId="0">#REF!</definedName>
    <definedName name="_VSM1">[11]Tablas!#REF!</definedName>
    <definedName name="_w1">#N/A</definedName>
    <definedName name="_w2">#N/A</definedName>
    <definedName name="_w3">#N/A</definedName>
    <definedName name="_w4">#N/A</definedName>
    <definedName name="_w5">#N/A</definedName>
    <definedName name="_w6" localSheetId="2">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0">#REF!</definedName>
    <definedName name="a" localSheetId="3">'[23]DUB-823'!#REF!</definedName>
    <definedName name="a">'[23]DUB-823'!#REF!</definedName>
    <definedName name="a.vtas.cim">#REF!</definedName>
    <definedName name="A_1" localSheetId="0">#REF!</definedName>
    <definedName name="A_1">#REF!</definedName>
    <definedName name="A_impresión_IM" localSheetId="0">#REF!</definedName>
    <definedName name="A_impresión_IM" localSheetId="3">#REF!</definedName>
    <definedName name="A_impresión_IM">#REF!</definedName>
    <definedName name="A_nuevo">#REF!</definedName>
    <definedName name="A000">#REF!</definedName>
    <definedName name="A18A200" localSheetId="0">#REF!</definedName>
    <definedName name="A18A200">[24]ESPEC!#REF!</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0">#N/A</definedName>
    <definedName name="aa" localSheetId="3">'INDICAR CÓDIGO DEL ITEM DE PAGO'!ERR</definedName>
    <definedName name="aa">[0]!ERR</definedName>
    <definedName name="AAA" localSheetId="0">#N/A</definedName>
    <definedName name="AAA" localSheetId="3">'INDICAR CÓDIGO DEL ITEM DE PAGO'!ERR</definedName>
    <definedName name="AAA">[0]!ERR</definedName>
    <definedName name="aaaa">#REF!</definedName>
    <definedName name="AAAAA">#REF!</definedName>
    <definedName name="aaaaaa" localSheetId="0">#REF!</definedName>
    <definedName name="aaaaaa">[25]otros!$C$5</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 localSheetId="0">#REF!</definedName>
    <definedName name="AAC">[6]AASHTO!$A$14:$F$17</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 localSheetId="0">#REF!</definedName>
    <definedName name="aba_1">#REF!</definedName>
    <definedName name="aba_2" localSheetId="0">#REF!</definedName>
    <definedName name="aba_2">#REF!</definedName>
    <definedName name="abc" localSheetId="0">#REF!</definedName>
    <definedName name="abc" localSheetId="3">#REF!</definedName>
    <definedName name="abc">#REF!</definedName>
    <definedName name="ABCD" localSheetId="0" hidden="1">#REF!</definedName>
    <definedName name="ABCD" hidden="1">#REF!</definedName>
    <definedName name="ABCDE" localSheetId="0" hidden="1">#REF!</definedName>
    <definedName name="ABCDE" hidden="1">#REF!</definedName>
    <definedName name="ABG" localSheetId="0">#REF!</definedName>
    <definedName name="ABG">[6]AASHTO!$A$2:$F$5</definedName>
    <definedName name="ABRIL">#REF!</definedName>
    <definedName name="absc">#REF!</definedName>
    <definedName name="absc_">#REF!</definedName>
    <definedName name="absc_1">#REF!</definedName>
    <definedName name="absc1" localSheetId="0">#REF!</definedName>
    <definedName name="absc1" localSheetId="2">[26]!absc</definedName>
    <definedName name="absc1">[26]!absc</definedName>
    <definedName name="ac" localSheetId="0">#REF!</definedName>
    <definedName name="ac">#REF!</definedName>
    <definedName name="Acarreo">#REF!</definedName>
    <definedName name="Accesorios_de_1_2">#REF!</definedName>
    <definedName name="Accesorios_de_3_4">#REF!</definedName>
    <definedName name="Accesorios_Galvanizados">#REF!</definedName>
    <definedName name="AccessDatabase" hidden="1">"C:\C-314\VOLUMENES\volfin4.mdb"</definedName>
    <definedName name="acci">#REF!</definedName>
    <definedName name="Acero_de_Refuerzo_Figurado_de_60.000_P.S.I.">#REF!</definedName>
    <definedName name="Acero_Figurado_en_Obra">#REF!</definedName>
    <definedName name="Acero_Para_Transferencias">#REF!</definedName>
    <definedName name="ACFG">#REF!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A1">#REF!</definedName>
    <definedName name="ACTA2">#REF!</definedName>
    <definedName name="ACTAAJUSTE3" hidden="1">{"via1",#N/A,TRUE,"general";"via2",#N/A,TRUE,"general";"via3",#N/A,TRUE,"general"}</definedName>
    <definedName name="ACTAPARCIAL">#REF!</definedName>
    <definedName name="Actividades" localSheetId="0">#REF!</definedName>
    <definedName name="Actividades">#REF!</definedName>
    <definedName name="ACTV" localSheetId="0">#REF!</definedName>
    <definedName name="ACTV">#REF!</definedName>
    <definedName name="acumulado" localSheetId="0">#REF!,#REF!,#REF!,#REF!</definedName>
    <definedName name="acumulado">'[27]Reservas de Petróleo'!$A$2,'[27]Reservas de Petróleo'!$A$1,'[27]Reservas de Petróleo'!$D$4,'[27]Reservas de Petróleo'!$E$1:$E$65536</definedName>
    <definedName name="ad" localSheetId="0">#REF!</definedName>
    <definedName name="ad" localSheetId="3">#REF!</definedName>
    <definedName name="ad">#REF!</definedName>
    <definedName name="adasd" localSheetId="0">#REF!</definedName>
    <definedName name="adasd">#REF!</definedName>
    <definedName name="ADFGSDB" localSheetId="0"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I">#REF!</definedName>
    <definedName name="ADM" localSheetId="0">#REF!</definedName>
    <definedName name="ADM">[25]otros!$C$2</definedName>
    <definedName name="ADMINISTRACION">#REF!</definedName>
    <definedName name="administrador" localSheetId="0">#REF!</definedName>
    <definedName name="administrador">[28]Informacion!$B$15</definedName>
    <definedName name="ADMINISTRADOR_VIAL__ARMANDO_SANCHEZ_SANCHEZ">#REF!</definedName>
    <definedName name="ADMON" localSheetId="0">#REF!</definedName>
    <definedName name="ADMON">#REF!</definedName>
    <definedName name="ADMON1" localSheetId="0">#REF!</definedName>
    <definedName name="ADMON1">#REF!</definedName>
    <definedName name="adoc1" localSheetId="0">#REF!</definedName>
    <definedName name="adoc1" localSheetId="2">[26]!absc</definedName>
    <definedName name="adoc1">[26]!absc</definedName>
    <definedName name="ADOC125" localSheetId="0">#REF!</definedName>
    <definedName name="ADOC125" localSheetId="2">[29]!absc</definedName>
    <definedName name="ADOC125">[29]!absc</definedName>
    <definedName name="adoq" localSheetId="0">#REF!</definedName>
    <definedName name="adoq" localSheetId="2">[30]!absc</definedName>
    <definedName name="adoq">[30]!absc</definedName>
    <definedName name="ads">#REF!</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ua">#REF!</definedName>
    <definedName name="ah">#REF!</definedName>
    <definedName name="ahe">#REF!</definedName>
    <definedName name="aida" localSheetId="0">#REF!</definedName>
    <definedName name="aida">#REF!</definedName>
    <definedName name="aida1" localSheetId="0">#REF!</definedName>
    <definedName name="aida1">#REF!</definedName>
    <definedName name="AIU" localSheetId="0">#REF!</definedName>
    <definedName name="AIU" localSheetId="3">#REF!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#REF!</definedName>
    <definedName name="AjustDelAIU" localSheetId="0">#REF!</definedName>
    <definedName name="AjustDelAIU" localSheetId="3">#REF!</definedName>
    <definedName name="AjustDelAIU">#REF!</definedName>
    <definedName name="alam" localSheetId="0">#REF!</definedName>
    <definedName name="alam">#REF!</definedName>
    <definedName name="Alambre_Negro_No.18">#REF!</definedName>
    <definedName name="alambre14">#REF!</definedName>
    <definedName name="alambrecal14">#REF!</definedName>
    <definedName name="alc" localSheetId="0">#REF!</definedName>
    <definedName name="alc" localSheetId="2">[31]!absc</definedName>
    <definedName name="alc">[31]!absc</definedName>
    <definedName name="AlcanceProyecto" localSheetId="0">#REF!</definedName>
    <definedName name="AlcanceProyecto">#REF!</definedName>
    <definedName name="Alcaparro_2.00_m">#REF!</definedName>
    <definedName name="ALM" localSheetId="0">#REF!</definedName>
    <definedName name="ALM">#REF!</definedName>
    <definedName name="Almacenista">#REF!</definedName>
    <definedName name="ALTO" localSheetId="0">#REF!</definedName>
    <definedName name="ALTO">[32]Tabla!$A$1:$A$5</definedName>
    <definedName name="Amount" localSheetId="0">#REF!</definedName>
    <definedName name="Amount">#REF!</definedName>
    <definedName name="Analis">#REF!</definedName>
    <definedName name="ANALISIS">#REF!</definedName>
    <definedName name="ANCLAJE" localSheetId="0">#REF!</definedName>
    <definedName name="ANCLAJE" localSheetId="3">'[33]MC SF GAVIONES'!#REF!</definedName>
    <definedName name="ANCLAJE">'[33]MC SF GAVIONES'!#REF!</definedName>
    <definedName name="AND" localSheetId="0">#REF!</definedName>
    <definedName name="AND">#REF!</definedName>
    <definedName name="Andamio_Sección">#REF!</definedName>
    <definedName name="Andamios">#REF!</definedName>
    <definedName name="Andres123">#REF!</definedName>
    <definedName name="ANE">#REF!</definedName>
    <definedName name="anex7" localSheetId="0">#REF!</definedName>
    <definedName name="anex7">#REF!</definedName>
    <definedName name="anex8" localSheetId="0">#REF!</definedName>
    <definedName name="anex8">#REF!</definedName>
    <definedName name="ANEXO">#REF!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gulo_en_aluminio_1_2__x_1_2__x_1_16">#REF!</definedName>
    <definedName name="Angulo_hierro_2_1_2__x_3_13">#REF!</definedName>
    <definedName name="anscount" hidden="1">1</definedName>
    <definedName name="Antic" localSheetId="0">#REF!</definedName>
    <definedName name="Antic">[35]BASES!$B$33</definedName>
    <definedName name="ANTICIPO" localSheetId="0">#REF!</definedName>
    <definedName name="ANTICIPO">[36]BASES!$B$33</definedName>
    <definedName name="Anticorrosivo_Rojo_Claro">#REF!</definedName>
    <definedName name="AÑO" localSheetId="0">#REF!</definedName>
    <definedName name="AÑO">[25]PRESUPUESTO!$D$13</definedName>
    <definedName name="AÑOWUIE" localSheetId="0">#REF!</definedName>
    <definedName name="AÑOWUIE">'[37]Res-Accide-10'!$R$2:$R$7</definedName>
    <definedName name="ao">#REF!</definedName>
    <definedName name="apaiy" localSheetId="0">#REF!</definedName>
    <definedName name="apaiy">#REF!</definedName>
    <definedName name="Aparatos_Telefonicos_para_extensiones">#REF!</definedName>
    <definedName name="Aparatos_Telefonicos_secretariales">#REF!</definedName>
    <definedName name="APELLIDOS" localSheetId="0">#REF!</definedName>
    <definedName name="APELLIDOS">#REF!</definedName>
    <definedName name="API" localSheetId="0">#REF!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 localSheetId="0">#REF!</definedName>
    <definedName name="APU" localSheetId="2">[38]!absc</definedName>
    <definedName name="APU">[38]!absc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directos" localSheetId="0">#REF!</definedName>
    <definedName name="APU_directos" localSheetId="3">#REF!</definedName>
    <definedName name="APU_directos">#REF!</definedName>
    <definedName name="APU221.1" localSheetId="0">#REF!</definedName>
    <definedName name="APU221.1" localSheetId="3">#REF!</definedName>
    <definedName name="APU221.1">#REF!</definedName>
    <definedName name="APU221.2" localSheetId="0">#REF!</definedName>
    <definedName name="APU221.2" localSheetId="3">#REF!</definedName>
    <definedName name="APU221.2">#REF!</definedName>
    <definedName name="APU5P">#REF!</definedName>
    <definedName name="aq" localSheetId="0">#N/A</definedName>
    <definedName name="aq" localSheetId="3">'INDICAR CÓDIGO DEL ITEM DE PAGO'!ERR</definedName>
    <definedName name="aq">[0]!ERR</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 localSheetId="0">#REF!</definedName>
    <definedName name="ARANCEL">#REF!</definedName>
    <definedName name="AREA" localSheetId="0">#REF!</definedName>
    <definedName name="AREA">#REF!</definedName>
    <definedName name="Area_canal">#REF!</definedName>
    <definedName name="_xlnm.Extract" localSheetId="0">#REF!</definedName>
    <definedName name="_xlnm.Extract">#REF!</definedName>
    <definedName name="_xlnm.Print_Area" localSheetId="0">AIU!$A$1:$D$49</definedName>
    <definedName name="_xlnm.Print_Area" localSheetId="3">'INDICAR CÓDIGO DEL ITEM DE PAGO'!$A$1:$Q$91</definedName>
    <definedName name="_xlnm.Print_Area" localSheetId="1">POE!$B$1:$L$263</definedName>
    <definedName name="_xlnm.Print_Area" localSheetId="2">'PROPUESTA ECONOMICA(Proponente)'!$B$1:$L$272</definedName>
    <definedName name="_xlnm.Print_Area">#REF!</definedName>
    <definedName name="AreaLimpiar" localSheetId="0">#REF!,#REF!,#REF!,#REF!,#REF!,#REF!,#REF!,#REF!,#REF!,#REF!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ENA">#REF!</definedName>
    <definedName name="Arenag">#REF!</definedName>
    <definedName name="armuve" localSheetId="0">#N/A</definedName>
    <definedName name="armuve" localSheetId="3">'INDICAR CÓDIGO DEL ITEM DE PAGO'!ERR</definedName>
    <definedName name="armuve">[0]!ERR</definedName>
    <definedName name="ARP" localSheetId="0">#REF!</definedName>
    <definedName name="ARP">#REF!</definedName>
    <definedName name="ARS" localSheetId="0">#REF!</definedName>
    <definedName name="ARS">#REF!</definedName>
    <definedName name="articulos">#REF!</definedName>
    <definedName name="ARTURO">#REF!</definedName>
    <definedName name="as" localSheetId="0">#N/A</definedName>
    <definedName name="as" localSheetId="3">'INDICAR CÓDIGO DEL ITEM DE PAGO'!ERR</definedName>
    <definedName name="as">[0]!ERR</definedName>
    <definedName name="asasdasd">#N/A</definedName>
    <definedName name="ASB" localSheetId="0">#REF!</definedName>
    <definedName name="ASB">[6]AASHTO!$A$8:$F$11</definedName>
    <definedName name="ASD" localSheetId="0"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0">#N/A</definedName>
    <definedName name="ASDFGHJKLÑ" localSheetId="3">'INDICAR CÓDIGO DEL ITEM DE PAGO'!ERR</definedName>
    <definedName name="ASDFGHJKLÑ">[0]!ERR</definedName>
    <definedName name="asdfñk">#N/A</definedName>
    <definedName name="ASFALTO">#REF!</definedName>
    <definedName name="asfasd" localSheetId="0"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p" localSheetId="0">#REF!</definedName>
    <definedName name="Atp">[10]EMPRESA!$F$20</definedName>
    <definedName name="au">#REF!</definedName>
    <definedName name="aur">#REF!</definedName>
    <definedName name="_xlnm.Auto_Open" localSheetId="0">MODULO10.auto_abrir</definedName>
    <definedName name="_xlnm.Auto_Open" localSheetId="2">MODULO10.auto_abrir</definedName>
    <definedName name="_xlnm.Auto_Open">MODULO10.auto_abrir</definedName>
    <definedName name="auto1" localSheetId="0">#REF!</definedName>
    <definedName name="auto1" localSheetId="3">#REF!</definedName>
    <definedName name="auto1">#REF!</definedName>
    <definedName name="auto123" localSheetId="0">#REF!</definedName>
    <definedName name="auto123" localSheetId="3">#REF!</definedName>
    <definedName name="auto123">#REF!</definedName>
    <definedName name="auto2" localSheetId="0">#REF!</definedName>
    <definedName name="auto2" localSheetId="3">#REF!</definedName>
    <definedName name="auto2">#REF!</definedName>
    <definedName name="AUTO22">#REF!</definedName>
    <definedName name="AUTOMOTOR" localSheetId="0">#REF!</definedName>
    <definedName name="AUTOMOTOR">#REF!</definedName>
    <definedName name="AUTOMOTOR1" localSheetId="0">#REF!</definedName>
    <definedName name="AUTOMOTOR1">#REF!</definedName>
    <definedName name="AuxAlim" localSheetId="0">#REF!</definedName>
    <definedName name="AuxAlim">'[10]DATOS CONTRATO'!$E$18</definedName>
    <definedName name="auxalimentacion" localSheetId="0">#REF!</definedName>
    <definedName name="auxalimentacion">[40]CONTRATO!$E$18</definedName>
    <definedName name="AuxCom" localSheetId="0">#REF!</definedName>
    <definedName name="AuxCom">'[10]DATOS CONTRATO'!$I$16</definedName>
    <definedName name="auxcomisariato" localSheetId="0">#REF!</definedName>
    <definedName name="auxcomisariato">[40]CONTRATO!$I$16</definedName>
    <definedName name="AuxDot" localSheetId="0">#REF!</definedName>
    <definedName name="AuxDot">'[10]DATOS CONTRATO'!$I$17</definedName>
    <definedName name="auxdotacion" localSheetId="0">#REF!</definedName>
    <definedName name="auxdotacion">[40]CONTRATO!$I$17</definedName>
    <definedName name="AuxHab" localSheetId="0">#REF!</definedName>
    <definedName name="AuxHab">'[10]DATOS CONTRATO'!$E$17</definedName>
    <definedName name="auxhabi" localSheetId="0">#REF!</definedName>
    <definedName name="auxhabi">[41]CONTRATO!$E$17</definedName>
    <definedName name="auxhabitacion" localSheetId="0">#REF!</definedName>
    <definedName name="auxhabitacion">[40]CONTRATO!$E$17</definedName>
    <definedName name="auxtransporte" localSheetId="0">#REF!</definedName>
    <definedName name="auxtransporte">[40]CONTRATO!$E$16</definedName>
    <definedName name="av">#REF!</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0">#REF!</definedName>
    <definedName name="AW" localSheetId="3">#REF!</definedName>
    <definedName name="AW">#REF!</definedName>
    <definedName name="ax">#REF!</definedName>
    <definedName name="Ay">#REF!</definedName>
    <definedName name="ayudante">#REF!</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hidden="1">{"via1",#N/A,TRUE,"general";"via2",#N/A,TRUE,"general";"via3",#N/A,TRUE,"general"}</definedName>
    <definedName name="B_impresión_IM">#REF!</definedName>
    <definedName name="Bajo_L" localSheetId="0">#REF!</definedName>
    <definedName name="Bajo_L">[32]Tabla!$A$1:$A$5</definedName>
    <definedName name="BANCO">#REF!</definedName>
    <definedName name="BARA">#REF!</definedName>
    <definedName name="Base" localSheetId="0">#REF!</definedName>
    <definedName name="bASE" localSheetId="3">#REF!</definedName>
    <definedName name="Base">#REF!</definedName>
    <definedName name="Base_datos_IM" localSheetId="0">#REF!</definedName>
    <definedName name="Base_datos_IM">#REF!</definedName>
    <definedName name="base_VaR">#REF!</definedName>
    <definedName name="base1" localSheetId="0">#REF!</definedName>
    <definedName name="base1">#REF!</definedName>
    <definedName name="base2" localSheetId="0">#REF!</definedName>
    <definedName name="base2">#REF!</definedName>
    <definedName name="basedatos" localSheetId="0">#REF!</definedName>
    <definedName name="basedatos">[42]Hoja1!$A$4:$BZ$55</definedName>
    <definedName name="_xlnm.Database" localSheetId="0">#REF!</definedName>
    <definedName name="_xlnm.Database" localSheetId="3">#REF!</definedName>
    <definedName name="_xlnm.Database">#REF!</definedName>
    <definedName name="BaseDeDatos1" localSheetId="0">#REF!</definedName>
    <definedName name="BaseDeDatos1">#REF!</definedName>
    <definedName name="basep" localSheetId="0">#REF!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 localSheetId="0">#N/A</definedName>
    <definedName name="BB" localSheetId="3">'INDICAR CÓDIGO DEL ITEM DE PAGO'!ERR</definedName>
    <definedName name="BB">[0]!ERR</definedName>
    <definedName name="bbbbbb" localSheetId="0"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 localSheetId="0">#REF!</definedName>
    <definedName name="BENEF.UNIT.">#REF!</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h">#REF!</definedName>
    <definedName name="BGT" localSheetId="0">#REF!</definedName>
    <definedName name="BGT">#REF!</definedName>
    <definedName name="bgvfcdx" localSheetId="0"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#REF!</definedName>
    <definedName name="BHT_F" localSheetId="0">#REF!</definedName>
    <definedName name="BHT_F">#REF!</definedName>
    <definedName name="bi" localSheetId="0">#REF!</definedName>
    <definedName name="bi">#REF!</definedName>
    <definedName name="bimestre">#REF!</definedName>
    <definedName name="bl">#REF!</definedName>
    <definedName name="blActividadesDiarias" localSheetId="0">#REF!</definedName>
    <definedName name="blActividadesDiarias">#REF!</definedName>
    <definedName name="blanco">#REF!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#REF!</definedName>
    <definedName name="blEjecutado">'[44]Ejecutado%'!#REF!</definedName>
    <definedName name="blEjecutadoPorcen" localSheetId="0">#REF!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 localSheetId="0">#REF!</definedName>
    <definedName name="blProgramadoPesos">'[44]Programado$'!$I$1:$CK$45</definedName>
    <definedName name="blReferenciaInforme" localSheetId="0">#REF!</definedName>
    <definedName name="blReferenciaInforme">#REF!</definedName>
    <definedName name="bn" localSheetId="0">#REF!</definedName>
    <definedName name="bn" localSheetId="3">#REF!</definedName>
    <definedName name="bn">#REF!</definedName>
    <definedName name="bnm">#REF!</definedName>
    <definedName name="BOBCAT">#REF!</definedName>
    <definedName name="Bombas" localSheetId="0">#REF!</definedName>
    <definedName name="Bombas">#REF!</definedName>
    <definedName name="BONO" localSheetId="0">#REF!</definedName>
    <definedName name="BONO">#REF!</definedName>
    <definedName name="BORDE1">#REF!</definedName>
    <definedName name="BORDE2">#REF!</definedName>
    <definedName name="BORDE3">#REF!</definedName>
    <definedName name="BORDER1" localSheetId="0">#REF!</definedName>
    <definedName name="BORDER1">[45]steel!#REF!</definedName>
    <definedName name="BORDET" localSheetId="0">#REF!</definedName>
    <definedName name="BORDET">#REF!</definedName>
    <definedName name="BORSHE" localSheetId="0">#REF!</definedName>
    <definedName name="BORSHE">'[3]7422CW00'!#REF!</definedName>
    <definedName name="BORSUM" localSheetId="0">#REF!</definedName>
    <definedName name="BORSUM">'[3]7422CW00'!#REF!</definedName>
    <definedName name="boxes" localSheetId="0">#REF!</definedName>
    <definedName name="boxes">#REF!</definedName>
    <definedName name="BQ" localSheetId="0">#REF!</definedName>
    <definedName name="BQ">#REF!</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0"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 localSheetId="0">#REF!</definedName>
    <definedName name="BSW">[46]medelo!$D$37</definedName>
    <definedName name="bt" localSheetId="0"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iltIn_Print_Area" localSheetId="0">#REF!</definedName>
    <definedName name="BuiltIn_Print_Area">'[47]Form5 _Pág_ 1'!#REF!</definedName>
    <definedName name="BuiltIn_Print_Area___0" localSheetId="0">#REF!</definedName>
    <definedName name="BuiltIn_Print_Area___0">'[47]Form5 _Pág_ 2'!#REF!</definedName>
    <definedName name="BuiltIn_Print_Titles">#REF!</definedName>
    <definedName name="BULL">#REF!</definedName>
    <definedName name="Bulld50">#REF!</definedName>
    <definedName name="Bulld65e">#REF!</definedName>
    <definedName name="bulld65er">#REF!</definedName>
    <definedName name="Bulldozer">#REF!</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0">#REF!</definedName>
    <definedName name="C_" localSheetId="3">#REF!</definedName>
    <definedName name="C_">#REF!</definedName>
    <definedName name="CA" localSheetId="0">#REF!</definedName>
    <definedName name="CA">#REF!</definedName>
    <definedName name="CAB">#REF!</definedName>
    <definedName name="Cableado" localSheetId="0">#REF!</definedName>
    <definedName name="Cableado">#REF!</definedName>
    <definedName name="cadener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GURO">#REF!</definedName>
    <definedName name="CANT" localSheetId="0">#REF!</definedName>
    <definedName name="CANT" localSheetId="3">#REF!</definedName>
    <definedName name="CANT">#REF!</definedName>
    <definedName name="cantidad" localSheetId="0">#REF!,#REF!,#REF!,#REF!,#REF!,#REF!,#REF!,#REF!,#REF!,#REF!,#REF!,#REF!,#REF!,#REF!,#REF!,#REF!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0">#REF!</definedName>
    <definedName name="cap" localSheetId="3">#REF!</definedName>
    <definedName name="CAP">#REF!</definedName>
    <definedName name="CAPAC._HSE" localSheetId="0">#REF!</definedName>
    <definedName name="CAPAC._HSE">#REF!</definedName>
    <definedName name="Car">#REF!</definedName>
    <definedName name="CARGA" localSheetId="0">#REF!</definedName>
    <definedName name="CARGA">#REF!</definedName>
    <definedName name="CARGADOR">#REF!</definedName>
    <definedName name="CARGO">#REF!</definedName>
    <definedName name="CARGOS" localSheetId="0">#REF!</definedName>
    <definedName name="CARGOS">#REF!</definedName>
    <definedName name="carlos" localSheetId="0">MODULO10.auto_abrir</definedName>
    <definedName name="carlos" localSheetId="2">MODULO10.auto_abrir</definedName>
    <definedName name="carlos">MODULO10.auto_abrir</definedName>
    <definedName name="CARRETERA">#REF!</definedName>
    <definedName name="CARRO">#REF!</definedName>
    <definedName name="CASA">#REF!</definedName>
    <definedName name="CASITA">#REF!</definedName>
    <definedName name="CATD8">#REF!</definedName>
    <definedName name="CATEGORIA">#REF!</definedName>
    <definedName name="causa">#REF!</definedName>
    <definedName name="CBLES" localSheetId="0">#REF!</definedName>
    <definedName name="CBLES">#REF!</definedName>
    <definedName name="CBLES1" localSheetId="0">#REF!</definedName>
    <definedName name="CBLES1">#REF!</definedName>
    <definedName name="CBRDISEÑO" localSheetId="0">#REF!</definedName>
    <definedName name="CBRDISEÑO">[49]SECTORIZACIÓN!$A$12:$G$20</definedName>
    <definedName name="CBWorkbookPriority" hidden="1">-1602700874</definedName>
    <definedName name="CC" localSheetId="0">#REF!</definedName>
    <definedName name="CC">[50]Personalizar!$G$22:$G$25</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0">#REF!</definedName>
    <definedName name="CCCCCC" localSheetId="3">'[51]A. P. U.'!#REF!</definedName>
    <definedName name="CCCCCC">'[51]A. P. U.'!#REF!</definedName>
    <definedName name="CCT" localSheetId="0">#REF!</definedName>
    <definedName name="CCT">#REF!</definedName>
    <definedName name="ccto210" localSheetId="0">#REF!</definedName>
    <definedName name="ccto210" localSheetId="3">#REF!</definedName>
    <definedName name="ccto210">#REF!</definedName>
    <definedName name="cd" localSheetId="0">#REF!</definedName>
    <definedName name="cd">[52]Hoja1!$C$81</definedName>
    <definedName name="cdcdc" localSheetId="0"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 localSheetId="0">#REF!</definedName>
    <definedName name="CDctrl">[35]CDItem!$G$8</definedName>
    <definedName name="CDE" localSheetId="0">#REF!</definedName>
    <definedName name="CDE">#REF!</definedName>
    <definedName name="cdfgrtfd" localSheetId="0" hidden="1">#REF!</definedName>
    <definedName name="cdfgrtfd" hidden="1">#REF!</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0">#REF!</definedName>
    <definedName name="CEMENTO" localSheetId="3">[53]Insum!$A$3:$H$63</definedName>
    <definedName name="CEMENTO">[54]Insum!$A$3:$H$63</definedName>
    <definedName name="Cemento_Gris">#REF!</definedName>
    <definedName name="cesped">#REF!</definedName>
    <definedName name="CGDI01" localSheetId="0">#REF!</definedName>
    <definedName name="CGDI01">[11]Tablas!#REF!</definedName>
    <definedName name="CGDI02" localSheetId="0">#REF!</definedName>
    <definedName name="CGDI02">[11]Tablas!#REF!</definedName>
    <definedName name="CGDI03" localSheetId="0">#REF!</definedName>
    <definedName name="CGDI03">[11]Tablas!#REF!</definedName>
    <definedName name="CGDI04" localSheetId="0">#REF!</definedName>
    <definedName name="CGDI04">[11]Tablas!#REF!</definedName>
    <definedName name="CGDI05" localSheetId="0">#REF!</definedName>
    <definedName name="CGDI05">[11]Tablas!#REF!</definedName>
    <definedName name="CGDI06" localSheetId="0">#REF!</definedName>
    <definedName name="CGDI06">[11]Tablas!#REF!</definedName>
    <definedName name="CGDI07" localSheetId="0">#REF!</definedName>
    <definedName name="CGDI07">[11]Tablas!#REF!</definedName>
    <definedName name="CGDI08" localSheetId="0">#REF!</definedName>
    <definedName name="CGDI08">[11]Tablas!#REF!</definedName>
    <definedName name="CGEX01" localSheetId="0">#REF!</definedName>
    <definedName name="CGEX01">[11]Tablas!#REF!</definedName>
    <definedName name="CGEX02" localSheetId="0">#REF!</definedName>
    <definedName name="CGEX02">[11]Tablas!#REF!</definedName>
    <definedName name="CGEX031" localSheetId="0">#REF!</definedName>
    <definedName name="CGEX031">[11]Tablas!#REF!</definedName>
    <definedName name="CGEX04" localSheetId="0">#REF!</definedName>
    <definedName name="CGEX04">[11]Tablas!#REF!</definedName>
    <definedName name="CGFI011" localSheetId="0">#REF!</definedName>
    <definedName name="CGFI011">[11]Tablas!#REF!</definedName>
    <definedName name="CGFI012" localSheetId="0">#REF!</definedName>
    <definedName name="CGFI012">[11]Tablas!#REF!</definedName>
    <definedName name="CGFI021" localSheetId="0">#REF!</definedName>
    <definedName name="CGFI021">[11]Tablas!#REF!</definedName>
    <definedName name="CGFI022" localSheetId="0">#REF!</definedName>
    <definedName name="CGFI022">[11]Tablas!#REF!</definedName>
    <definedName name="CGFI023" localSheetId="0">#REF!</definedName>
    <definedName name="CGFI023">[11]Tablas!#REF!</definedName>
    <definedName name="CGFI024" localSheetId="0">#REF!</definedName>
    <definedName name="CGFI024">[11]Tablas!#REF!</definedName>
    <definedName name="CGFI031" localSheetId="0">#REF!</definedName>
    <definedName name="CGFI031">[11]Tablas!#REF!</definedName>
    <definedName name="CGFI032" localSheetId="0">#REF!</definedName>
    <definedName name="CGFI032">[11]Tablas!#REF!</definedName>
    <definedName name="CGFI0331" localSheetId="0">#REF!</definedName>
    <definedName name="CGFI0331">[11]Tablas!#REF!</definedName>
    <definedName name="CGFI0332" localSheetId="0">#REF!</definedName>
    <definedName name="CGFI0332">[11]Tablas!#REF!</definedName>
    <definedName name="CGFI0333" localSheetId="0">#REF!</definedName>
    <definedName name="CGFI0333">[11]Tablas!#REF!</definedName>
    <definedName name="CGFI0334" localSheetId="0">#REF!</definedName>
    <definedName name="CGFI0334">[11]Tablas!#REF!</definedName>
    <definedName name="CGFI0335" localSheetId="0">#REF!</definedName>
    <definedName name="CGFI0335">[11]Tablas!#REF!</definedName>
    <definedName name="CGFI0341" localSheetId="0">#REF!</definedName>
    <definedName name="CGFI0341">[11]Tablas!#REF!</definedName>
    <definedName name="CGFI0343" localSheetId="0">#REF!</definedName>
    <definedName name="CGFI0343">[11]Tablas!#REF!</definedName>
    <definedName name="CGFI0344" localSheetId="0">#REF!</definedName>
    <definedName name="CGFI0344">[11]Tablas!#REF!</definedName>
    <definedName name="CGPR01" localSheetId="0">#REF!</definedName>
    <definedName name="CGPR01">[11]Tablas!#REF!</definedName>
    <definedName name="CGPR021" localSheetId="0">#REF!</definedName>
    <definedName name="CGPR021">[11]Tablas!#REF!</definedName>
    <definedName name="CGPR022" localSheetId="0">#REF!</definedName>
    <definedName name="CGPR022">[11]Tablas!#REF!</definedName>
    <definedName name="CGPR023" localSheetId="0">#REF!</definedName>
    <definedName name="CGPR023">[11]Tablas!#REF!</definedName>
    <definedName name="CGPR024" localSheetId="0">#REF!</definedName>
    <definedName name="CGPR024">[11]Tablas!#REF!</definedName>
    <definedName name="CGPR031" localSheetId="0">#REF!</definedName>
    <definedName name="CGPR031">[11]Tablas!#REF!</definedName>
    <definedName name="CGPR032" localSheetId="0">#REF!</definedName>
    <definedName name="CGPR032">[11]Tablas!#REF!</definedName>
    <definedName name="CGPR0331" localSheetId="0">#REF!</definedName>
    <definedName name="CGPR0331">[11]Tablas!#REF!</definedName>
    <definedName name="CGPR0332" localSheetId="0">#REF!</definedName>
    <definedName name="CGPR0332">[11]Tablas!#REF!</definedName>
    <definedName name="CGPR0333" localSheetId="0">#REF!</definedName>
    <definedName name="CGPR0333">[11]Tablas!#REF!</definedName>
    <definedName name="CGPR041" localSheetId="0">#REF!</definedName>
    <definedName name="CGPR041">[11]Tablas!#REF!</definedName>
    <definedName name="CGPR042" localSheetId="0">#REF!</definedName>
    <definedName name="CGPR042">[11]Tablas!#REF!</definedName>
    <definedName name="CGPR043" localSheetId="0">#REF!</definedName>
    <definedName name="CGPR043">[11]Tablas!#REF!</definedName>
    <definedName name="CGPR051" localSheetId="0">#REF!</definedName>
    <definedName name="CGPR051">[11]Tablas!#REF!</definedName>
    <definedName name="CGPR052" localSheetId="0">#REF!</definedName>
    <definedName name="CGPR052">[11]Tablas!#REF!</definedName>
    <definedName name="CGPR0531" localSheetId="0">#REF!</definedName>
    <definedName name="CGPR0531">[11]Tablas!#REF!</definedName>
    <definedName name="CGPR0532" localSheetId="0">#REF!</definedName>
    <definedName name="CGPR0532">[11]Tablas!#REF!</definedName>
    <definedName name="CGPR0533" localSheetId="0">#REF!</definedName>
    <definedName name="CGPR0533">[11]Tablas!#REF!</definedName>
    <definedName name="CGPR0534" localSheetId="0">#REF!</definedName>
    <definedName name="CGPR0534">[11]Tablas!#REF!</definedName>
    <definedName name="CGPR0541" localSheetId="0">#REF!</definedName>
    <definedName name="CGPR0541">[11]Tablas!#REF!</definedName>
    <definedName name="CGPR0542" localSheetId="0">#REF!</definedName>
    <definedName name="CGPR0542">[11]Tablas!#REF!</definedName>
    <definedName name="CGPR0543" localSheetId="0">#REF!</definedName>
    <definedName name="CGPR0543">[11]Tablas!#REF!</definedName>
    <definedName name="CGPR061" localSheetId="0">#REF!</definedName>
    <definedName name="CGPR061">[11]Tablas!#REF!</definedName>
    <definedName name="CGPR062" localSheetId="0">#REF!</definedName>
    <definedName name="CGPR062">[11]Tablas!#REF!</definedName>
    <definedName name="CGPR0621" localSheetId="0">#REF!</definedName>
    <definedName name="CGPR0621">[11]Tablas!#REF!</definedName>
    <definedName name="CGPR0622" localSheetId="0">#REF!</definedName>
    <definedName name="CGPR0622">[11]Tablas!#REF!</definedName>
    <definedName name="CGPR0631" localSheetId="0">#REF!</definedName>
    <definedName name="CGPR0631">[11]Tablas!#REF!</definedName>
    <definedName name="CGPR0632" localSheetId="0">#REF!</definedName>
    <definedName name="CGPR0632">[11]Tablas!#REF!</definedName>
    <definedName name="CGPR0633" localSheetId="0">#REF!</definedName>
    <definedName name="CGPR0633">[11]Tablas!#REF!</definedName>
    <definedName name="CGPR0641" localSheetId="0">#REF!</definedName>
    <definedName name="CGPR0641">[11]Tablas!#REF!</definedName>
    <definedName name="CGPR0642" localSheetId="0">#REF!</definedName>
    <definedName name="CGPR0642">[11]Tablas!#REF!</definedName>
    <definedName name="CGPR0643" localSheetId="0">#REF!</definedName>
    <definedName name="CGPR0643">[11]Tablas!#REF!</definedName>
    <definedName name="CGRF01" localSheetId="0">#REF!</definedName>
    <definedName name="CGRF01">[11]Tablas!#REF!</definedName>
    <definedName name="CGRF02" localSheetId="0">#REF!</definedName>
    <definedName name="CGRF02">[11]Tablas!#REF!</definedName>
    <definedName name="CGRF031" localSheetId="0">#REF!</definedName>
    <definedName name="CGRF031">[11]Tablas!#REF!</definedName>
    <definedName name="CGRF032" localSheetId="0">#REF!</definedName>
    <definedName name="CGRF032">[11]Tablas!#REF!</definedName>
    <definedName name="CGRF0331" localSheetId="0">#REF!</definedName>
    <definedName name="CGRF0331">[11]Tablas!#REF!</definedName>
    <definedName name="CGRF0332" localSheetId="0">#REF!</definedName>
    <definedName name="CGRF0332">[11]Tablas!#REF!</definedName>
    <definedName name="CGRF0333" localSheetId="0">#REF!</definedName>
    <definedName name="CGRF0333">[11]Tablas!#REF!</definedName>
    <definedName name="CGRF0334" localSheetId="0">#REF!</definedName>
    <definedName name="CGRF0334">[11]Tablas!#REF!</definedName>
    <definedName name="CGRF0335" localSheetId="0">#REF!</definedName>
    <definedName name="CGRF0335">[11]Tablas!#REF!</definedName>
    <definedName name="CGRF0336" localSheetId="0">#REF!</definedName>
    <definedName name="CGRF0336">[11]Tablas!#REF!</definedName>
    <definedName name="CGRF0337" localSheetId="0">#REF!</definedName>
    <definedName name="CGRF0337">[11]Tablas!#REF!</definedName>
    <definedName name="CGRF0338" localSheetId="0">#REF!</definedName>
    <definedName name="CGRF0338">[11]Tablas!#REF!</definedName>
    <definedName name="CGRF0341" localSheetId="0">#REF!</definedName>
    <definedName name="CGRF0341">[11]Tablas!#REF!</definedName>
    <definedName name="CGRF0342" localSheetId="0">#REF!</definedName>
    <definedName name="CGRF0342">[11]Tablas!#REF!</definedName>
    <definedName name="CGRF0343" localSheetId="0">#REF!</definedName>
    <definedName name="CGRF0343">[11]Tablas!#REF!</definedName>
    <definedName name="CGRF041" localSheetId="0">#REF!</definedName>
    <definedName name="CGRF041">[11]Tablas!#REF!</definedName>
    <definedName name="CGRF042" localSheetId="0">#REF!</definedName>
    <definedName name="CGRF042">[11]Tablas!#REF!</definedName>
    <definedName name="CGRF0431" localSheetId="0">#REF!</definedName>
    <definedName name="CGRF0431">[11]Tablas!#REF!</definedName>
    <definedName name="CGRF0432" localSheetId="0">#REF!</definedName>
    <definedName name="CGRF0432">[11]Tablas!#REF!</definedName>
    <definedName name="CGRF0433" localSheetId="0">#REF!</definedName>
    <definedName name="CGRF0433">[11]Tablas!#REF!</definedName>
    <definedName name="CGRF0441" localSheetId="0">#REF!</definedName>
    <definedName name="CGRF0441">[11]Tablas!#REF!</definedName>
    <definedName name="CGRF0442" localSheetId="0">#REF!</definedName>
    <definedName name="CGRF0442">[11]Tablas!#REF!</definedName>
    <definedName name="CGRF0443" localSheetId="0">#REF!</definedName>
    <definedName name="CGRF0443">[11]Tablas!#REF!</definedName>
    <definedName name="CGSM01" localSheetId="0">#REF!</definedName>
    <definedName name="CGSM01">[11]Tablas!#REF!</definedName>
    <definedName name="CGSM02" localSheetId="0">#REF!</definedName>
    <definedName name="CGSM02">[11]Tablas!#REF!</definedName>
    <definedName name="CGSM03" localSheetId="0">#REF!</definedName>
    <definedName name="CGSM03">[11]Tablas!#REF!</definedName>
    <definedName name="CGSM04" localSheetId="0">#REF!</definedName>
    <definedName name="CGSM04">[11]Tablas!#REF!</definedName>
    <definedName name="CGSM05" localSheetId="0">#REF!</definedName>
    <definedName name="CGSM05">[11]Tablas!#REF!</definedName>
    <definedName name="CGSO011" localSheetId="0">#REF!</definedName>
    <definedName name="CGSO011">[11]Tablas!#REF!</definedName>
    <definedName name="CGSO012" localSheetId="0">#REF!</definedName>
    <definedName name="CGSO012">[11]Tablas!#REF!</definedName>
    <definedName name="CGSO013" localSheetId="0">#REF!</definedName>
    <definedName name="CGSO013">[11]Tablas!#REF!</definedName>
    <definedName name="CGSO014" localSheetId="0">#REF!</definedName>
    <definedName name="CGSO014">[11]Tablas!#REF!</definedName>
    <definedName name="CGSO02" localSheetId="0">#REF!</definedName>
    <definedName name="CGSO02">[11]Tablas!#REF!</definedName>
    <definedName name="CGSO031" localSheetId="0">#REF!</definedName>
    <definedName name="CGSO031">[11]Tablas!#REF!</definedName>
    <definedName name="CGSO032" localSheetId="0">#REF!</definedName>
    <definedName name="CGSO032">[11]Tablas!#REF!</definedName>
    <definedName name="CGSO033" localSheetId="0">#REF!</definedName>
    <definedName name="CGSO033">[11]Tablas!#REF!</definedName>
    <definedName name="CGSO034" localSheetId="0">#REF!</definedName>
    <definedName name="CGSO034">[11]Tablas!#REF!</definedName>
    <definedName name="CGSO041" localSheetId="0">#REF!</definedName>
    <definedName name="CGSO041">[11]Tablas!#REF!</definedName>
    <definedName name="CGSO042" localSheetId="0">#REF!</definedName>
    <definedName name="CGSO042">[11]Tablas!#REF!</definedName>
    <definedName name="CGSO043" localSheetId="0">#REF!</definedName>
    <definedName name="CGSO043">[11]Tablas!#REF!</definedName>
    <definedName name="CGSO044" localSheetId="0">#REF!</definedName>
    <definedName name="CGSO044">[11]Tablas!#REF!</definedName>
    <definedName name="CGSO051" localSheetId="0">#REF!</definedName>
    <definedName name="CGSO051">[11]Tablas!#REF!</definedName>
    <definedName name="CGSO052" localSheetId="0">#REF!</definedName>
    <definedName name="CGSO052">[11]Tablas!#REF!</definedName>
    <definedName name="CGSO053" localSheetId="0">#REF!</definedName>
    <definedName name="CGSO053">[11]Tablas!#REF!</definedName>
    <definedName name="CGSO054" localSheetId="0">#REF!</definedName>
    <definedName name="CGSO054">[11]Tablas!#REF!</definedName>
    <definedName name="CGSO055" localSheetId="0">#REF!</definedName>
    <definedName name="CGSO055">[11]Tablas!#REF!</definedName>
    <definedName name="CGSO061" localSheetId="0">#REF!</definedName>
    <definedName name="CGSO061">[11]Tablas!#REF!</definedName>
    <definedName name="CGSO062" localSheetId="0">#REF!</definedName>
    <definedName name="CGSO062">[11]Tablas!#REF!</definedName>
    <definedName name="CGSO063" localSheetId="0">#REF!</definedName>
    <definedName name="CGSO063">[11]Tablas!#REF!</definedName>
    <definedName name="CGSO064" localSheetId="0">#REF!</definedName>
    <definedName name="CGSO064">[11]Tablas!#REF!</definedName>
    <definedName name="CGTR011" localSheetId="0">#REF!</definedName>
    <definedName name="CGTR011">[11]Tablas!#REF!</definedName>
    <definedName name="CGTR012" localSheetId="0">#REF!</definedName>
    <definedName name="CGTR012">[11]Tablas!#REF!</definedName>
    <definedName name="CGTR021" localSheetId="0">#REF!</definedName>
    <definedName name="CGTR021">[11]Tablas!#REF!</definedName>
    <definedName name="CGTR022" localSheetId="0">#REF!</definedName>
    <definedName name="CGTR022">[11]Tablas!#REF!</definedName>
    <definedName name="CGTR023" localSheetId="0">#REF!</definedName>
    <definedName name="CGTR023">[11]Tablas!#REF!</definedName>
    <definedName name="CGTR031" localSheetId="0">#REF!</definedName>
    <definedName name="CGTR031">[11]Tablas!#REF!</definedName>
    <definedName name="CGTR032" localSheetId="0">#REF!</definedName>
    <definedName name="CGTR032">[11]Tablas!#REF!</definedName>
    <definedName name="CGTR033" localSheetId="0">#REF!</definedName>
    <definedName name="CGTR033">[11]Tablas!#REF!</definedName>
    <definedName name="CGTR034" localSheetId="0">#REF!</definedName>
    <definedName name="CGTR034">[11]Tablas!#REF!</definedName>
    <definedName name="CGTR035" localSheetId="0">#REF!</definedName>
    <definedName name="CGTR035">[11]Tablas!#REF!</definedName>
    <definedName name="CGTR036" localSheetId="0">#REF!</definedName>
    <definedName name="CGTR036">[11]Tablas!#REF!</definedName>
    <definedName name="CGTR037" localSheetId="0">#REF!</definedName>
    <definedName name="CGTR037">[11]Tablas!#REF!</definedName>
    <definedName name="CGTR038" localSheetId="0">#REF!</definedName>
    <definedName name="CGTR038">[11]Tablas!#REF!</definedName>
    <definedName name="CGTR039" localSheetId="0">#REF!</definedName>
    <definedName name="CGTR039">[11]Tablas!#REF!</definedName>
    <definedName name="CGTR041" localSheetId="0">#REF!</definedName>
    <definedName name="CGTR041">[11]Tablas!#REF!</definedName>
    <definedName name="CGTR042" localSheetId="0">#REF!</definedName>
    <definedName name="CGTR042">[11]Tablas!#REF!</definedName>
    <definedName name="CGTR043" localSheetId="0">#REF!</definedName>
    <definedName name="CGTR043">[11]Tablas!#REF!</definedName>
    <definedName name="CGTR044" localSheetId="0">#REF!</definedName>
    <definedName name="CGTR044">[11]Tablas!#REF!</definedName>
    <definedName name="CGTR051" localSheetId="0">#REF!</definedName>
    <definedName name="CGTR051">[11]Tablas!#REF!</definedName>
    <definedName name="Ch" localSheetId="0">#REF!</definedName>
    <definedName name="Ch">#REF!</definedName>
    <definedName name="CHK_PU" localSheetId="0">#REF!</definedName>
    <definedName name="CHK_PU">'[3]7422CW00'!#REF!</definedName>
    <definedName name="CHP" localSheetId="0">#REF!</definedName>
    <definedName name="CHP">#REF!</definedName>
    <definedName name="CIRCUITOS">#REF!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lase">#REF!</definedName>
    <definedName name="cmf" localSheetId="0">#REF!</definedName>
    <definedName name="cmf">[55]Hoja1!$C$27</definedName>
    <definedName name="CMIBLE" localSheetId="0">#REF!</definedName>
    <definedName name="CMIBLE">#REF!</definedName>
    <definedName name="CMIBLE1" localSheetId="0">#REF!</definedName>
    <definedName name="CMIBLE1">#REF!</definedName>
    <definedName name="CN">#REF!</definedName>
    <definedName name="co">#REF!</definedName>
    <definedName name="Cod" localSheetId="0">#REF!</definedName>
    <definedName name="Cod">#REF!</definedName>
    <definedName name="CodActEco" localSheetId="0">#REF!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#REF!</definedName>
    <definedName name="cogvsiruj">[34]COMPARATIVO!#REF!</definedName>
    <definedName name="COLON" localSheetId="0">#REF!</definedName>
    <definedName name="COLON">#REF!</definedName>
    <definedName name="ColTap" localSheetId="0">#REF!</definedName>
    <definedName name="ColTap">'[20]Coloc. e Interc. Tapones'!$E$1:$E$65536</definedName>
    <definedName name="Com" localSheetId="0">#REF!</definedName>
    <definedName name="Com">'[40]LIQUIDA-NOMINA'!$AL$4</definedName>
    <definedName name="COMIDA" localSheetId="0">#REF!</definedName>
    <definedName name="COMIDA">#REF!</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RE">#REF!</definedName>
    <definedName name="COMPRESOR">#REF!</definedName>
    <definedName name="Compresores" localSheetId="0">#REF!</definedName>
    <definedName name="Compresores">#REF!</definedName>
    <definedName name="COMPROBANTE_DE_PAGO">#REF!</definedName>
    <definedName name="concreto">#REF!</definedName>
    <definedName name="Concreto1_m">#REF!</definedName>
    <definedName name="Concreto2_m">#REF!</definedName>
    <definedName name="Concreto3_m">#REF!</definedName>
    <definedName name="Concreto4_m">#REF!</definedName>
    <definedName name="Concreto5_m">#REF!</definedName>
    <definedName name="conductor">#REF!</definedName>
    <definedName name="ConseqCat">0</definedName>
    <definedName name="ConseqForMitRisk">3</definedName>
    <definedName name="Consultor">#N/A</definedName>
    <definedName name="CONT" localSheetId="0">#REF!</definedName>
    <definedName name="CONT">'[56]DATOS CONTRATO'!$G$13</definedName>
    <definedName name="contra">#REF!</definedName>
    <definedName name="Contratante" localSheetId="0">#REF!</definedName>
    <definedName name="Contratante">'[10]DATOS CONTRATO'!$E$6</definedName>
    <definedName name="contratista">#REF!</definedName>
    <definedName name="CONTRATO" localSheetId="0">#REF!</definedName>
    <definedName name="CONTRATO">[40]CONTRATO!$E$8</definedName>
    <definedName name="COPIA" localSheetId="0">#N/A</definedName>
    <definedName name="COPIA" localSheetId="3">'INDICAR CÓDIGO DEL ITEM DE PAGO'!ERR</definedName>
    <definedName name="COPIA">[0]!ERR</definedName>
    <definedName name="COPIA1" localSheetId="0">#REF!</definedName>
    <definedName name="COPIA1">#REF!</definedName>
    <definedName name="COPIA2" localSheetId="0">#REF!</definedName>
    <definedName name="COPIA2">#REF!</definedName>
    <definedName name="copiao4" localSheetId="0">#N/A</definedName>
    <definedName name="copiao4" localSheetId="3">'INDICAR CÓDIGO DEL ITEM DE PAGO'!ERR</definedName>
    <definedName name="copiao4">[0]!ERR</definedName>
    <definedName name="corri" localSheetId="0">#N/A</definedName>
    <definedName name="corri" localSheetId="3">'INDICAR CÓDIGO DEL ITEM DE PAGO'!ERR</definedName>
    <definedName name="corri">[0]!ERR</definedName>
    <definedName name="COSTO_FRENTE" localSheetId="0">#REF!</definedName>
    <definedName name="COSTO_FRENTE">[57]BITACORA!$E$1:$E$65536</definedName>
    <definedName name="COSTO_TRANSPORTE">#REF!</definedName>
    <definedName name="costo2" localSheetId="0" hidden="1">#REF!</definedName>
    <definedName name="costo2" hidden="1">#REF!</definedName>
    <definedName name="COSTODIRECTO" localSheetId="0">#REF!</definedName>
    <definedName name="COSTODIRECTO" localSheetId="3">#REF!</definedName>
    <definedName name="COSTODIRECTO">#REF!</definedName>
    <definedName name="COSTOS" localSheetId="0">#REF!</definedName>
    <definedName name="COSTOS">[58]TARIFAS!$A$1:$F$52</definedName>
    <definedName name="cp">#REF!</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 localSheetId="0">#REF!</definedName>
    <definedName name="Criteria_MI">[59]civ_roma!$C$803:$G$804</definedName>
    <definedName name="_xlnm.Criteria">#REF!</definedName>
    <definedName name="Criterios_IM" localSheetId="0">#REF!</definedName>
    <definedName name="Criterios_IM">'[3]7422CW00'!#REF!</definedName>
    <definedName name="Criticidad" localSheetId="0">#REF!</definedName>
    <definedName name="Criticidad">[60]Tabla!$A$1:$A$5</definedName>
    <definedName name="Criticos">#REF!</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0">#REF!</definedName>
    <definedName name="CTA" localSheetId="3">#REF!</definedName>
    <definedName name="CTA">#REF!</definedName>
    <definedName name="CTE" localSheetId="0">#REF!</definedName>
    <definedName name="CTE">#REF!</definedName>
    <definedName name="ctoin">#REF!</definedName>
    <definedName name="CTR" localSheetId="0">#REF!</definedName>
    <definedName name="CTR">'[3]7422CW00'!#REF!</definedName>
    <definedName name="CTRPAG" localSheetId="0">#REF!</definedName>
    <definedName name="CTRPAG">'[3]7422CW00'!#REF!</definedName>
    <definedName name="cuad1">#REF!</definedName>
    <definedName name="cuad2">#REF!</definedName>
    <definedName name="cuad3">#REF!</definedName>
    <definedName name="cuad4">#REF!</definedName>
    <definedName name="CUAD5">#REF!</definedName>
    <definedName name="cuado">#REF!</definedName>
    <definedName name="CUAL" localSheetId="0">#N/A</definedName>
    <definedName name="CUAL" localSheetId="3">'INDICAR CÓDIGO DEL ITEM DE PAGO'!ERR</definedName>
    <definedName name="CUAL">[0]!ERR</definedName>
    <definedName name="CUBS" localSheetId="0">#REF!</definedName>
    <definedName name="CUBS" localSheetId="3">#REF!</definedName>
    <definedName name="CUBS">#REF!</definedName>
    <definedName name="CUENTA">#REF!</definedName>
    <definedName name="CUNET" localSheetId="0"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rva">"Chart 11"</definedName>
    <definedName name="Customize" localSheetId="0">#REF!</definedName>
    <definedName name="Customize" localSheetId="2">[50]!Customize</definedName>
    <definedName name="Customize">[50]!Customize</definedName>
    <definedName name="cv" localSheetId="0">#REF!</definedName>
    <definedName name="cv" localSheetId="3">#REF!</definedName>
    <definedName name="cv">#REF!</definedName>
    <definedName name="cv_51">#REF!</definedName>
    <definedName name="CVa" localSheetId="0">#REF!</definedName>
    <definedName name="CVa">'[20]Cambio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_percápita">#REF!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0">#REF!</definedName>
    <definedName name="dario" localSheetId="3">'[23]GPI 526'!#REF!</definedName>
    <definedName name="dario">'[23]GPI 526'!#REF!</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 localSheetId="0">#REF!</definedName>
    <definedName name="Database_MI">[59]civ_roma!$C$9:$G$799</definedName>
    <definedName name="DataDisplayed">"Ejemplo"</definedName>
    <definedName name="DATO1" localSheetId="0">#REF!</definedName>
    <definedName name="DATO1">'[61]46'!$D$3:$CK$429</definedName>
    <definedName name="datos" localSheetId="0">#REF!</definedName>
    <definedName name="DATOS" localSheetId="3">#REF!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 localSheetId="3">#REF!</definedName>
    <definedName name="Dbgcm">#REF!</definedName>
    <definedName name="dc" localSheetId="0">#REF!</definedName>
    <definedName name="dc">#REF!</definedName>
    <definedName name="Dcacm" localSheetId="0">#REF!</definedName>
    <definedName name="Dcacm" localSheetId="3">#REF!</definedName>
    <definedName name="Dcacm">#REF!</definedName>
    <definedName name="DCF">#REF!</definedName>
    <definedName name="DCI" localSheetId="0">#REF!</definedName>
    <definedName name="DCI">[12]Tablas!#REF!</definedName>
    <definedName name="DCI1_1" localSheetId="0">#REF!</definedName>
    <definedName name="DCI1_1">[12]Tablas!#REF!</definedName>
    <definedName name="DCI1_1_1" localSheetId="0">#REF!</definedName>
    <definedName name="DCI1_1_1">[12]Tablas!#REF!</definedName>
    <definedName name="DCI1_1_2" localSheetId="0">#REF!</definedName>
    <definedName name="DCI1_1_2">[12]Tablas!#REF!</definedName>
    <definedName name="DCI1_1_3" localSheetId="0">#REF!</definedName>
    <definedName name="DCI1_1_3">[12]Tablas!#REF!</definedName>
    <definedName name="DCI1_1_4" localSheetId="0">#REF!</definedName>
    <definedName name="DCI1_1_4">[12]Tablas!#REF!</definedName>
    <definedName name="DCI1_2" localSheetId="0">#REF!</definedName>
    <definedName name="DCI1_2">[12]Tablas!#REF!</definedName>
    <definedName name="DCI1_3" localSheetId="0">#REF!</definedName>
    <definedName name="DCI1_3">[12]Tablas!#REF!</definedName>
    <definedName name="DCI1_4" localSheetId="0">#REF!</definedName>
    <definedName name="DCI1_4">[12]Tablas!#REF!</definedName>
    <definedName name="DCorriente" localSheetId="0">#REF!</definedName>
    <definedName name="DCorriente">#REF!</definedName>
    <definedName name="Dcorriente1" localSheetId="0">#REF!</definedName>
    <definedName name="Dcorriente1">'[62]Pta a tierra'!#REF!</definedName>
    <definedName name="DCSDCTV" localSheetId="0"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0">#REF!</definedName>
    <definedName name="dd" localSheetId="3">#REF!</definedName>
    <definedName name="dd">#REF!</definedName>
    <definedName name="ddd" localSheetId="0"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hidden="1">#REF!</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D">#REF!</definedName>
    <definedName name="ddddt" localSheetId="0"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 localSheetId="0">#REF!</definedName>
    <definedName name="DDS">[12]Tablas!#REF!</definedName>
    <definedName name="DDS1_1" localSheetId="0">#REF!</definedName>
    <definedName name="DDS1_1">[12]Tablas!#REF!</definedName>
    <definedName name="DDS1_1_1" localSheetId="0">#REF!</definedName>
    <definedName name="DDS1_1_1">[12]Tablas!#REF!</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 localSheetId="0">#REF!</definedName>
    <definedName name="demanto" localSheetId="3">#REF!</definedName>
    <definedName name="demanto">#REF!</definedName>
    <definedName name="demanto_51">#REF!</definedName>
    <definedName name="DEMOLICIÓN" localSheetId="0">#REF!</definedName>
    <definedName name="DEMOLICIÓN">'[63]BASE-LISTAS'!$B$24:$B$29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 localSheetId="0">#REF!</definedName>
    <definedName name="DEPEND">[60]Tabla!$B$1:$B$397</definedName>
    <definedName name="DEPENDENCIA" localSheetId="0">#REF!</definedName>
    <definedName name="DEPENDENCIA">[60]Tabla!$B$1:$B$397</definedName>
    <definedName name="DEPENDENCIAS" localSheetId="0">#REF!</definedName>
    <definedName name="DEPENDENCIAS">[60]Tabla!$B$1:$B$397</definedName>
    <definedName name="DER">#N/A</definedName>
    <definedName name="DERFE" localSheetId="0">#REF!</definedName>
    <definedName name="DERFE">#REF!</definedName>
    <definedName name="DERRUMBES111">#REF!</definedName>
    <definedName name="desarrolladas" localSheetId="0">#REF!,#REF!,#REF!,#REF!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#REF!</definedName>
    <definedName name="DEST_ART">[45]steel!#REF!</definedName>
    <definedName name="DESTCOD" localSheetId="0">#REF!</definedName>
    <definedName name="DESTCOD">'[3]7422CW00'!#REF!</definedName>
    <definedName name="DESTFG" localSheetId="0">#REF!</definedName>
    <definedName name="DESTFG">'[3]7422CW00'!#REF!</definedName>
    <definedName name="DESTQTY" localSheetId="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0">#REF!</definedName>
    <definedName name="DEX" localSheetId="3">#REF!</definedName>
    <definedName name="DEX">#REF!</definedName>
    <definedName name="DF" localSheetId="0">#REF!</definedName>
    <definedName name="DF">[64]Cronograma!#REF!</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ER">#REF!</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 localSheetId="0">#REF!</definedName>
    <definedName name="dflt1">[50]Personalizar!$E$22</definedName>
    <definedName name="dflt2" localSheetId="0">#REF!</definedName>
    <definedName name="dflt2">[50]Personalizar!$E$23</definedName>
    <definedName name="dflt3" localSheetId="0">#REF!</definedName>
    <definedName name="dflt3">[50]Personalizar!$D$24</definedName>
    <definedName name="dflt4" localSheetId="0">#REF!</definedName>
    <definedName name="dflt4">[50]Personalizar!$E$26</definedName>
    <definedName name="dflt5" localSheetId="0">#REF!</definedName>
    <definedName name="dflt5">[50]Personalizar!$E$27</definedName>
    <definedName name="dflt6" localSheetId="0">#REF!</definedName>
    <definedName name="dflt6">[50]Personalizar!$D$28</definedName>
    <definedName name="dflt7" localSheetId="0">#REF!</definedName>
    <definedName name="dflt7">[50]Personalizar!$G$27</definedName>
    <definedName name="DFRFRF" localSheetId="0"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 localSheetId="0">#REF!</definedName>
    <definedName name="DGO">[12]Tablas!#REF!</definedName>
    <definedName name="DGO1_1" localSheetId="0">#REF!</definedName>
    <definedName name="DGO1_1">[12]Tablas!#REF!</definedName>
    <definedName name="DGO1_1_1" localSheetId="0">#REF!</definedName>
    <definedName name="DGO1_1_1">[12]Tablas!#REF!</definedName>
    <definedName name="DGP" localSheetId="0">#REF!</definedName>
    <definedName name="DGP">[12]Tablas!#REF!</definedName>
    <definedName name="DGP1_1" localSheetId="0">#REF!</definedName>
    <definedName name="DGP1_1">[12]Tablas!#REF!</definedName>
    <definedName name="DGP1_1_1" localSheetId="0">#REF!</definedName>
    <definedName name="DGP1_1_1">[12]Tablas!#REF!</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#REF!</definedName>
    <definedName name="DIA" localSheetId="0">#REF!</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ego">#REF!</definedName>
    <definedName name="diego1">#REF!</definedName>
    <definedName name="diferencia" localSheetId="0">#REF!,#REF!,#REF!,#REF!,#REF!,#REF!,#REF!,#REF!,#REF!,#REF!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#REF!</definedName>
    <definedName name="DIJ">[12]Tablas!#REF!</definedName>
    <definedName name="DIJ1_1" localSheetId="0">#REF!</definedName>
    <definedName name="DIJ1_1">[12]Tablas!#REF!</definedName>
    <definedName name="DIJ1_1_1" localSheetId="0">#REF!</definedName>
    <definedName name="DIJ1_1_1">[12]Tablas!#REF!</definedName>
    <definedName name="DIJ1_1_2" localSheetId="0">#REF!</definedName>
    <definedName name="DIJ1_1_2">[12]Tablas!#REF!</definedName>
    <definedName name="DIJ1_1_3" localSheetId="0">#REF!</definedName>
    <definedName name="DIJ1_1_3">[12]Tablas!#REF!</definedName>
    <definedName name="DIJ1_1_4" localSheetId="0">#REF!</definedName>
    <definedName name="DIJ1_1_4">[12]Tablas!#REF!</definedName>
    <definedName name="DIJ1_1_5" localSheetId="0">#REF!</definedName>
    <definedName name="DIJ1_1_5">[12]Tablas!#REF!</definedName>
    <definedName name="DIJ1_2" localSheetId="0">#REF!</definedName>
    <definedName name="DIJ1_2">[12]Tablas!#REF!</definedName>
    <definedName name="DIJ1_3" localSheetId="0">#REF!</definedName>
    <definedName name="DIJ1_3">[12]Tablas!#REF!</definedName>
    <definedName name="DIJ1_4" localSheetId="0">#REF!</definedName>
    <definedName name="DIJ1_4">[12]Tablas!#REF!</definedName>
    <definedName name="DIJ1_5" localSheetId="0">#REF!</definedName>
    <definedName name="DIJ1_5">[12]Tablas!#REF!</definedName>
    <definedName name="Direccion" localSheetId="0">#REF!</definedName>
    <definedName name="Direccion">[40]EMPRESA!$F$14</definedName>
    <definedName name="display_area_2" localSheetId="0">#REF!</definedName>
    <definedName name="display_area_2">#REF!</definedName>
    <definedName name="DistanciasPRS7801">#REF!</definedName>
    <definedName name="DistanciasPRS9003">#REF!</definedName>
    <definedName name="DistanciasPRS9004">#REF!</definedName>
    <definedName name="dj">#REF!</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 localSheetId="0">#REF!</definedName>
    <definedName name="DOLLAR">[66]CÁLCULOS!$H$34</definedName>
    <definedName name="DOR">#REF!</definedName>
    <definedName name="DOTACIÓN" localSheetId="0">#REF!</definedName>
    <definedName name="DOTACIÓN">#REF!</definedName>
    <definedName name="Dp">#REF!</definedName>
    <definedName name="DPI" localSheetId="0">#REF!</definedName>
    <definedName name="DPI">[12]Tablas!#REF!</definedName>
    <definedName name="DPI1_1" localSheetId="0">#REF!</definedName>
    <definedName name="DPI1_1">[12]Tablas!#REF!</definedName>
    <definedName name="DPI1_1_1" localSheetId="0">#REF!</definedName>
    <definedName name="DPI1_1_1">[12]Tablas!#REF!</definedName>
    <definedName name="DPY" localSheetId="0">#REF!</definedName>
    <definedName name="DPY">[12]Tablas!#REF!</definedName>
    <definedName name="DPY1_1" localSheetId="0">#REF!</definedName>
    <definedName name="DPY1_1">[12]Tablas!#REF!</definedName>
    <definedName name="DPY1_1_1" localSheetId="0">#REF!</definedName>
    <definedName name="DPY1_1_1">[12]Tablas!#REF!</definedName>
    <definedName name="drf">#REF!</definedName>
    <definedName name="DRI" localSheetId="0">#REF!</definedName>
    <definedName name="DRI">[12]Tablas!#REF!</definedName>
    <definedName name="DRI1_1" localSheetId="0">#REF!</definedName>
    <definedName name="DRI1_1">[12]Tablas!#REF!</definedName>
    <definedName name="DRI1_1_1" localSheetId="0">#REF!</definedName>
    <definedName name="DRI1_1_1">[12]Tablas!#REF!</definedName>
    <definedName name="DRI1_1_2" localSheetId="0">#REF!</definedName>
    <definedName name="DRI1_1_2">[12]Tablas!#REF!</definedName>
    <definedName name="DRI1_1_3" localSheetId="0">#REF!</definedName>
    <definedName name="DRI1_1_3">[12]Tablas!#REF!</definedName>
    <definedName name="DRI1_1_4" localSheetId="0">#REF!</definedName>
    <definedName name="DRI1_1_4">[12]Tablas!#REF!</definedName>
    <definedName name="DRI1_2" localSheetId="0">#REF!</definedName>
    <definedName name="DRI1_2">[12]Tablas!#REF!</definedName>
    <definedName name="DRI1_3" localSheetId="0">#REF!</definedName>
    <definedName name="DRI1_3">[12]Tablas!#REF!</definedName>
    <definedName name="DRI1_4" localSheetId="0">#REF!</definedName>
    <definedName name="DRI1_4">[12]Tablas!#REF!</definedName>
    <definedName name="DRL" localSheetId="0">#REF!</definedName>
    <definedName name="DRL">[12]Tablas!#REF!</definedName>
    <definedName name="DRL1_1" localSheetId="0">#REF!</definedName>
    <definedName name="DRL1_1">[12]Tablas!#REF!</definedName>
    <definedName name="DRL1_1_1" localSheetId="0">#REF!</definedName>
    <definedName name="DRL1_1_1">[12]Tablas!#REF!</definedName>
    <definedName name="DRL1_1_2" localSheetId="0">#REF!</definedName>
    <definedName name="DRL1_1_2">[12]Tablas!#REF!</definedName>
    <definedName name="DRL1_1_3" localSheetId="0">#REF!</definedName>
    <definedName name="DRL1_1_3">[12]Tablas!#REF!</definedName>
    <definedName name="DRL1_1_4" localSheetId="0">#REF!</definedName>
    <definedName name="DRL1_1_4">[12]Tablas!#REF!</definedName>
    <definedName name="DRL1_2" localSheetId="0">#REF!</definedName>
    <definedName name="DRL1_2">[12]Tablas!#REF!</definedName>
    <definedName name="DRL1_3" localSheetId="0">#REF!</definedName>
    <definedName name="DRL1_3">[12]Tablas!#REF!</definedName>
    <definedName name="DRL1_4" localSheetId="0">#REF!</definedName>
    <definedName name="DRL1_4">[12]Tablas!#REF!</definedName>
    <definedName name="dry" localSheetId="0"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 localSheetId="0">#REF!</definedName>
    <definedName name="DS">[64]Cronograma!#REF!</definedName>
    <definedName name="DSA">#REF!</definedName>
    <definedName name="DSAD" localSheetId="0"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 localSheetId="3">#REF!</definedName>
    <definedName name="Dsbcm">#REF!</definedName>
    <definedName name="DsctoFondo" localSheetId="0">#REF!</definedName>
    <definedName name="DsctoFondo">[67]EMPRESA!$I$25</definedName>
    <definedName name="DsctoPension" localSheetId="0">#REF!</definedName>
    <definedName name="DsctoPension">[67]EMPRESA!$I$23</definedName>
    <definedName name="DsctoSalud" localSheetId="0">#REF!</definedName>
    <definedName name="DsctoSalud">[67]EMPRESA!$I$24</definedName>
    <definedName name="DSD" localSheetId="0"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 localSheetId="0">#REF!</definedName>
    <definedName name="DSP">[12]Tablas!#REF!</definedName>
    <definedName name="DSP1_1" localSheetId="0">#REF!</definedName>
    <definedName name="DSP1_1">[12]Tablas!#REF!</definedName>
    <definedName name="DSP1_1_1" localSheetId="0">#REF!</definedName>
    <definedName name="DSP1_1_1">[12]Tablas!#REF!</definedName>
    <definedName name="dt" localSheetId="0">#REF!</definedName>
    <definedName name="dt">#REF!</definedName>
    <definedName name="dtrhj" localSheetId="0"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TS">#REF!</definedName>
    <definedName name="Dv">#REF!</definedName>
    <definedName name="dxfgg" localSheetId="0"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_03">#REF!</definedName>
    <definedName name="e3e33" localSheetId="0"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#REF!</definedName>
    <definedName name="ECP" localSheetId="0">#REF!</definedName>
    <definedName name="ECP">[12]Tablas!#REF!</definedName>
    <definedName name="ECP1_1" localSheetId="0">#REF!</definedName>
    <definedName name="ECP1_1">[12]Tablas!#REF!</definedName>
    <definedName name="ECP1_1_1" localSheetId="0">#REF!</definedName>
    <definedName name="ECP1_1_1">[12]Tablas!#REF!</definedName>
    <definedName name="EDC" localSheetId="0">#REF!</definedName>
    <definedName name="EDC">#REF!</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0">#N/A</definedName>
    <definedName name="EE" localSheetId="3">'INDICAR CÓDIGO DEL ITEM DE PAGO'!ERR</definedName>
    <definedName name="EE">[0]!ERR</definedName>
    <definedName name="eee">#REF!</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E" localSheetId="2">Scheduled_Payment+Extra_Payment</definedName>
    <definedName name="EEEEEE">Scheduled_Payment+Extra_Payment</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#REF!</definedName>
    <definedName name="EFA" localSheetId="0">#REF!</definedName>
    <definedName name="EFA">#REF!</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 localSheetId="0">#REF!</definedName>
    <definedName name="EJEC">[25]PRESUPUESTO!$E$7</definedName>
    <definedName name="Ejecutivo" localSheetId="0">#REF!</definedName>
    <definedName name="Ejecutivo">'[68]Info Ejec'!$A$1:$AV$153</definedName>
    <definedName name="el">#REF!</definedName>
    <definedName name="ELIMINACIONPROYC" localSheetId="0">#REF!</definedName>
    <definedName name="ELIMINACIONPROYC">#REF!</definedName>
    <definedName name="emanto" localSheetId="0">#REF!</definedName>
    <definedName name="emanto" localSheetId="3">#REF!</definedName>
    <definedName name="emanto">#REF!</definedName>
    <definedName name="emanto_51">#REF!</definedName>
    <definedName name="eme" localSheetId="0">#N/A</definedName>
    <definedName name="eme" localSheetId="3">'INDICAR CÓDIGO DEL ITEM DE PAGO'!ERR</definedName>
    <definedName name="eme">[0]!ERR</definedName>
    <definedName name="EMPLEADO" localSheetId="0">#REF!</definedName>
    <definedName name="EMPLEADO">#REF!</definedName>
    <definedName name="Empresa" localSheetId="0">#REF!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ERO">#REF!</definedName>
    <definedName name="ENEROA">#REF!</definedName>
    <definedName name="Ensayos" localSheetId="0">#REF!</definedName>
    <definedName name="Ensayos">#REF!</definedName>
    <definedName name="ENTRADASP" localSheetId="0">#REF!</definedName>
    <definedName name="ENTRADASP" localSheetId="3">#REF!</definedName>
    <definedName name="ENTRADASP">#REF!</definedName>
    <definedName name="EPECIALIDAD_SIDOE" localSheetId="0">#REF!</definedName>
    <definedName name="EPECIALIDAD_SIDOE">[12]Tablas!#REF!</definedName>
    <definedName name="EPS">#REF!</definedName>
    <definedName name="EQUI">#REF!</definedName>
    <definedName name="equipo" localSheetId="0">#REF!</definedName>
    <definedName name="equipo">[69]Equipo!$A$7:$A$65536</definedName>
    <definedName name="EQUIPO1" localSheetId="0">#REF!</definedName>
    <definedName name="EQUIPO1">#REF!</definedName>
    <definedName name="Equipos" localSheetId="0">#REF!</definedName>
    <definedName name="EQUIPOS" localSheetId="3">'[70]TABLA EQUIPOS'!$A$3:$D$70</definedName>
    <definedName name="Equipos">#REF!</definedName>
    <definedName name="EQUIPOS1" localSheetId="0">#REF!</definedName>
    <definedName name="EQUIPOS1">#REF!</definedName>
    <definedName name="eqw" localSheetId="0"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#REF!</definedName>
    <definedName name="ERE_ART" localSheetId="0">#REF!</definedName>
    <definedName name="ERE_ART">[45]steel!$B$8:$B$47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RORE" localSheetId="0">#REF!</definedName>
    <definedName name="ERRORE">#REF!</definedName>
    <definedName name="ert" localSheetId="0"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0">#N/A</definedName>
    <definedName name="ES" localSheetId="3">'INDICAR CÓDIGO DEL ITEM DE PAGO'!ERR</definedName>
    <definedName name="ES">[0]!ERR</definedName>
    <definedName name="ESA" localSheetId="0">#REF!</definedName>
    <definedName name="ESA">#REF!</definedName>
    <definedName name="ESE" localSheetId="0">#REF!</definedName>
    <definedName name="ESE">#REF!</definedName>
    <definedName name="ESP220.1">#REF!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 localSheetId="0">#REF!</definedName>
    <definedName name="ESPE">#REF!</definedName>
    <definedName name="ESPECIFICACION" localSheetId="0">#REF!</definedName>
    <definedName name="ESPECIFICACION" localSheetId="3">#REF!</definedName>
    <definedName name="ESPECIFICACION">#REF!</definedName>
    <definedName name="Especificación" localSheetId="0">#REF!</definedName>
    <definedName name="Especificación" localSheetId="3">#REF!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0">#REF!</definedName>
    <definedName name="ESTRAE">'[3]7422CW00'!#REF!</definedName>
    <definedName name="ESTRU" localSheetId="0">#REF!</definedName>
    <definedName name="ESTRU">[71]Estructura!$C$7:$E$2570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 localSheetId="0">#REF!</definedName>
    <definedName name="ESTRUCTURAS">[72]Hoja3!$B$7:$B$15</definedName>
    <definedName name="et">#REF!</definedName>
    <definedName name="ETAP" localSheetId="0">#REF!</definedName>
    <definedName name="ETAP">#REF!</definedName>
    <definedName name="ETAPA_PACC" localSheetId="0">#REF!</definedName>
    <definedName name="ETAPA_PACC">#REF!</definedName>
    <definedName name="etertgg" localSheetId="0"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0"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localSheetId="0" hidden="1">#REF!</definedName>
    <definedName name="EX_1" hidden="1">#REF!</definedName>
    <definedName name="EXC" localSheetId="0">#REF!</definedName>
    <definedName name="EXC" localSheetId="3">#REF!</definedName>
    <definedName name="EXC">#REF!</definedName>
    <definedName name="EXCAV_1" localSheetId="0">#REF!</definedName>
    <definedName name="EXCAV_1">#REF!</definedName>
    <definedName name="EXCAV_2" localSheetId="0">#REF!</definedName>
    <definedName name="EXCAV_2">#REF!</definedName>
    <definedName name="exCEL" localSheetId="0">#REF!</definedName>
    <definedName name="exCEL" localSheetId="3">#REF!</definedName>
    <definedName name="exCEL">#REF!</definedName>
    <definedName name="exCEL_51">#REF!</definedName>
    <definedName name="Excel_BuiltIn_Print_Area_3" localSheetId="0">#REF!</definedName>
    <definedName name="Excel_BuiltIn_Print_Area_3" localSheetId="3">#REF!</definedName>
    <definedName name="Excel_BuiltIn_Print_Area_3">#REF!</definedName>
    <definedName name="Excel_BuiltIn_Print_Area_3_51">#REF!</definedName>
    <definedName name="Excel_BuiltIn_Print_Area_3_X" localSheetId="0">#REF!</definedName>
    <definedName name="Excel_BuiltIn_Print_Area_3_X" localSheetId="3">#REF!</definedName>
    <definedName name="Excel_BuiltIn_Print_Area_3_X">#REF!</definedName>
    <definedName name="Excel_BuiltIn_Print_Area_3_X_51">#REF!</definedName>
    <definedName name="Excel_BuiltIn_Print_Titles_10" localSheetId="0">#REF!</definedName>
    <definedName name="Excel_BuiltIn_Print_Titles_10" localSheetId="3">[23]SKJ452!#REF!</definedName>
    <definedName name="Excel_BuiltIn_Print_Titles_10">[23]SKJ452!#REF!</definedName>
    <definedName name="Excel_BuiltIn_Print_Titles_10_51">#REF!</definedName>
    <definedName name="Excel_BuiltIn_Print_Titles_11" localSheetId="0">#REF!</definedName>
    <definedName name="Excel_BuiltIn_Print_Titles_11" localSheetId="3">[23]ITA878!#REF!</definedName>
    <definedName name="Excel_BuiltIn_Print_Titles_11">[23]ITA878!#REF!</definedName>
    <definedName name="Excel_BuiltIn_Print_Titles_11_51">#REF!</definedName>
    <definedName name="Excel_BuiltIn_Print_Titles_12" localSheetId="0">#REF!</definedName>
    <definedName name="Excel_BuiltIn_Print_Titles_12" localSheetId="3">'[23]AEA-944'!#REF!</definedName>
    <definedName name="Excel_BuiltIn_Print_Titles_12">'[23]AEA-944'!#REF!</definedName>
    <definedName name="Excel_BuiltIn_Print_Titles_12_51">#REF!</definedName>
    <definedName name="Excel_BuiltIn_Print_Titles_13" localSheetId="0">#REF!</definedName>
    <definedName name="Excel_BuiltIn_Print_Titles_13" localSheetId="3">'[23]DUB-823'!#REF!</definedName>
    <definedName name="Excel_BuiltIn_Print_Titles_13">'[23]DUB-823'!#REF!</definedName>
    <definedName name="Excel_BuiltIn_Print_Titles_13_51">#REF!</definedName>
    <definedName name="Excel_BuiltIn_Print_Titles_14" localSheetId="0">#REF!</definedName>
    <definedName name="Excel_BuiltIn_Print_Titles_14" localSheetId="3">'[23]GPI 526'!#REF!</definedName>
    <definedName name="Excel_BuiltIn_Print_Titles_14">'[23]GPI 526'!#REF!</definedName>
    <definedName name="Excel_BuiltIn_Print_Titles_14_51">#REF!</definedName>
    <definedName name="Excel_BuiltIn_Print_Titles_15" localSheetId="0">#REF!</definedName>
    <definedName name="Excel_BuiltIn_Print_Titles_15" localSheetId="3">#REF!</definedName>
    <definedName name="Excel_BuiltIn_Print_Titles_15">#REF!</definedName>
    <definedName name="Excel_BuiltIn_Print_Titles_15_51">#REF!</definedName>
    <definedName name="Excel_BuiltIn_Print_Titles_16" localSheetId="0">#REF!</definedName>
    <definedName name="Excel_BuiltIn_Print_Titles_16" localSheetId="3">#REF!</definedName>
    <definedName name="Excel_BuiltIn_Print_Titles_16">#REF!</definedName>
    <definedName name="Excel_BuiltIn_Print_Titles_16_51">#REF!</definedName>
    <definedName name="Excel_BuiltIn_Print_Titles_17" localSheetId="0">#REF!</definedName>
    <definedName name="Excel_BuiltIn_Print_Titles_17" localSheetId="3">#REF!</definedName>
    <definedName name="Excel_BuiltIn_Print_Titles_17">#REF!</definedName>
    <definedName name="Excel_BuiltIn_Print_Titles_17_51">#REF!</definedName>
    <definedName name="Excel_BuiltIn_Print_Titles_18" localSheetId="0">#REF!</definedName>
    <definedName name="Excel_BuiltIn_Print_Titles_18" localSheetId="3">#REF!</definedName>
    <definedName name="Excel_BuiltIn_Print_Titles_18">#REF!</definedName>
    <definedName name="Excel_BuiltIn_Print_Titles_18_51">#REF!</definedName>
    <definedName name="Excel_BuiltIn_Print_Titles_19" localSheetId="0">#REF!</definedName>
    <definedName name="Excel_BuiltIn_Print_Titles_19" localSheetId="3">[23]XXJ617!#REF!</definedName>
    <definedName name="Excel_BuiltIn_Print_Titles_19">[23]XXJ617!#REF!</definedName>
    <definedName name="Excel_BuiltIn_Print_Titles_19_51">#REF!</definedName>
    <definedName name="Excel_BuiltIn_Print_Titles_20" localSheetId="0">#REF!</definedName>
    <definedName name="Excel_BuiltIn_Print_Titles_20" localSheetId="3">#REF!</definedName>
    <definedName name="Excel_BuiltIn_Print_Titles_20">#REF!</definedName>
    <definedName name="Excel_BuiltIn_Print_Titles_20_51">#REF!</definedName>
    <definedName name="Excel_BuiltIn_Print_Titles_21" localSheetId="0">#REF!</definedName>
    <definedName name="Excel_BuiltIn_Print_Titles_21" localSheetId="3">[23]SNG_855!#REF!</definedName>
    <definedName name="Excel_BuiltIn_Print_Titles_21">[23]SNG_855!#REF!</definedName>
    <definedName name="Excel_BuiltIn_Print_Titles_21_51">#REF!</definedName>
    <definedName name="Excel_BuiltIn_Print_Titles_23" localSheetId="0">#REF!</definedName>
    <definedName name="Excel_BuiltIn_Print_Titles_23" localSheetId="3">#REF!</definedName>
    <definedName name="Excel_BuiltIn_Print_Titles_23">#REF!</definedName>
    <definedName name="Excel_BuiltIn_Print_Titles_23_51">#REF!</definedName>
    <definedName name="Excel_BuiltIn_Print_Titles_3" localSheetId="0">#REF!</definedName>
    <definedName name="Excel_BuiltIn_Print_Titles_3" localSheetId="3">#REF!</definedName>
    <definedName name="Excel_BuiltIn_Print_Titles_3">#REF!</definedName>
    <definedName name="Excel_BuiltIn_Print_Titles_3_51">#REF!</definedName>
    <definedName name="Excel_BuiltIn_Print_Titles_5" localSheetId="0">#REF!</definedName>
    <definedName name="Excel_BuiltIn_Print_Titles_5" localSheetId="3">'[23]VEA 374'!#REF!</definedName>
    <definedName name="Excel_BuiltIn_Print_Titles_5">'[23]VEA 374'!#REF!</definedName>
    <definedName name="Excel_BuiltIn_Print_Titles_5_51">#REF!</definedName>
    <definedName name="Excel_BuiltIn_Print_Titles_5_XX" localSheetId="0">#REF!</definedName>
    <definedName name="Excel_BuiltIn_Print_Titles_5_XX" localSheetId="3">'[23]VEA 374'!#REF!</definedName>
    <definedName name="Excel_BuiltIn_Print_Titles_5_XX">'[23]VEA 374'!#REF!</definedName>
    <definedName name="Excel_BuiltIn_Print_Titles_5_XX_51">#REF!</definedName>
    <definedName name="Excel_BuiltIn_Print_Titles_6" localSheetId="0">#REF!</definedName>
    <definedName name="Excel_BuiltIn_Print_Titles_6" localSheetId="3">#REF!</definedName>
    <definedName name="Excel_BuiltIn_Print_Titles_6">#REF!</definedName>
    <definedName name="Excel_BuiltIn_Print_Titles_6_51">#REF!</definedName>
    <definedName name="Excel_BuiltIn_Print_Titles_7" localSheetId="0">#REF!</definedName>
    <definedName name="Excel_BuiltIn_Print_Titles_7" localSheetId="3">[23]HFB024!#REF!</definedName>
    <definedName name="Excel_BuiltIn_Print_Titles_7">[23]HFB024!#REF!</definedName>
    <definedName name="Excel_BuiltIn_Print_Titles_7_51">#REF!</definedName>
    <definedName name="Excel_BuiltIn_Print_Titles_8" localSheetId="0">#REF!</definedName>
    <definedName name="Excel_BuiltIn_Print_Titles_8" localSheetId="3">#REF!</definedName>
    <definedName name="Excel_BuiltIn_Print_Titles_8">#REF!</definedName>
    <definedName name="Excel_BuiltIn_Print_Titles_8_51">#REF!</definedName>
    <definedName name="Excel_BuiltIn_Print_Titles_9" localSheetId="0">#REF!</definedName>
    <definedName name="Excel_BuiltIn_Print_Titles_9" localSheetId="3">[23]PAJ825!#REF!</definedName>
    <definedName name="Excel_BuiltIn_Print_Titles_9">[23]PAJ825!#REF!</definedName>
    <definedName name="Excel_BuiltIn_Print_Titles_9_51">#REF!</definedName>
    <definedName name="EXCROC" localSheetId="0">#REF!</definedName>
    <definedName name="EXCROC">'[73]Análisis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 localSheetId="0">#REF!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#REF!</definedName>
    <definedName name="FAC" hidden="1">#REF!</definedName>
    <definedName name="FACIL">#REF!</definedName>
    <definedName name="Facilidades" localSheetId="0">#REF!</definedName>
    <definedName name="Facilidades">#REF!</definedName>
    <definedName name="factor" localSheetId="0">#REF!</definedName>
    <definedName name="factor">#REF!</definedName>
    <definedName name="FACTURADO" localSheetId="0">#REF!</definedName>
    <definedName name="FACTURADO">'[74]Itemes Renovación'!#REF!</definedName>
    <definedName name="FareWellStmnt" localSheetId="0">#REF!</definedName>
    <definedName name="FareWellStmnt" localSheetId="2">[50]!FareWellStmnt</definedName>
    <definedName name="FareWellStmnt">[50]!FareWellStmnt</definedName>
    <definedName name="FaseProyecto" localSheetId="0">#REF!</definedName>
    <definedName name="FaseProyecto">#REF!</definedName>
    <definedName name="fb">#REF!</definedName>
    <definedName name="FD" localSheetId="0">#N/A</definedName>
    <definedName name="FD" localSheetId="3">'INDICAR CÓDIGO DEL ITEM DE PAGO'!ERR</definedName>
    <definedName name="FD">[0]!ERR</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RO">#REF!</definedName>
    <definedName name="Fecha" localSheetId="0">#REF!</definedName>
    <definedName name="Fecha">[75]Tablas!$B$1:$B$65536</definedName>
    <definedName name="FechaInicio" localSheetId="0">#REF!</definedName>
    <definedName name="FechaInicio">[40]CONTRATO!$E$10</definedName>
    <definedName name="FechaTermina" localSheetId="0">#REF!</definedName>
    <definedName name="FechaTermina">[40]CONTRATO!$E$11</definedName>
    <definedName name="FechaTerminacion" localSheetId="0">#REF!</definedName>
    <definedName name="FechaTerminacion">#REF!</definedName>
    <definedName name="FENREO">#REF!</definedName>
    <definedName name="fer" localSheetId="0">#REF!</definedName>
    <definedName name="fer" localSheetId="3">'[37]Res-Accide-10'!#REF!</definedName>
    <definedName name="fer">'[37]Res-Accide-10'!#REF!</definedName>
    <definedName name="ferfer" localSheetId="0"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ERNANDO">#REF!</definedName>
    <definedName name="fevenad1">#REF!</definedName>
    <definedName name="fevenad2">#REF!</definedName>
    <definedName name="fevenin">#REF!</definedName>
    <definedName name="ff" localSheetId="0">#N/A</definedName>
    <definedName name="ff" localSheetId="3">'INDICAR CÓDIGO DEL ITEM DE PAGO'!ERR</definedName>
    <definedName name="ff">[0]!ERR</definedName>
    <definedName name="fff" localSheetId="0"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0">#N/A</definedName>
    <definedName name="fg" localSheetId="3">'INDICAR CÓDIGO DEL ITEM DE PAGO'!ERR</definedName>
    <definedName name="fg">[0]!ERR</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#REF!</definedName>
    <definedName name="fgghhj" localSheetId="0"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GSFGSDFSDFSDF">#REF!</definedName>
    <definedName name="fgh" localSheetId="0">#REF!</definedName>
    <definedName name="fgh">'[76]7422CW00'!#REF!</definedName>
    <definedName name="FGHFBC" localSheetId="0"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l">#REF!</definedName>
    <definedName name="FINANCIACION" localSheetId="0">#N/A</definedName>
    <definedName name="FINANCIACION" localSheetId="3">'INDICAR CÓDIGO DEL ITEM DE PAGO'!ERR</definedName>
    <definedName name="FINANCIACION">[0]!ERR</definedName>
    <definedName name="FinePrint" localSheetId="0">#REF!</definedName>
    <definedName name="FinePrint" localSheetId="2">[50]!FinePrint</definedName>
    <definedName name="FinePrint">[50]!FinePrint</definedName>
    <definedName name="FINI">#REF!</definedName>
    <definedName name="Finisher">#REF!</definedName>
    <definedName name="fk">#REF!</definedName>
    <definedName name="flq">#REF!</definedName>
    <definedName name="FM">1.18</definedName>
    <definedName name="fnic" localSheetId="0">#REF!</definedName>
    <definedName name="fnic">[55]Hoja1!$C$13</definedName>
    <definedName name="FO">1.32</definedName>
    <definedName name="FONDOPEN">#REF!</definedName>
    <definedName name="FORDESCR" localSheetId="0">#REF!</definedName>
    <definedName name="FORDESCR">'[3]7422CW00'!#REF!</definedName>
    <definedName name="FORM_C3" localSheetId="0">#REF!</definedName>
    <definedName name="FORM_C3">[77]Hoja1!$A$33:$N$51</definedName>
    <definedName name="FORMALE">#REF!</definedName>
    <definedName name="Format">#REF!</definedName>
    <definedName name="FORMOLT" localSheetId="0">#REF!</definedName>
    <definedName name="FORMOLT">'[3]7422CW00'!#REF!</definedName>
    <definedName name="Formulario">+#REF!</definedName>
    <definedName name="formularioCantidades" localSheetId="0">#REF!</definedName>
    <definedName name="formularioCantidades">#REF!</definedName>
    <definedName name="FORSHE" localSheetId="0">#REF!</definedName>
    <definedName name="FORSHE">'[3]7422CW00'!#REF!</definedName>
    <definedName name="FORUNMIS" localSheetId="0">#REF!</definedName>
    <definedName name="FORUNMIS">'[3]7422CW00'!#REF!</definedName>
    <definedName name="FOTO">#REF!</definedName>
    <definedName name="FOTOS">#REF!</definedName>
    <definedName name="FR">1.15</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0"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es">#REF!</definedName>
    <definedName name="frfa" localSheetId="0"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#REF!</definedName>
    <definedName name="fu" localSheetId="0">#N/A</definedName>
    <definedName name="fu" localSheetId="3">'INDICAR CÓDIGO DEL ITEM DE PAGO'!ERR</definedName>
    <definedName name="fu">[0]!ERR</definedName>
    <definedName name="Full_Print" localSheetId="0">#REF!</definedName>
    <definedName name="Full_Print">#REF!</definedName>
    <definedName name="fv">#REF!</definedName>
    <definedName name="fwff" localSheetId="0"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fy">#REF!</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0">#REF!</definedName>
    <definedName name="G_C1">[12]Tablas!#REF!</definedName>
    <definedName name="G_C10" localSheetId="0">#REF!</definedName>
    <definedName name="G_C10">[12]Tablas!#REF!</definedName>
    <definedName name="G_C11" localSheetId="0">#REF!</definedName>
    <definedName name="G_C11">[12]Tablas!#REF!</definedName>
    <definedName name="G_C12" localSheetId="0">#REF!</definedName>
    <definedName name="G_C12">[12]Tablas!#REF!</definedName>
    <definedName name="G_C13" localSheetId="0">#REF!</definedName>
    <definedName name="G_C13">[12]Tablas!#REF!</definedName>
    <definedName name="G_C14" localSheetId="0">#REF!</definedName>
    <definedName name="G_C14">[12]Tablas!#REF!</definedName>
    <definedName name="G_C15" localSheetId="0">#REF!</definedName>
    <definedName name="G_C15">[12]Tablas!#REF!</definedName>
    <definedName name="G_C16" localSheetId="0">#REF!</definedName>
    <definedName name="G_C16">[12]Tablas!#REF!</definedName>
    <definedName name="G_C17" localSheetId="0">#REF!</definedName>
    <definedName name="G_C17">[12]Tablas!#REF!</definedName>
    <definedName name="G_C18" localSheetId="0">#REF!</definedName>
    <definedName name="G_C18">[12]Tablas!#REF!</definedName>
    <definedName name="G_C19" localSheetId="0">#REF!</definedName>
    <definedName name="G_C19">[12]Tablas!#REF!</definedName>
    <definedName name="G_C2" localSheetId="0">#REF!</definedName>
    <definedName name="G_C2">[12]Tablas!#REF!</definedName>
    <definedName name="G_C20" localSheetId="0">#REF!</definedName>
    <definedName name="G_C20">[12]Tablas!#REF!</definedName>
    <definedName name="G_C21" localSheetId="0">#REF!</definedName>
    <definedName name="G_C21">[12]Tablas!#REF!</definedName>
    <definedName name="G_C22" localSheetId="0">#REF!</definedName>
    <definedName name="G_C22">[12]Tablas!#REF!</definedName>
    <definedName name="G_C3" localSheetId="0">#REF!</definedName>
    <definedName name="G_C3">[12]Tablas!#REF!</definedName>
    <definedName name="G_C4" localSheetId="0">#REF!</definedName>
    <definedName name="G_C4">[12]Tablas!#REF!</definedName>
    <definedName name="G_C5" localSheetId="0">#REF!</definedName>
    <definedName name="G_C5">[12]Tablas!#REF!</definedName>
    <definedName name="G_C6" localSheetId="0">#REF!</definedName>
    <definedName name="G_C6">[12]Tablas!#REF!</definedName>
    <definedName name="G_C7" localSheetId="0">#REF!</definedName>
    <definedName name="G_C7">[12]Tablas!#REF!</definedName>
    <definedName name="G_C8" localSheetId="0">#REF!</definedName>
    <definedName name="G_C8">[12]Tablas!#REF!</definedName>
    <definedName name="G_C9" localSheetId="0">#REF!</definedName>
    <definedName name="G_C9">[12]Tablas!#REF!</definedName>
    <definedName name="G1_" localSheetId="0">#REF!</definedName>
    <definedName name="G1_">#REF!</definedName>
    <definedName name="ga">#REF!</definedName>
    <definedName name="GAJ" localSheetId="0">#REF!</definedName>
    <definedName name="GAJ" localSheetId="3">#REF!</definedName>
    <definedName name="GAJ">#REF!</definedName>
    <definedName name="GAS" localSheetId="0">#REF!</definedName>
    <definedName name="GAS">[12]Tablas!#REF!</definedName>
    <definedName name="GATO">#REF!</definedName>
    <definedName name="gavion">#REF!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 localSheetId="0">#REF!</definedName>
    <definedName name="GCB">[11]Tablas!#REF!</definedName>
    <definedName name="GCI" localSheetId="0">#REF!</definedName>
    <definedName name="GCI">[12]Tablas!#REF!</definedName>
    <definedName name="GCN" localSheetId="0">#REF!</definedName>
    <definedName name="GCN">[12]Tablas!#REF!</definedName>
    <definedName name="GCP" localSheetId="0">#REF!</definedName>
    <definedName name="GCP">[12]Tablas!#REF!</definedName>
    <definedName name="gd">#REF!</definedName>
    <definedName name="gddfgdfgdf">#REF!</definedName>
    <definedName name="gdj">#REF!</definedName>
    <definedName name="GDN" localSheetId="0">#REF!</definedName>
    <definedName name="GDN">[12]Tablas!#REF!</definedName>
    <definedName name="GDR" localSheetId="0">#REF!</definedName>
    <definedName name="GDR">[12]Tablas!#REF!</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 localSheetId="0">#REF!</definedName>
    <definedName name="GEA">[12]Tablas!#REF!</definedName>
    <definedName name="GEA1_1" localSheetId="0">#REF!</definedName>
    <definedName name="GEA1_1">[12]Tablas!#REF!</definedName>
    <definedName name="GEA1_1_1" localSheetId="0">#REF!</definedName>
    <definedName name="GEA1_1_1">[12]Tablas!#REF!</definedName>
    <definedName name="GEA1_1_10" localSheetId="0">#REF!</definedName>
    <definedName name="GEA1_1_10">[12]Tablas!#REF!</definedName>
    <definedName name="GEA1_1_2" localSheetId="0">#REF!</definedName>
    <definedName name="GEA1_1_2">[12]Tablas!#REF!</definedName>
    <definedName name="GEA1_1_3" localSheetId="0">#REF!</definedName>
    <definedName name="GEA1_1_3">[12]Tablas!#REF!</definedName>
    <definedName name="GEA1_1_4" localSheetId="0">#REF!</definedName>
    <definedName name="GEA1_1_4">[12]Tablas!#REF!</definedName>
    <definedName name="GEA1_1_5" localSheetId="0">#REF!</definedName>
    <definedName name="GEA1_1_5">[12]Tablas!#REF!</definedName>
    <definedName name="GEA1_1_6" localSheetId="0">#REF!</definedName>
    <definedName name="GEA1_1_6">[12]Tablas!#REF!</definedName>
    <definedName name="GEA1_1_7" localSheetId="0">#REF!</definedName>
    <definedName name="GEA1_1_7">[12]Tablas!#REF!</definedName>
    <definedName name="GEA1_1_8" localSheetId="0">#REF!</definedName>
    <definedName name="GEA1_1_8">[12]Tablas!#REF!</definedName>
    <definedName name="GEA1_1_9" localSheetId="0">#REF!</definedName>
    <definedName name="GEA1_1_9">[12]Tablas!#REF!</definedName>
    <definedName name="GEA1_2" localSheetId="0">#REF!</definedName>
    <definedName name="GEA1_2">[12]Tablas!#REF!</definedName>
    <definedName name="GEA1_3" localSheetId="0">#REF!</definedName>
    <definedName name="GEA1_3">[12]Tablas!#REF!</definedName>
    <definedName name="GEA1_4" localSheetId="0">#REF!</definedName>
    <definedName name="GEA1_4">[12]Tablas!#REF!</definedName>
    <definedName name="GEC" localSheetId="0">#REF!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0"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#REF!</definedName>
    <definedName name="GENERAL1" localSheetId="0">#REF!</definedName>
    <definedName name="GENERAL1">#REF!</definedName>
    <definedName name="Geotex" localSheetId="0">#REF!</definedName>
    <definedName name="Geotex" localSheetId="3">#REF!</definedName>
    <definedName name="Geotex">#REF!</definedName>
    <definedName name="geotextil">#REF!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 localSheetId="0">#REF!</definedName>
    <definedName name="Gerente">[40]EMPRESA!$F$12</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FGSFGGSFGS">#REF!</definedName>
    <definedName name="gfgfgr" localSheetId="0"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 localSheetId="0">#REF!</definedName>
    <definedName name="GFN">[12]Tablas!#REF!</definedName>
    <definedName name="gft">#REF!</definedName>
    <definedName name="gfutyj6" localSheetId="0"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0">#N/A</definedName>
    <definedName name="GGG" localSheetId="3">'INDICAR CÓDIGO DEL ITEM DE PAGO'!ERR</definedName>
    <definedName name="GGG">[0]!ERR</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gggggggggg">#REF!</definedName>
    <definedName name="ggggggggggggggggggg">#REF!</definedName>
    <definedName name="gggggt" localSheetId="0"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 localSheetId="0">#REF!</definedName>
    <definedName name="ghf">'[76]7422CW00'!#REF!</definedName>
    <definedName name="ghfg" localSheetId="0"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I">MATCH(0.01,AIU!End_Bal,-1)+1</definedName>
    <definedName name="gj">#REF!</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M_ON_ASO" localSheetId="0">#REF!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mt">#REF!</definedName>
    <definedName name="gn">#REF!</definedName>
    <definedName name="gnm">#REF!</definedName>
    <definedName name="gñ">#REF!</definedName>
    <definedName name="GOR" localSheetId="0">#REF!</definedName>
    <definedName name="GOR">#REF!</definedName>
    <definedName name="GOT" localSheetId="0">#REF!</definedName>
    <definedName name="GOT">[12]Tablas!#REF!</definedName>
    <definedName name="gp">#REF!</definedName>
    <definedName name="GPO" localSheetId="0">#REF!</definedName>
    <definedName name="GPO">[12]Tablas!#REF!</definedName>
    <definedName name="GPR" localSheetId="0">#REF!</definedName>
    <definedName name="GPR">[12]Tablas!#REF!</definedName>
    <definedName name="GRAF1ANO" localSheetId="0"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 localSheetId="3">#REF!</definedName>
    <definedName name="GRAF2">#REF!</definedName>
    <definedName name="GRAF3" localSheetId="0">#REF!</definedName>
    <definedName name="GRAF3" localSheetId="3">#REF!</definedName>
    <definedName name="GRAF3">#REF!</definedName>
    <definedName name="Grava">#REF!</definedName>
    <definedName name="GRAVILLA">#REF!</definedName>
    <definedName name="GRC" localSheetId="0">#REF!</definedName>
    <definedName name="GRC">[12]Tablas!#REF!</definedName>
    <definedName name="GRC_ON_ASO" localSheetId="0">#REF!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l">#REF!</definedName>
    <definedName name="GRM" localSheetId="0">#REF!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#REF!</definedName>
    <definedName name="GRN">[12]Tablas!#REF!</definedName>
    <definedName name="GRN_ON_ASO" localSheetId="0">#REF!</definedName>
    <definedName name="GRN_ON_ASO">[12]Tablas!#REF!</definedName>
    <definedName name="GRN_ON_DIREC" localSheetId="0">#REF!</definedName>
    <definedName name="GRN_ON_DIREC">#REF!</definedName>
    <definedName name="GRS" localSheetId="0">#REF!</definedName>
    <definedName name="GRS">[12]Tablas!#REF!</definedName>
    <definedName name="GRS_ON_ASO" localSheetId="0">#REF!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 localSheetId="3">#REF!</definedName>
    <definedName name="GRUPO1">#REF!</definedName>
    <definedName name="GRUPO123" localSheetId="0">#REF!</definedName>
    <definedName name="GRUPO123" localSheetId="3">#REF!</definedName>
    <definedName name="GRUPO123">#REF!</definedName>
    <definedName name="GRUPO13" localSheetId="0">#REF!</definedName>
    <definedName name="GRUPO13" localSheetId="3">#REF!</definedName>
    <definedName name="GRUPO13">#REF!</definedName>
    <definedName name="GRUPO2" localSheetId="0">#REF!</definedName>
    <definedName name="GRUPO2" localSheetId="3">#REF!</definedName>
    <definedName name="GRUPO2">#REF!</definedName>
    <definedName name="grupo3" localSheetId="0">#REF!</definedName>
    <definedName name="grupo3">[55]Hoja1!$F$6</definedName>
    <definedName name="grupo4" localSheetId="0">#REF!</definedName>
    <definedName name="grupo4">[55]Hoja1!$F$7</definedName>
    <definedName name="grupo5" localSheetId="0">#REF!</definedName>
    <definedName name="grupo5">[55]Hoja1!$F$10</definedName>
    <definedName name="grupo6" localSheetId="0">#REF!</definedName>
    <definedName name="grupo6">[55]Hoja1!$F$11</definedName>
    <definedName name="grupo7" localSheetId="0">#REF!</definedName>
    <definedName name="grupo7">[55]Hoja1!$F$12</definedName>
    <definedName name="grupo8" localSheetId="0">#REF!</definedName>
    <definedName name="grupo8">[55]Hoja1!$F$13</definedName>
    <definedName name="grupo9" localSheetId="0">#REF!</definedName>
    <definedName name="grupo9">[55]Hoja1!$F$14</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 localSheetId="0">#REF!</definedName>
    <definedName name="GT">[78]BASE!$C$4:$H$255</definedName>
    <definedName name="GTC" localSheetId="0">#REF!</definedName>
    <definedName name="GTC">[12]Tablas!#REF!</definedName>
    <definedName name="GTE" localSheetId="0">#REF!</definedName>
    <definedName name="GTE">[12]Tablas!#REF!</definedName>
    <definedName name="gtgt" localSheetId="0"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#REF!</definedName>
    <definedName name="GTP">[12]Tablas!#REF!</definedName>
    <definedName name="GTRE" localSheetId="0">#REF!</definedName>
    <definedName name="GTRE" localSheetId="3">#REF!</definedName>
    <definedName name="GTRE">#REF!</definedName>
    <definedName name="guadua">#REF!</definedName>
    <definedName name="gy">#REF!</definedName>
    <definedName name="h" localSheetId="0">#REF!</definedName>
    <definedName name="h">#REF!</definedName>
    <definedName name="H_pump" localSheetId="0">#REF!</definedName>
    <definedName name="H_pump">#REF!</definedName>
    <definedName name="h9h" localSheetId="0"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#REF!</definedName>
    <definedName name="hab___viv">#REF!</definedName>
    <definedName name="Hazards" localSheetId="0">#REF!</definedName>
    <definedName name="Hazards">#REF!</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dfh" localSheetId="0"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0">#REF!</definedName>
    <definedName name="hed">[55]Datos!$D$8</definedName>
    <definedName name="hen" localSheetId="0">#REF!</definedName>
    <definedName name="hen">[55]Datos!$D$9</definedName>
    <definedName name="herr" localSheetId="0">#REF!</definedName>
    <definedName name="herr">'[79]EQUIPO Y TRANSPORTE'!$A$4:$E$37</definedName>
    <definedName name="HERRERO" localSheetId="0">#REF!</definedName>
    <definedName name="HERRERO">#REF!</definedName>
    <definedName name="hfgh" localSheetId="0"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0"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#N/A</definedName>
    <definedName name="hh" localSheetId="3">'INDICAR CÓDIGO DEL ITEM DE PAGO'!ERR</definedName>
    <definedName name="hh">[0]!ERR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HH">#REF!</definedName>
    <definedName name="HHHHHHHHHHHHHHHHH">#REF!</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SHDHDHGFHFGHFGH">#REF!</definedName>
    <definedName name="hhtrhreh" localSheetId="0"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 localSheetId="0">#REF!</definedName>
    <definedName name="Hid">'[20]Interc de Hidr.'!$E$1:$E$65536</definedName>
    <definedName name="HIDE1" localSheetId="0">#REF!</definedName>
    <definedName name="HIDE1">[45]steel!$F$7:$J$7</definedName>
    <definedName name="Hierro">#REF!</definedName>
    <definedName name="hit">#REF!</definedName>
    <definedName name="hj">#REF!</definedName>
    <definedName name="hjfg" localSheetId="0"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0">#N/A</definedName>
    <definedName name="HK" localSheetId="3">'INDICAR CÓDIGO DEL ITEM DE PAGO'!ERR</definedName>
    <definedName name="HK">[0]!ERR</definedName>
    <definedName name="hl">#REF!</definedName>
    <definedName name="HM" localSheetId="0">#REF!</definedName>
    <definedName name="HM">#REF!</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1" localSheetId="0">#REF!</definedName>
    <definedName name="HOJA1" localSheetId="3">#REF!</definedName>
    <definedName name="HOJA1">#REF!</definedName>
    <definedName name="HOJA8">#REF!</definedName>
    <definedName name="HORA2">#REF!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0">#REF!</definedName>
    <definedName name="horat">'[20]Itemes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 localSheetId="0">#REF!</definedName>
    <definedName name="Hornos">#REF!</definedName>
    <definedName name="hp">#REF!</definedName>
    <definedName name="HP_stg_Hz" localSheetId="0">#REF!</definedName>
    <definedName name="HP_stg_Hz">#REF!</definedName>
    <definedName name="hqi">#REF!</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 localSheetId="0">#REF!</definedName>
    <definedName name="hrn">[55]Datos!$D$7</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SFGSSGSGFG">#REF!</definedName>
    <definedName name="ht">#REF!</definedName>
    <definedName name="HTAS" localSheetId="0">#REF!</definedName>
    <definedName name="HTAS">#REF!</definedName>
    <definedName name="HTAS1" localSheetId="0">#REF!</definedName>
    <definedName name="HTAS1">#REF!</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#REF!</definedName>
    <definedName name="hut" localSheetId="0">#REF!</definedName>
    <definedName name="hut">#REF!</definedName>
    <definedName name="hxdfk" localSheetId="0">#REF!</definedName>
    <definedName name="hxdfk">#REF!</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0"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0">#REF!</definedName>
    <definedName name="I" localSheetId="3">#REF!</definedName>
    <definedName name="I">#REF!</definedName>
    <definedName name="i0" localSheetId="0">#REF!</definedName>
    <definedName name="i0">#REF!</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 localSheetId="0">#REF!</definedName>
    <definedName name="ic">[55]Hoja1!$C$17</definedName>
    <definedName name="icbf" localSheetId="0">#REF!</definedName>
    <definedName name="icbf">[55]Hoja1!$C$15</definedName>
    <definedName name="Icct" localSheetId="0">#REF!</definedName>
    <definedName name="Icct">#REF!</definedName>
    <definedName name="ICP" localSheetId="0">#REF!</definedName>
    <definedName name="ICP">[12]Tablas!#REF!</definedName>
    <definedName name="ICP1_1" localSheetId="0">#REF!</definedName>
    <definedName name="ICP1_1">[12]Tablas!#REF!</definedName>
    <definedName name="ICP1_1_1" localSheetId="0">#REF!</definedName>
    <definedName name="ICP1_1_1">[12]Tablas!#REF!</definedName>
    <definedName name="ICP1_1_2" localSheetId="0">#REF!</definedName>
    <definedName name="ICP1_1_2">[12]Tablas!#REF!</definedName>
    <definedName name="ICP1_1_3" localSheetId="0">#REF!</definedName>
    <definedName name="ICP1_1_3">[12]Tablas!#REF!</definedName>
    <definedName name="ICP1_1_4" localSheetId="0">#REF!</definedName>
    <definedName name="ICP1_1_4">[12]Tablas!#REF!</definedName>
    <definedName name="ICP1_2" localSheetId="0">#REF!</definedName>
    <definedName name="ICP1_2">[12]Tablas!#REF!</definedName>
    <definedName name="ICP1_3" localSheetId="0">#REF!</definedName>
    <definedName name="ICP1_3">[12]Tablas!#REF!</definedName>
    <definedName name="ICP1_4" localSheetId="0">#REF!</definedName>
    <definedName name="ICP1_4">[12]Tablas!#REF!</definedName>
    <definedName name="ID" localSheetId="0">#N/A</definedName>
    <definedName name="ID" localSheetId="3">'INDICAR CÓDIGO DEL ITEM DE PAGO'!ERR</definedName>
    <definedName name="ID">[0]!ERR</definedName>
    <definedName name="IF" localSheetId="0">#REF!</definedName>
    <definedName name="IF" localSheetId="3">'[51]A. P. U.'!#REF!</definedName>
    <definedName name="IF">'[51]A. P. U.'!#REF!</definedName>
    <definedName name="Ig" localSheetId="0">#REF!</definedName>
    <definedName name="Ig">#REF!</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#N/A</definedName>
    <definedName name="iiiiiiik" localSheetId="0"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0">#REF!</definedName>
    <definedName name="im">'[80]1'!$N$41</definedName>
    <definedName name="IMP" localSheetId="0">#REF!</definedName>
    <definedName name="IMP">[25]otros!$C$3</definedName>
    <definedName name="IMPRE">#REF!</definedName>
    <definedName name="IMPRESSION" localSheetId="0">#REF!</definedName>
    <definedName name="IMPRESSION">#REF!</definedName>
    <definedName name="IMPREVISTOS">#REF!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#N/A</definedName>
    <definedName name="INDICE" localSheetId="0">#REF!</definedName>
    <definedName name="INDICE" localSheetId="3">#REF!</definedName>
    <definedName name="INDICE">#REF!</definedName>
    <definedName name="inf" localSheetId="0">#REF!</definedName>
    <definedName name="inf" localSheetId="3">#REF!</definedName>
    <definedName name="inf">#REF!</definedName>
    <definedName name="INFG">#REF!</definedName>
    <definedName name="INFORME" localSheetId="0">#REF!</definedName>
    <definedName name="INFORME">[81]TABLAS!$A$1:$A$65536</definedName>
    <definedName name="Informe_semanal" localSheetId="0">#REF!</definedName>
    <definedName name="Informe_semanal">#REF!</definedName>
    <definedName name="Ing">#REF!</definedName>
    <definedName name="INGENIERIA1" localSheetId="0" hidden="1">#REF!</definedName>
    <definedName name="INGENIERIA1" hidden="1">#REF!</definedName>
    <definedName name="INGENIERIA11" localSheetId="0" hidden="1">#REF!</definedName>
    <definedName name="INGENIERIA11" hidden="1">#REF!</definedName>
    <definedName name="iniciales" localSheetId="0">#REF!,#REF!,#REF!,#REF!</definedName>
    <definedName name="iniciales">'[27]Reservas de Petróleo'!$A$2,'[27]Reservas de Petróleo'!$A$1,'[27]Reservas de Petróleo'!$D$4,'[27]Reservas de Petróleo'!$D$1:$D$65536</definedName>
    <definedName name="Inicio" localSheetId="0">#REF!</definedName>
    <definedName name="Inicio">[35]BASES!$E$26</definedName>
    <definedName name="INPU" localSheetId="0">#REF!</definedName>
    <definedName name="INPU">#REF!</definedName>
    <definedName name="INPUT" localSheetId="0">#REF!</definedName>
    <definedName name="INPUT">'[3]7422CW00'!#REF!</definedName>
    <definedName name="INSU" localSheetId="0">#REF!</definedName>
    <definedName name="INSU">[82]INSUMOS!$A$1:$E$65536</definedName>
    <definedName name="INSUMOS">#REF!</definedName>
    <definedName name="Insumos_auxiliares" localSheetId="0">#REF!</definedName>
    <definedName name="Insumos_auxiliares" localSheetId="3">[83]Insumos!#REF!</definedName>
    <definedName name="Insumos_auxiliares">[83]Insumos!#REF!</definedName>
    <definedName name="Insumos_basicos" localSheetId="0">#REF!</definedName>
    <definedName name="Insumos_basicos" localSheetId="3">#REF!</definedName>
    <definedName name="Insumos_basicos">#REF!</definedName>
    <definedName name="Int" localSheetId="0">#REF!</definedName>
    <definedName name="Int">#REF!</definedName>
    <definedName name="InTap" localSheetId="0">#REF!</definedName>
    <definedName name="InTap">[20]Interc.tapones!$E$1:$E$65536</definedName>
    <definedName name="INTER" localSheetId="0">#REF!</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 localSheetId="0">#REF!</definedName>
    <definedName name="Interventor">[40]CONTRATO!$E$12</definedName>
    <definedName name="IntVal" localSheetId="0">#REF!</definedName>
    <definedName name="IntVal">'[20]Interc.válv.'!$E$1:$E$65536</definedName>
    <definedName name="INV">#REF!</definedName>
    <definedName name="INV_11" localSheetId="0">#REF!</definedName>
    <definedName name="INV_11">'[84]PR 1'!$A$2:$N$655</definedName>
    <definedName name="INV_Payments" localSheetId="0">#REF!</definedName>
    <definedName name="INV_Payments" localSheetId="2">[50]!INV_Payments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#REF!</definedName>
    <definedName name="io0ioprhyi0i90ryi90">#REF!</definedName>
    <definedName name="IOU" localSheetId="0">#REF!</definedName>
    <definedName name="IOU">#REF!</definedName>
    <definedName name="IOUHH" localSheetId="0">#N/A</definedName>
    <definedName name="IOUHH" localSheetId="3">'INDICAR CÓDIGO DEL ITEM DE PAGO'!ERR</definedName>
    <definedName name="IOUHH">[0]!ERR</definedName>
    <definedName name="IP" localSheetId="0">#REF!</definedName>
    <definedName name="IP">#REF!</definedName>
    <definedName name="ir">#REF!</definedName>
    <definedName name="irng" localSheetId="0" hidden="1">#REF!</definedName>
    <definedName name="irng" hidden="1">#REF!</definedName>
    <definedName name="irrigador">#REF!</definedName>
    <definedName name="Iss" localSheetId="0">#REF!</definedName>
    <definedName name="Iss">'[40]LIQUIDA-NOMINA'!$AT$4</definedName>
    <definedName name="issafp" localSheetId="0">#REF!</definedName>
    <definedName name="issafp">[55]Hoja1!$C$19</definedName>
    <definedName name="isscs" localSheetId="0">#REF!</definedName>
    <definedName name="isscs">[55]Hoja1!$C$21</definedName>
    <definedName name="isseps" localSheetId="0">#REF!</definedName>
    <definedName name="isseps">[55]Hoja1!$C$20</definedName>
    <definedName name="it.">#REF!</definedName>
    <definedName name="ITEM" localSheetId="0">#REF!</definedName>
    <definedName name="ITEM">[78]BASE!$C$4:$H$255</definedName>
    <definedName name="ITEM1" localSheetId="0">#REF!</definedName>
    <definedName name="ITEM1" localSheetId="3">#REF!</definedName>
    <definedName name="ITEM1">#REF!</definedName>
    <definedName name="ITEM1_133">#REF!</definedName>
    <definedName name="ITEM1_149">#REF!</definedName>
    <definedName name="ITEM1_186">#REF!</definedName>
    <definedName name="ITEM1_187">#REF!</definedName>
    <definedName name="ITEM15" localSheetId="0">#REF!</definedName>
    <definedName name="ITEM15" localSheetId="3">#REF!</definedName>
    <definedName name="ITEM15">#REF!</definedName>
    <definedName name="ITEM15_133">#REF!</definedName>
    <definedName name="ITEM15_149">#REF!</definedName>
    <definedName name="ITEM15_186">#REF!</definedName>
    <definedName name="ITEM15_187">#REF!</definedName>
    <definedName name="ITEM2" localSheetId="0">#REF!</definedName>
    <definedName name="ITEM2" localSheetId="3">#REF!</definedName>
    <definedName name="ITEM2">#REF!</definedName>
    <definedName name="ITEM2_133">#REF!</definedName>
    <definedName name="ITEM2_149">#REF!</definedName>
    <definedName name="ITEM2_186">#REF!</definedName>
    <definedName name="ITEM2_187">#REF!</definedName>
    <definedName name="item210.3" localSheetId="0">#REF!</definedName>
    <definedName name="item210.3" localSheetId="3">#REF!</definedName>
    <definedName name="item210.3">#REF!</definedName>
    <definedName name="item230.1" localSheetId="0">#REF!</definedName>
    <definedName name="item230.1" localSheetId="3">#REF!</definedName>
    <definedName name="item230.1">#REF!</definedName>
    <definedName name="ITEM3" localSheetId="0">#REF!</definedName>
    <definedName name="ITEM3" localSheetId="3">#REF!</definedName>
    <definedName name="ITEM3">#REF!</definedName>
    <definedName name="ITEM3_133">#REF!</definedName>
    <definedName name="ITEM3_149">#REF!</definedName>
    <definedName name="ITEM3_186">#REF!</definedName>
    <definedName name="ITEM3_187">#REF!</definedName>
    <definedName name="item310" localSheetId="0">#REF!</definedName>
    <definedName name="item310" localSheetId="3">#REF!</definedName>
    <definedName name="item310">#REF!</definedName>
    <definedName name="item320.2" localSheetId="0">#REF!</definedName>
    <definedName name="item320.2" localSheetId="3">#REF!</definedName>
    <definedName name="item320.2">#REF!</definedName>
    <definedName name="item330.1" localSheetId="0">#REF!</definedName>
    <definedName name="item330.1" localSheetId="3">#REF!</definedName>
    <definedName name="item330.1">#REF!</definedName>
    <definedName name="item420" localSheetId="0">#REF!</definedName>
    <definedName name="item420" localSheetId="3">#REF!</definedName>
    <definedName name="item420">#REF!</definedName>
    <definedName name="item450.2P" localSheetId="0">#REF!</definedName>
    <definedName name="item450.2P" localSheetId="3">#REF!</definedName>
    <definedName name="item450.2P">#REF!</definedName>
    <definedName name="item600.1" localSheetId="0">#REF!</definedName>
    <definedName name="item600.1" localSheetId="3">#REF!</definedName>
    <definedName name="item600.1">#REF!</definedName>
    <definedName name="item610.1" localSheetId="0">#REF!</definedName>
    <definedName name="item610.1" localSheetId="3">#REF!</definedName>
    <definedName name="item610.1">#REF!</definedName>
    <definedName name="item610.2" localSheetId="0">#REF!</definedName>
    <definedName name="item610.2" localSheetId="3">#REF!</definedName>
    <definedName name="item610.2">#REF!</definedName>
    <definedName name="item630.4" localSheetId="0">#REF!</definedName>
    <definedName name="item630.4" localSheetId="3">#REF!</definedName>
    <definedName name="item630.4">#REF!</definedName>
    <definedName name="item630.6" localSheetId="0">#REF!</definedName>
    <definedName name="item630.6" localSheetId="3">#REF!</definedName>
    <definedName name="item630.6">#REF!</definedName>
    <definedName name="item630.7" localSheetId="0">#REF!</definedName>
    <definedName name="item630.7" localSheetId="3">#REF!</definedName>
    <definedName name="item630.7">#REF!</definedName>
    <definedName name="item640.3" localSheetId="0">#REF!</definedName>
    <definedName name="item640.3" localSheetId="3">#REF!</definedName>
    <definedName name="item640.3">#REF!</definedName>
    <definedName name="item661" localSheetId="0">#REF!</definedName>
    <definedName name="item661" localSheetId="3">#REF!</definedName>
    <definedName name="item661">#REF!</definedName>
    <definedName name="item671" localSheetId="0">#REF!</definedName>
    <definedName name="item671" localSheetId="3">#REF!</definedName>
    <definedName name="item671">#REF!</definedName>
    <definedName name="item673.1" localSheetId="0">#REF!</definedName>
    <definedName name="item673.1" localSheetId="3">#REF!</definedName>
    <definedName name="item673.1">#REF!</definedName>
    <definedName name="item673.3" localSheetId="0">#REF!</definedName>
    <definedName name="item673.3" localSheetId="3">#REF!</definedName>
    <definedName name="item673.3">#REF!</definedName>
    <definedName name="item681" localSheetId="0">#REF!</definedName>
    <definedName name="item681" localSheetId="3">#REF!</definedName>
    <definedName name="item681">#REF!</definedName>
    <definedName name="item700.1" localSheetId="0">#REF!</definedName>
    <definedName name="item700.1" localSheetId="3">#REF!</definedName>
    <definedName name="item700.1">#REF!</definedName>
    <definedName name="item710.1" localSheetId="0">#REF!</definedName>
    <definedName name="item710.1" localSheetId="3">#REF!</definedName>
    <definedName name="item710.1">#REF!</definedName>
    <definedName name="item710.2" localSheetId="0">#REF!</definedName>
    <definedName name="item710.2" localSheetId="3">#REF!</definedName>
    <definedName name="item710.2">#REF!</definedName>
    <definedName name="item730.1" localSheetId="0">#REF!</definedName>
    <definedName name="item730.1" localSheetId="3">#REF!</definedName>
    <definedName name="item730.1">#REF!</definedName>
    <definedName name="item730.2" localSheetId="0">#REF!</definedName>
    <definedName name="item730.2" localSheetId="3">#REF!</definedName>
    <definedName name="item730.2">#REF!</definedName>
    <definedName name="item730.2.4" localSheetId="0">#REF!</definedName>
    <definedName name="item730.2.4" localSheetId="3">#REF!</definedName>
    <definedName name="item730.2.4">#REF!</definedName>
    <definedName name="item900.2" localSheetId="0">#REF!</definedName>
    <definedName name="item900.2" localSheetId="3">#REF!</definedName>
    <definedName name="item900.2">#REF!</definedName>
    <definedName name="ItemCodos" localSheetId="0">#REF!</definedName>
    <definedName name="ItemCodos">#REF!</definedName>
    <definedName name="ITEMS">#REF!</definedName>
    <definedName name="Ítems">#REF!</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 localSheetId="3">#REF!</definedName>
    <definedName name="IVA">#REF!</definedName>
    <definedName name="iwjer" localSheetId="0">#REF!</definedName>
    <definedName name="iwjer">#REF!</definedName>
    <definedName name="iyuiuyi" localSheetId="0"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IZQ">#N/A</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0"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annaC">#N/A</definedName>
    <definedName name="JdannaCA">#N/A</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0">#N/A</definedName>
    <definedName name="jj" localSheetId="3">'INDICAR CÓDIGO DEL ITEM DE PAGO'!ERR</definedName>
    <definedName name="jj">[0]!ERR</definedName>
    <definedName name="jjfq" localSheetId="0"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#REF!</definedName>
    <definedName name="jjjjju" localSheetId="0"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localSheetId="3">#REF!</definedName>
    <definedName name="jkl">#REF!</definedName>
    <definedName name="jn">#REF!</definedName>
    <definedName name="jñ">#REF!</definedName>
    <definedName name="jo">#REF!</definedName>
    <definedName name="JOHNNY" localSheetId="0">#N/A</definedName>
    <definedName name="JOHNNY" localSheetId="3">'INDICAR CÓDIGO DEL ITEM DE PAGO'!ERR</definedName>
    <definedName name="JOHNNY">[0]!ERR</definedName>
    <definedName name="JRYJ" localSheetId="0"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0">#REF!</definedName>
    <definedName name="jvv" localSheetId="3">#REF!</definedName>
    <definedName name="jvv">#REF!</definedName>
    <definedName name="jyjt7" localSheetId="0"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0">#REF!</definedName>
    <definedName name="K0F1" localSheetId="3">#REF!</definedName>
    <definedName name="K0F1">#REF!</definedName>
    <definedName name="K0F2" localSheetId="0">#REF!</definedName>
    <definedName name="K0F2" localSheetId="3">#REF!</definedName>
    <definedName name="K0F2">#REF!</definedName>
    <definedName name="K10ALO" localSheetId="0">#REF!</definedName>
    <definedName name="K10ALO" localSheetId="3">#REF!</definedName>
    <definedName name="K10ALO">#REF!</definedName>
    <definedName name="K11ALO" localSheetId="0">#REF!</definedName>
    <definedName name="K11ALO" localSheetId="3">#REF!</definedName>
    <definedName name="K11ALO">#REF!</definedName>
    <definedName name="K1F1" localSheetId="0">#REF!</definedName>
    <definedName name="K1F1" localSheetId="3">#REF!</definedName>
    <definedName name="K1F1">#REF!</definedName>
    <definedName name="K1F2" localSheetId="0">#REF!</definedName>
    <definedName name="K1F2" localSheetId="3">#REF!</definedName>
    <definedName name="K1F2">#REF!</definedName>
    <definedName name="K2F1" localSheetId="0">#REF!</definedName>
    <definedName name="K2F1" localSheetId="3">#REF!</definedName>
    <definedName name="K2F1">#REF!</definedName>
    <definedName name="K2F2" localSheetId="0">#REF!</definedName>
    <definedName name="K2F2" localSheetId="3">#REF!</definedName>
    <definedName name="K2F2">#REF!</definedName>
    <definedName name="K3F1" localSheetId="0">#REF!</definedName>
    <definedName name="K3F1" localSheetId="3">#REF!</definedName>
    <definedName name="K3F1">#REF!</definedName>
    <definedName name="K3F2" localSheetId="0">#REF!</definedName>
    <definedName name="K3F2" localSheetId="3">#REF!</definedName>
    <definedName name="K3F2">#REF!</definedName>
    <definedName name="K4F1" localSheetId="0">#REF!</definedName>
    <definedName name="K4F1" localSheetId="3">#REF!</definedName>
    <definedName name="K4F1">#REF!</definedName>
    <definedName name="K4F2" localSheetId="0">#REF!</definedName>
    <definedName name="K4F2" localSheetId="3">#REF!</definedName>
    <definedName name="K4F2">#REF!</definedName>
    <definedName name="K5F1" localSheetId="0">#REF!</definedName>
    <definedName name="K5F1" localSheetId="3">#REF!</definedName>
    <definedName name="K5F1">#REF!</definedName>
    <definedName name="K5F2" localSheetId="0">#REF!</definedName>
    <definedName name="K5F2" localSheetId="3">#REF!</definedName>
    <definedName name="K5F2">#REF!</definedName>
    <definedName name="K6F1" localSheetId="0">#REF!</definedName>
    <definedName name="K6F1" localSheetId="3">#REF!</definedName>
    <definedName name="K6F1">#REF!</definedName>
    <definedName name="K6F2" localSheetId="0">#REF!</definedName>
    <definedName name="K6F2" localSheetId="3">#REF!</definedName>
    <definedName name="K6F2">#REF!</definedName>
    <definedName name="K7F1" localSheetId="0">#REF!</definedName>
    <definedName name="K7F1" localSheetId="3">#REF!</definedName>
    <definedName name="K7F1">#REF!</definedName>
    <definedName name="K7F2" localSheetId="0">#REF!</definedName>
    <definedName name="K7F2" localSheetId="3">#REF!</definedName>
    <definedName name="K7F2">#REF!</definedName>
    <definedName name="K8ALO" localSheetId="0">#REF!</definedName>
    <definedName name="K8ALO" localSheetId="3">#REF!</definedName>
    <definedName name="K8ALO">#REF!</definedName>
    <definedName name="K8F1" localSheetId="0">#REF!</definedName>
    <definedName name="K8F1" localSheetId="3">#REF!</definedName>
    <definedName name="K8F1">#REF!</definedName>
    <definedName name="K8F2" localSheetId="0">#REF!</definedName>
    <definedName name="K8F2" localSheetId="3">#REF!</definedName>
    <definedName name="K8F2">#REF!</definedName>
    <definedName name="K9ALO" localSheetId="0">#REF!</definedName>
    <definedName name="K9ALO" localSheetId="3">#REF!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0"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io">#REF!</definedName>
    <definedName name="kip">#REF!</definedName>
    <definedName name="kj" localSheetId="0">#REF!</definedName>
    <definedName name="kj">#REF!</definedName>
    <definedName name="KJH">#REF!</definedName>
    <definedName name="kjhkd" localSheetId="0"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#REF!</definedName>
    <definedName name="kkkki" localSheetId="0"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0">#N/A</definedName>
    <definedName name="kl" localSheetId="3">'INDICAR CÓDIGO DEL ITEM DE PAGO'!ERR</definedName>
    <definedName name="kl">[0]!ERR</definedName>
    <definedName name="klklk" localSheetId="0">#REF!</definedName>
    <definedName name="klklk" localSheetId="3">#REF!</definedName>
    <definedName name="klklk">#REF!</definedName>
    <definedName name="km" localSheetId="0">#REF!</definedName>
    <definedName name="km">#REF!</definedName>
    <definedName name="kñy">#REF!</definedName>
    <definedName name="KO" localSheetId="0" hidden="1">#REF!</definedName>
    <definedName name="KO">#REF!</definedName>
    <definedName name="krtrk" localSheetId="0"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 localSheetId="0">#REF!</definedName>
    <definedName name="ksogtk">#REF!</definedName>
    <definedName name="kuh">#REF!</definedName>
    <definedName name="kuy">#REF!</definedName>
    <definedName name="kuyhgbe" localSheetId="0">#REF!</definedName>
    <definedName name="kuyhgbe">#REF!</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E">#REF!</definedName>
    <definedName name="lia">#REF!</definedName>
    <definedName name="Libro1_Hoja1_Lista" localSheetId="0">#REF!</definedName>
    <definedName name="Libro1_Hoja1_Lista">[85]LISTADO!#REF!</definedName>
    <definedName name="LICITACION" localSheetId="0">#REF!</definedName>
    <definedName name="LICITACION" localSheetId="3">#REF!</definedName>
    <definedName name="LICITACION">#REF!</definedName>
    <definedName name="LINA">#REF!</definedName>
    <definedName name="linc1">#REF!</definedName>
    <definedName name="linc2">#REF!</definedName>
    <definedName name="linc3">#REF!</definedName>
    <definedName name="linc4">#REF!</definedName>
    <definedName name="linc5">#REF!</definedName>
    <definedName name="LINEA" localSheetId="0">#REF!</definedName>
    <definedName name="LINEA" localSheetId="3">[86]CONT_ADI!#REF!</definedName>
    <definedName name="LINEA">[86]CONT_ADI!#REF!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 localSheetId="0">#REF!</definedName>
    <definedName name="ListaUni">[87]TOTALES!$D$7:$D$654</definedName>
    <definedName name="listequi">#REF!</definedName>
    <definedName name="listmat">#REF!</definedName>
    <definedName name="liston">#REF!</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ANTAS">#REF!</definedName>
    <definedName name="LLL" localSheetId="0">#REF!</definedName>
    <definedName name="LLL">[88]tub!$C$1:$J$39</definedName>
    <definedName name="LLLL">#REF!</definedName>
    <definedName name="lllllh" localSheetId="0"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M">#REF!</definedName>
    <definedName name="LÑP">#REF!</definedName>
    <definedName name="lo">#REF!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#REF!</definedName>
    <definedName name="LOCA" localSheetId="0">#REF!</definedName>
    <definedName name="LOCA" localSheetId="2">[26]!absc</definedName>
    <definedName name="LOCA">[26]!absc</definedName>
    <definedName name="LOCA1" localSheetId="0">#REF!</definedName>
    <definedName name="LOCA1" localSheetId="2">[38]!absc</definedName>
    <definedName name="LOCA1">[38]!absc</definedName>
    <definedName name="LOCA2">#REF!</definedName>
    <definedName name="LOCALIZACION">#REF!</definedName>
    <definedName name="LOCALIZACION_Y_REPLANTEO" localSheetId="0">#REF!</definedName>
    <definedName name="LOCALIZACION_Y_REPLANTEO" localSheetId="3">#REF!</definedName>
    <definedName name="LOCALIZACION_Y_REPLANTEO">#REF!</definedName>
    <definedName name="LOCALIZACIÓN_Y_REPLANTEO._ESTRUCTURAS">#REF!</definedName>
    <definedName name="LOGO" localSheetId="0">#N/A</definedName>
    <definedName name="LOGO" localSheetId="3">'INDICAR CÓDIGO DEL ITEM DE PAGO'!ERR</definedName>
    <definedName name="LOGO">[0]!ERR</definedName>
    <definedName name="LOI">#REF!</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 localSheetId="0">#REF!</definedName>
    <definedName name="lp">#REF!</definedName>
    <definedName name="lplpl" localSheetId="0"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sttros">#REF!</definedName>
    <definedName name="lt" localSheetId="0">#REF!</definedName>
    <definedName name="lt">#REF!</definedName>
    <definedName name="lucy" hidden="1">{"TAB1",#N/A,TRUE,"GENERAL";"TAB2",#N/A,TRUE,"GENERAL";"TAB3",#N/A,TRUE,"GENERAL";"TAB4",#N/A,TRUE,"GENERAL";"TAB5",#N/A,TRUE,"GENERAL"}</definedName>
    <definedName name="lun" localSheetId="0">#REF!</definedName>
    <definedName name="lun" localSheetId="3">'[37]Res-Accide-10'!#REF!</definedName>
    <definedName name="lun">'[37]Res-Accide-10'!#REF!</definedName>
    <definedName name="LUNA">#REF!</definedName>
    <definedName name="lv" localSheetId="0">#REF!</definedName>
    <definedName name="lv">#REF!</definedName>
    <definedName name="m" localSheetId="0">#REF!</definedName>
    <definedName name="m">#REF!</definedName>
    <definedName name="MA" localSheetId="0">#REF!</definedName>
    <definedName name="MA" localSheetId="3">'[37]Res-Accide-10'!#REF!</definedName>
    <definedName name="MA">'[37]Res-Accide-10'!#REF!</definedName>
    <definedName name="MACR" localSheetId="0">#REF!</definedName>
    <definedName name="MACR">#REF!</definedName>
    <definedName name="MACRDEL" localSheetId="0">#REF!</definedName>
    <definedName name="MACRDEL">'[3]7422CW00'!#REF!</definedName>
    <definedName name="Macroactividad" localSheetId="0">#REF!</definedName>
    <definedName name="Macroactividad">#REF!</definedName>
    <definedName name="maestro">#REF!</definedName>
    <definedName name="mafdsf" localSheetId="0"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L">#REF!&lt;2.5</definedName>
    <definedName name="MALO">#REF!&lt;2.5</definedName>
    <definedName name="MANUAL" localSheetId="0">#REF!</definedName>
    <definedName name="MANUAL">#REF!</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0">#REF!</definedName>
    <definedName name="MAQUINAR" localSheetId="3">[53]Insum!$A$68:$H$98</definedName>
    <definedName name="MAQUINAR">[54]Insum!$A$68:$H$98</definedName>
    <definedName name="Maquinaria">#N/A</definedName>
    <definedName name="mar" localSheetId="0">#REF!</definedName>
    <definedName name="mar" localSheetId="3">'[37]Res-Accide-10'!#REF!</definedName>
    <definedName name="mar">'[37]Res-Accide-10'!#REF!</definedName>
    <definedName name="MARAVILLA" hidden="1">{"PRES REHAB ARM-PER POR ITEMS  KM A KM",#N/A,TRUE,"Rehabilitacion Arm-Per"}</definedName>
    <definedName name="marcela">#REF!</definedName>
    <definedName name="MARCO_H" localSheetId="0">#REF!</definedName>
    <definedName name="MARCO_H">#REF!</definedName>
    <definedName name="maria">#REF!</definedName>
    <definedName name="MARILUZ">#REF!</definedName>
    <definedName name="marina" localSheetId="0">#REF!</definedName>
    <definedName name="marina">'[89]Informe Semanal 1'!#REF!</definedName>
    <definedName name="MARINAS">#REF!</definedName>
    <definedName name="martillo">#REF!</definedName>
    <definedName name="MARY">#REF!</definedName>
    <definedName name="MARYLUZ" hidden="1">{"PRES REHAB ARM-PER POR ITEMS  KM A KM",#N/A,TRUE,"Rehabilitacion Arm-Per"}</definedName>
    <definedName name="marzito">#REF!</definedName>
    <definedName name="MARZO">#REF!</definedName>
    <definedName name="masor" localSheetId="0"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0">#REF!</definedName>
    <definedName name="MAT" localSheetId="3">#REF!</definedName>
    <definedName name="MAT">#REF!</definedName>
    <definedName name="mate">#REF!</definedName>
    <definedName name="MATERIAL" localSheetId="0">#REF!</definedName>
    <definedName name="MATERIAL">'[70]TABLA MATERIALES'!$A$3:$D$654</definedName>
    <definedName name="materiales" localSheetId="0">#REF!</definedName>
    <definedName name="materiales">[69]materiales!$A$7:$A$1317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ATRIZRICS">#REF!</definedName>
    <definedName name="MAX">#REF!</definedName>
    <definedName name="MAYO">#REF!</definedName>
    <definedName name="MCCs" localSheetId="0">#REF!</definedName>
    <definedName name="MCCs">#REF!</definedName>
    <definedName name="mdd" localSheetId="0"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ARDO">#REF!</definedName>
    <definedName name="mediah_reposo_comida" localSheetId="0">#REF!</definedName>
    <definedName name="mediah_reposo_comida">'[90]CCP,LEYES, Y DEC.'!#REF!</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 localSheetId="0">#REF!</definedName>
    <definedName name="MENU1">'[3]7422CW00'!#REF!</definedName>
    <definedName name="MENU2" localSheetId="0">#REF!</definedName>
    <definedName name="MENU2">'[3]7422CW00'!#REF!</definedName>
    <definedName name="MENU3" localSheetId="0">#REF!</definedName>
    <definedName name="MENU3">'[3]7422CW00'!#REF!</definedName>
    <definedName name="MENU4" localSheetId="0">#REF!</definedName>
    <definedName name="MENU4">'[3]7422CW00'!#REF!</definedName>
    <definedName name="MENU5" localSheetId="0">#REF!</definedName>
    <definedName name="MENU5">'[3]7422CW00'!#REF!</definedName>
    <definedName name="MENU6" localSheetId="0">#REF!</definedName>
    <definedName name="MENU6">'[3]7422CW00'!#REF!</definedName>
    <definedName name="MES" localSheetId="0">#REF!</definedName>
    <definedName name="MES">[25]PRESUPUESTO!$C$13</definedName>
    <definedName name="MesCotiz" localSheetId="0">#REF!</definedName>
    <definedName name="MesCotiz">'[10]LIQ-NOM'!$H$3</definedName>
    <definedName name="MesCotizacion" localSheetId="0">#REF!</definedName>
    <definedName name="MesCotizacion">'[40]LIQUIDA-NOMINA'!$H$3</definedName>
    <definedName name="MESES" localSheetId="0">#REF!</definedName>
    <definedName name="MESES" localSheetId="3">#REF!</definedName>
    <definedName name="MESES">#REF!</definedName>
    <definedName name="MesesMora" localSheetId="0">#REF!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#REF!</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IO">#REF!</definedName>
    <definedName name="mjmj" localSheetId="0"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 localSheetId="0">#REF!</definedName>
    <definedName name="MO">[91]CUADRILLA!$G$11:$K$45</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 localSheetId="0">#REF!</definedName>
    <definedName name="Módulo3.anexo1" localSheetId="2">[9]!Módulo3.anexo1</definedName>
    <definedName name="Módulo3.anexo1">[9]!Módulo3.anexo1</definedName>
    <definedName name="Módulo3.anexo10" localSheetId="0">#REF!</definedName>
    <definedName name="Módulo3.anexo10" localSheetId="2">[9]!Módulo3.anexo10</definedName>
    <definedName name="Módulo3.anexo10">[9]!Módulo3.anexo10</definedName>
    <definedName name="Módulo3.anexo11" localSheetId="0">#REF!</definedName>
    <definedName name="Módulo3.anexo11" localSheetId="2">[9]!Módulo3.anexo11</definedName>
    <definedName name="Módulo3.anexo11">[9]!Módulo3.anexo11</definedName>
    <definedName name="Módulo3.anexo12" localSheetId="0">#REF!</definedName>
    <definedName name="Módulo3.anexo12" localSheetId="2">[9]!Módulo3.anexo12</definedName>
    <definedName name="Módulo3.anexo12">[9]!Módulo3.anexo12</definedName>
    <definedName name="Módulo3.anexo3" localSheetId="0">#REF!</definedName>
    <definedName name="Módulo3.anexo3" localSheetId="2">[9]!Módulo3.anexo3</definedName>
    <definedName name="Módulo3.anexo3">[9]!Módulo3.anexo3</definedName>
    <definedName name="Módulo3.anexo4" localSheetId="0">#REF!</definedName>
    <definedName name="Módulo3.anexo4" localSheetId="2">[9]!Módulo3.anexo4</definedName>
    <definedName name="Módulo3.anexo4">[9]!Módulo3.anexo4</definedName>
    <definedName name="Módulo3.anexo5" localSheetId="0">#REF!</definedName>
    <definedName name="Módulo3.anexo5" localSheetId="2">[9]!Módulo3.anexo5</definedName>
    <definedName name="Módulo3.anexo5">[9]!Módulo3.anexo5</definedName>
    <definedName name="Módulo3.anexo6" localSheetId="0">#REF!</definedName>
    <definedName name="Módulo3.anexo6" localSheetId="2">[9]!Módulo3.anexo6</definedName>
    <definedName name="Módulo3.anexo6">[9]!Módulo3.anexo6</definedName>
    <definedName name="Módulo8.anexo16" localSheetId="0">#REF!</definedName>
    <definedName name="Módulo8.anexo16" localSheetId="2">[9]!Módulo8.anexo16</definedName>
    <definedName name="Módulo8.anexo16">[9]!Módulo8.anexo16</definedName>
    <definedName name="MOE" localSheetId="0" hidden="1">{#N/A,#N/A,FALSE,"Hoja1";#N/A,#N/A,FALSE,"Hoja2"}</definedName>
    <definedName name="MOE" hidden="1">{#N/A,#N/A,FALSE,"Hoja1";#N/A,#N/A,FALSE,"Hoja2"}</definedName>
    <definedName name="MONEDA" localSheetId="0">#REF!</definedName>
    <definedName name="MONEDA">[92]Tablas!$AO$6:$AO$7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 localSheetId="0">#REF!</definedName>
    <definedName name="Mora">[10]EMPRESA!$I$29</definedName>
    <definedName name="MORON" localSheetId="0">#REF!</definedName>
    <definedName name="MORON">#REF!</definedName>
    <definedName name="MOTO">#REF!</definedName>
    <definedName name="MOTOBOMBA">#REF!</definedName>
    <definedName name="Motoniv">#REF!</definedName>
    <definedName name="motosierra">#REF!</definedName>
    <definedName name="mpdirint">#REF!</definedName>
    <definedName name="mprelecon">#REF!</definedName>
    <definedName name="mr">#REF!</definedName>
    <definedName name="MRLART" localSheetId="0">#REF!</definedName>
    <definedName name="MRLART">[2]STRSUMM0!#REF!</definedName>
    <definedName name="MRSUPDET" localSheetId="0">#REF!</definedName>
    <definedName name="MRSUPDET">[45]steel!#REF!</definedName>
    <definedName name="Mtz_Avance" localSheetId="0">#REF!</definedName>
    <definedName name="Mtz_Avance">#REF!</definedName>
    <definedName name="Mv" localSheetId="0">#REF!</definedName>
    <definedName name="Mv">#REF!</definedName>
    <definedName name="n" localSheetId="0"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0">#REF!</definedName>
    <definedName name="Nada" localSheetId="2">[50]!Nada</definedName>
    <definedName name="Nada">[50]!Nada</definedName>
    <definedName name="Nafta_2" localSheetId="0">#REF!</definedName>
    <definedName name="Nafta_2">'[93] ASR+Nafta'!$K$19:$AS$19</definedName>
    <definedName name="Nafta2" localSheetId="0">#REF!</definedName>
    <definedName name="Nafta2">'[93] ASR+Nafta'!$K$19:$AS$19</definedName>
    <definedName name="Nafta3" localSheetId="0">#REF!</definedName>
    <definedName name="Nafta3">'[93]Todos+Nafta'!$K$19:$AS$19</definedName>
    <definedName name="nb">#REF!</definedName>
    <definedName name="nbv">#REF!</definedName>
    <definedName name="nbvnv" localSheetId="0"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 localSheetId="0">#REF!</definedName>
    <definedName name="Nit">[40]EMPRESA!$F$8</definedName>
    <definedName name="NJH">#REF!</definedName>
    <definedName name="NM">#REF!</definedName>
    <definedName name="Nmax" localSheetId="0">#REF!</definedName>
    <definedName name="Nmax">#REF!</definedName>
    <definedName name="nmdlf" localSheetId="0">#REF!</definedName>
    <definedName name="nmdlf">#REF!</definedName>
    <definedName name="nmmmm" localSheetId="0"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0">#N/A</definedName>
    <definedName name="NO" localSheetId="3">'INDICAR CÓDIGO DEL ITEM DE PAGO'!ERR</definedName>
    <definedName name="NO">[0]!ERR</definedName>
    <definedName name="No._tanques">#REF!</definedName>
    <definedName name="No_desarrolladas" localSheetId="0">#REF!,#REF!,#REF!,#REF!</definedName>
    <definedName name="No_desarrolladas">'[27]Reservas de Petróleo'!$A$2,'[27]Reservas de Petróleo'!$A$1,'[27]Reservas de Petróleo'!$D$4,'[27]Reservas de Petróleo'!$G$1:$G$65536</definedName>
    <definedName name="NOMBRE" localSheetId="0">#REF!</definedName>
    <definedName name="NOMBRE" localSheetId="3">#REF!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OVIEMBRE">MATCH(0.01,#REF!,-1)+1</definedName>
    <definedName name="NPAGE" localSheetId="0">#REF!</definedName>
    <definedName name="NPAGE">[2]STRSUMM0!#REF!</definedName>
    <definedName name="nr">#REF!</definedName>
    <definedName name="NroCODIGO">#REF!</definedName>
    <definedName name="NroDOCUMENTO">#REF!</definedName>
    <definedName name="nt">#REF!</definedName>
    <definedName name="NUEVO" localSheetId="0">#REF!</definedName>
    <definedName name="NUEVO" localSheetId="3">#REF!</definedName>
    <definedName name="NUEVO">#REF!</definedName>
    <definedName name="Num_Pmt_Per_Year" localSheetId="0">#REF!</definedName>
    <definedName name="Num_Pmt_Per_Year">#REF!</definedName>
    <definedName name="Number_of_Payments" localSheetId="0">MATCH(0.01,AIU!End_Bal,-1)+1</definedName>
    <definedName name="Number_of_Payments">MATCH(0.01,End_Bal,-1)+1</definedName>
    <definedName name="nxn" localSheetId="0"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0"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ñpo">#REF!</definedName>
    <definedName name="O">#REF!</definedName>
    <definedName name="º1" localSheetId="0">#REF!</definedName>
    <definedName name="º1" localSheetId="3">#REF!</definedName>
    <definedName name="º1">#REF!</definedName>
    <definedName name="o9o9" localSheetId="0"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 localSheetId="0">#REF!</definedName>
    <definedName name="OBJ">[25]PRESUPUESTO!$C$10</definedName>
    <definedName name="ObjetivoProyecto" localSheetId="0">#REF!</definedName>
    <definedName name="ObjetivoProyecto">#REF!</definedName>
    <definedName name="OBJETO">#REF!</definedName>
    <definedName name="Obra" localSheetId="0">#REF!</definedName>
    <definedName name="Obra" localSheetId="3">#REF!</definedName>
    <definedName name="Obra">#REF!</definedName>
    <definedName name="obras" localSheetId="0" hidden="1">#REF!</definedName>
    <definedName name="obras" hidden="1">#REF!</definedName>
    <definedName name="obras1" localSheetId="0">DATE(YEAR(#REF!),MONTH(#REF!)+Payment_Number,DAY(#REF!))</definedName>
    <definedName name="obras1" localSheetId="2">DATE(YEAR([94]!Loan_Start),MONTH([94]!Loan_Start)+Payment_Number,DAY([94]!Loan_Start))</definedName>
    <definedName name="obras1">DATE(YEAR([94]!Loan_Start),MONTH([94]!Loan_Start)+Payment_Number,DAY([94]!Loan_Start))</definedName>
    <definedName name="obras11" localSheetId="0" hidden="1">#REF!</definedName>
    <definedName name="obras11" hidden="1">#REF!</definedName>
    <definedName name="obras111" localSheetId="0">DATE(YEAR(#REF!),MONTH(#REF!)+Payment_Number,DAY(#REF!))</definedName>
    <definedName name="obras111" localSheetId="2">DATE(YEAR([95]!Loan_Start),MONTH([95]!Loan_Start)+Payment_Number,DAY([95]!Loan_Start))</definedName>
    <definedName name="obras111">DATE(YEAR([95]!Loan_Start),MONTH([95]!Loan_Start)+Payment_Number,DAY([95]!Loan_Start))</definedName>
    <definedName name="obrero">#REF!</definedName>
    <definedName name="OBSERVACIONES">#REF!</definedName>
    <definedName name="OCD" localSheetId="0">#REF!</definedName>
    <definedName name="OCD">[12]Tablas!#REF!</definedName>
    <definedName name="OCD1_1" localSheetId="0">#REF!</definedName>
    <definedName name="OCD1_1">[12]Tablas!#REF!</definedName>
    <definedName name="OCD1_1_1" localSheetId="0">#REF!</definedName>
    <definedName name="OCD1_1_1">[12]Tablas!#REF!</definedName>
    <definedName name="OCI" localSheetId="0">#REF!</definedName>
    <definedName name="OCI">[12]Tablas!#REF!</definedName>
    <definedName name="OCI1_1" localSheetId="0">#REF!</definedName>
    <definedName name="OCI1_1">[12]Tablas!#REF!</definedName>
    <definedName name="OCI1_1_1" localSheetId="0">#REF!</definedName>
    <definedName name="OCI1_1_1">[12]Tablas!#REF!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cial">#REF!</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#REF!</definedName>
    <definedName name="ooo" localSheetId="0"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dor">#REF!</definedName>
    <definedName name="OPERADORES">#REF!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0" hidden="1">#REF!</definedName>
    <definedName name="OROZCO" hidden="1">[7]INST!#REF!</definedName>
    <definedName name="os">#REF!</definedName>
    <definedName name="OSCAR">#REF!</definedName>
    <definedName name="OTR">#REF!</definedName>
    <definedName name="OTRO">#REF!</definedName>
    <definedName name="otros" localSheetId="0">#REF!</definedName>
    <definedName name="otros">[69]otros!$A$6:$A$1235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0"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ge____1____of____2">#REF!</definedName>
    <definedName name="PAJARITA">#REF!</definedName>
    <definedName name="Parametro_Peso" localSheetId="0">#REF!</definedName>
    <definedName name="Parametro_Peso">[57]Tablas!$A$1:$A$65536</definedName>
    <definedName name="Pav">#N/A</definedName>
    <definedName name="Pay_Date" localSheetId="0">#REF!</definedName>
    <definedName name="Pay_Date">#REF!</definedName>
    <definedName name="Pay_Num" localSheetId="0">#REF!</definedName>
    <definedName name="Pay_Num">#REF!</definedName>
    <definedName name="Payment_Date" localSheetId="0">DATE(YEAR(AIU!Loan_Start),MONTH(AIU!Loan_Start)+Payment_Number,DAY(AIU!Loan_Start))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 localSheetId="2">DATE(YEAR([95]!Loan_Start),MONTH([95]!Loan_Start)+Payment_Number,DAY([95]!Loan_Start))</definedName>
    <definedName name="Payment_Date1">DATE(YEAR([95]!Loan_Start),MONTH([95]!Loan_Start)+Payment_Number,DAY([95]!Loan_Start))</definedName>
    <definedName name="Payment_Needed">"Pago necesario"</definedName>
    <definedName name="PAZ">#REF!</definedName>
    <definedName name="Pb" localSheetId="0">#REF!</definedName>
    <definedName name="Pb">#REF!</definedName>
    <definedName name="pc">#REF!</definedName>
    <definedName name="Pd" localSheetId="0">#REF!</definedName>
    <definedName name="Pd">#REF!</definedName>
    <definedName name="PEPE" localSheetId="0">#N/A</definedName>
    <definedName name="PEPE" localSheetId="3">'INDICAR CÓDIGO DEL ITEM DE PAGO'!ERR</definedName>
    <definedName name="PEPE">[0]!ERR</definedName>
    <definedName name="Periodo" localSheetId="0">#REF!</definedName>
    <definedName name="Periodo">[42]Hoja1!$C$1</definedName>
    <definedName name="PeriodoPago" localSheetId="0">#REF!</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ERRD">#REF!</definedName>
    <definedName name="PERRITO">#REF!</definedName>
    <definedName name="phed" localSheetId="0">#REF!</definedName>
    <definedName name="phed">[55]Hoja1!$C$4</definedName>
    <definedName name="phen" localSheetId="0">#REF!</definedName>
    <definedName name="phen">[55]Hoja1!$C$5</definedName>
    <definedName name="pi">#REF!</definedName>
    <definedName name="piedram">#REF!</definedName>
    <definedName name="PILOTE">#REF!</definedName>
    <definedName name="Pindis" localSheetId="0">#REF!</definedName>
    <definedName name="Pindis">#REF!</definedName>
    <definedName name="pint" localSheetId="0">#REF!</definedName>
    <definedName name="pint">'[76]7422CW00'!#REF!</definedName>
    <definedName name="pintura" localSheetId="0">#REF!</definedName>
    <definedName name="pintura">'[76]7422CW00'!#REF!</definedName>
    <definedName name="pintyura" localSheetId="0">#REF!</definedName>
    <definedName name="pintyura">[96]STRSUMM0!#REF!</definedName>
    <definedName name="PIP" localSheetId="0">#REF!</definedName>
    <definedName name="PIP">#REF!</definedName>
    <definedName name="Piscinas" localSheetId="0">#REF!</definedName>
    <definedName name="Piscinas">#REF!</definedName>
    <definedName name="pk">#REF!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#REF!</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0">#REF!</definedName>
    <definedName name="Plazo">[35]BASES!$E$27</definedName>
    <definedName name="PlazoAIU" localSheetId="0">#REF!</definedName>
    <definedName name="PlazoAIU" localSheetId="3">#REF!</definedName>
    <definedName name="PlazoAIU">#REF!</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 localSheetId="0">#REF!</definedName>
    <definedName name="POCETAS" localSheetId="3">#REF!</definedName>
    <definedName name="POCETAS">#REF!</definedName>
    <definedName name="poi">#REF!</definedName>
    <definedName name="POIL">#REF!</definedName>
    <definedName name="POIUP" localSheetId="0"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0">#REF!</definedName>
    <definedName name="popu" localSheetId="3">#REF!</definedName>
    <definedName name="popu">#REF!</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 localSheetId="3">#REF!</definedName>
    <definedName name="porc">#REF!</definedName>
    <definedName name="PORCE" localSheetId="0">#REF!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#REF!</definedName>
    <definedName name="PORTADA2">'[97]Hoja 1 '!#REF!</definedName>
    <definedName name="POSICION_PRESUP" localSheetId="0">#REF!</definedName>
    <definedName name="POSICION_PRESUP">[11]Tablas!#REF!</definedName>
    <definedName name="POSICIONES" localSheetId="0">#REF!</definedName>
    <definedName name="POSICIONES">#REF!</definedName>
    <definedName name="pouig" localSheetId="0"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 localSheetId="0">#REF!</definedName>
    <definedName name="POZO">[57]Tablas!$C$1:$C$65536</definedName>
    <definedName name="pp">#REF!</definedName>
    <definedName name="ppp">#REF!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IF(________________y7,#REF!+iiiii,#REF!)</definedName>
    <definedName name="ppppp9" localSheetId="0"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 localSheetId="0">#REF!</definedName>
    <definedName name="Pr">[46]medelo!$D$46</definedName>
    <definedName name="PRE" localSheetId="0">#REF!</definedName>
    <definedName name="PRE" localSheetId="3">#REF!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 localSheetId="0">#REF!</definedName>
    <definedName name="pres">'[79]4-PRESUPUESTO MODULOS'!$B$11:$N$189</definedName>
    <definedName name="PREST" localSheetId="0">#REF!</definedName>
    <definedName name="PREST" localSheetId="3">#REF!</definedName>
    <definedName name="PREST">#REF!</definedName>
    <definedName name="PRESTACIONES">#REF!</definedName>
    <definedName name="PRESUPUESTO">#REF!</definedName>
    <definedName name="PRIMER" localSheetId="0"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 localSheetId="0">#REF!</definedName>
    <definedName name="PRIMERO">'[89]Informe Semanal 1'!$V$43:$W$43</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0">#REF!</definedName>
    <definedName name="Print_Area_MI" localSheetId="3">#REF!</definedName>
    <definedName name="Print_Area_MI">#REF!</definedName>
    <definedName name="Print_Area_Reset" localSheetId="0">OFFSET(AIU!Full_Print,0,0,Last_Row)</definedName>
    <definedName name="Print_Area_Reset">OFFSET(Full_Print,0,0,Last_Row)</definedName>
    <definedName name="PRINT_TITLES">#N/A</definedName>
    <definedName name="PRINT_TITLES_MI">#N/A</definedName>
    <definedName name="PRINT1" localSheetId="0">#REF!</definedName>
    <definedName name="PRINT1">'[3]7422CW00'!#REF!</definedName>
    <definedName name="PRINT2" localSheetId="0">#REF!</definedName>
    <definedName name="PRINT2">'[3]7422CW00'!#REF!</definedName>
    <definedName name="PRIVADO" localSheetId="0">#REF!</definedName>
    <definedName name="PRIVADO">#REF!</definedName>
    <definedName name="prn" localSheetId="0">#REF!</definedName>
    <definedName name="prn">[55]Hoja1!$C$3</definedName>
    <definedName name="prnf" localSheetId="0">#REF!</definedName>
    <definedName name="prnf">[55]Hoja1!$C$6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 localSheetId="0">#REF!</definedName>
    <definedName name="PrOfic">[35]BASES!$B$31</definedName>
    <definedName name="PROG" hidden="1">#REF!</definedName>
    <definedName name="PROGDES" localSheetId="0">#REF!</definedName>
    <definedName name="PROGDES">#REF!</definedName>
    <definedName name="Programa" localSheetId="0">#REF!</definedName>
    <definedName name="Programa">#REF!</definedName>
    <definedName name="programainv" localSheetId="0">#N/A</definedName>
    <definedName name="programainv" localSheetId="3">'INDICAR CÓDIGO DEL ITEM DE PAGO'!ERR</definedName>
    <definedName name="programainv">[0]!ERR</definedName>
    <definedName name="Proponente" localSheetId="0">#REF!</definedName>
    <definedName name="Proponente" localSheetId="3">#REF!</definedName>
    <definedName name="Proponente">#REF!</definedName>
    <definedName name="PROPUESTA2">#REF!</definedName>
    <definedName name="PRUEBA" localSheetId="0">#REF!</definedName>
    <definedName name="PRUEBA" localSheetId="2">[98]!absc</definedName>
    <definedName name="PRUEBA">[98]!absc</definedName>
    <definedName name="prueba1" localSheetId="0">#REF!</definedName>
    <definedName name="prueba1" localSheetId="2">[98]!absc</definedName>
    <definedName name="prueba1">[98]!absc</definedName>
    <definedName name="PRUEBA2" localSheetId="0">#REF!</definedName>
    <definedName name="PRUEBA2" localSheetId="3">#REF!</definedName>
    <definedName name="PRUEBA2">#REF!</definedName>
    <definedName name="ps" localSheetId="0">#REF!</definedName>
    <definedName name="ps">#REF!</definedName>
    <definedName name="PSTRESS_RELIEVI" localSheetId="0">#REF!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TTO" localSheetId="0">#REF!</definedName>
    <definedName name="PTTO">'[91]PTTO-TOTAL'!$B$5:$J$711</definedName>
    <definedName name="puntilla">#REF!</definedName>
    <definedName name="PVCdren4">#REF!</definedName>
    <definedName name="PVCmang3">#REF!</definedName>
    <definedName name="PW" localSheetId="0">#REF!</definedName>
    <definedName name="PW">#REF!</definedName>
    <definedName name="Pwf" localSheetId="0">#REF!</definedName>
    <definedName name="Pwf">'[99]ORITO 02 '!$A$12</definedName>
    <definedName name="Pwf_actual" localSheetId="0">#REF!</definedName>
    <definedName name="Pwf_actual">'[99]ORITO 02 '!$E$6</definedName>
    <definedName name="Pwf_i" localSheetId="0">#REF!</definedName>
    <definedName name="Pwf_i">[46]medelo!$A$66:$A$83</definedName>
    <definedName name="Pwf_min" localSheetId="0">#REF!</definedName>
    <definedName name="Pwf_min">'[99]ORITO 02 '!$E$8</definedName>
    <definedName name="Pwfd" localSheetId="0">#REF!</definedName>
    <definedName name="Pwfd">#REF!</definedName>
    <definedName name="Q" localSheetId="0">#REF!</definedName>
    <definedName name="Q" localSheetId="3">#REF!</definedName>
    <definedName name="Q">#REF!</definedName>
    <definedName name="Q_actual" localSheetId="0">#REF!</definedName>
    <definedName name="Q_actual">'[99]ORITO 02 '!$E$7</definedName>
    <definedName name="Q_BRUTO" localSheetId="0">#REF!</definedName>
    <definedName name="Q_BRUTO">#REF!</definedName>
    <definedName name="q1q1q" localSheetId="0"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0">#REF!</definedName>
    <definedName name="qaz" localSheetId="3">#REF!</definedName>
    <definedName name="qaz">#REF!</definedName>
    <definedName name="QE">#REF!</definedName>
    <definedName name="QE_TE">#REF!</definedName>
    <definedName name="qedcd" localSheetId="0"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I">#REF!</definedName>
    <definedName name="QI_TI">#REF!</definedName>
    <definedName name="Qmax" localSheetId="0">#REF!</definedName>
    <definedName name="Qmax">[46]medelo!$B$63</definedName>
    <definedName name="QN">#REF!</definedName>
    <definedName name="QN_QI">#REF!</definedName>
    <definedName name="QNS">#REF!</definedName>
    <definedName name="QQ">#REF!</definedName>
    <definedName name="QQQ" localSheetId="2">DATE(YEAR(#REF!),MONTH(#REF!)+Payment_Number,DAY(#REF!))</definedName>
    <definedName name="QQQ">DATE(YEAR(#REF!),MONTH(#REF!)+Payment_Number,DAY(#REF!))</definedName>
    <definedName name="qqqq" localSheetId="2">Scheduled_Payment+Extra_Payment</definedName>
    <definedName name="qqqq">Scheduled_Payment+Extra_Payment</definedName>
    <definedName name="qqqqq">#REF!</definedName>
    <definedName name="qqqqqw" localSheetId="0"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#REF!</definedName>
    <definedName name="Qt" localSheetId="0">#REF!</definedName>
    <definedName name="Qt">'[99]ORITO 02 '!$E$9</definedName>
    <definedName name="QTIES" localSheetId="0">#REF!</definedName>
    <definedName name="QTIES">#REF!</definedName>
    <definedName name="QTY" localSheetId="0">#REF!</definedName>
    <definedName name="QTY">#REF!</definedName>
    <definedName name="qw" localSheetId="0"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0">#N/A</definedName>
    <definedName name="QWERTY" localSheetId="3">'INDICAR CÓDIGO DEL ITEM DE PAGO'!ERR</definedName>
    <definedName name="QWERTY">[0]!ERR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 localSheetId="0">#REF!</definedName>
    <definedName name="R_2">#REF!</definedName>
    <definedName name="R_c" localSheetId="0">#REF!</definedName>
    <definedName name="R_c">#REF!</definedName>
    <definedName name="radios">#REF!</definedName>
    <definedName name="rana">#REF!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ds">#REF!</definedName>
    <definedName name="RE">#N/A</definedName>
    <definedName name="Reactores" localSheetId="0">#REF!</definedName>
    <definedName name="Reactores">#REF!</definedName>
    <definedName name="Recall_2" localSheetId="0">#REF!</definedName>
    <definedName name="Recall_2">'[93] ASR+Nafta'!$E$9:$E$21</definedName>
    <definedName name="Recall_3" localSheetId="0">#REF!</definedName>
    <definedName name="Recall_3">'[93]Todos+Nafta'!$E$9:$E$21</definedName>
    <definedName name="recebo">#REF!</definedName>
    <definedName name="RECICLA">#REF!</definedName>
    <definedName name="Recorder" localSheetId="0">#REF!</definedName>
    <definedName name="Recorder">#REF!</definedName>
    <definedName name="recursos" localSheetId="0">#REF!</definedName>
    <definedName name="recursos">[100]RECURSOS!$A$8:$A$204</definedName>
    <definedName name="RED">#REF!</definedName>
    <definedName name="REG">#REF!&gt;2.5</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 localSheetId="0">#REF!</definedName>
    <definedName name="REGIMEN_CONTRAT">[92]Tablas!$M$6:$M$8</definedName>
    <definedName name="REGIONAL" localSheetId="0">#REF!</definedName>
    <definedName name="REGIONAL">[92]Tablas!$I$6:$I$10</definedName>
    <definedName name="RegistroCoordinador" localSheetId="0">#REF!</definedName>
    <definedName name="RegistroCoordinador">#REF!</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0">#N/A</definedName>
    <definedName name="REICIO" localSheetId="3">'INDICAR CÓDIGO DEL ITEM DE PAGO'!ERR</definedName>
    <definedName name="REICIO">[0]!ERR</definedName>
    <definedName name="Reimbursement">"Reembolso"</definedName>
    <definedName name="reinicio" localSheetId="0">#N/A</definedName>
    <definedName name="reinicio" localSheetId="3">'INDICAR CÓDIGO DEL ITEM DE PAGO'!ERR</definedName>
    <definedName name="reinicio">[0]!ERR</definedName>
    <definedName name="REJHE" localSheetId="0"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ACUION">#REF!</definedName>
    <definedName name="relecon">#REF!</definedName>
    <definedName name="rell" localSheetId="0">#REF!</definedName>
    <definedName name="rell" localSheetId="3">#REF!</definedName>
    <definedName name="rell">#REF!</definedName>
    <definedName name="RELLG">#REF!</definedName>
    <definedName name="remanentes" localSheetId="0">#REF!,#REF!,#REF!,#REF!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ROGRAMACION">#REF!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0"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ividad" localSheetId="0">#REF!</definedName>
    <definedName name="Resistividad">#REF!</definedName>
    <definedName name="RESU" localSheetId="0">#REF!</definedName>
    <definedName name="resu" localSheetId="3">[101]original_sist!$B$1:$L$167</definedName>
    <definedName name="RESU">#REF!</definedName>
    <definedName name="resu8" localSheetId="0">#REF!</definedName>
    <definedName name="resu8" localSheetId="2">[9]!resu8</definedName>
    <definedName name="resu8">[9]!resu8</definedName>
    <definedName name="resufi" localSheetId="0">#REF!</definedName>
    <definedName name="resufi">#REF!</definedName>
    <definedName name="resufi1" localSheetId="0">#REF!</definedName>
    <definedName name="resufi1">#REF!</definedName>
    <definedName name="resul">#REF!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 localSheetId="0">#REF!</definedName>
    <definedName name="Retenc">[35]BASES!$E$31</definedName>
    <definedName name="RETRO">#REF!</definedName>
    <definedName name="retromartillo">#REF!</definedName>
    <definedName name="RETTRE" localSheetId="0"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EMER">#REF!</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#REF!</definedName>
    <definedName name="RG" localSheetId="0">#REF!</definedName>
    <definedName name="RG">#REF!</definedName>
    <definedName name="rge" localSheetId="0"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D" localSheetId="0">#REF!</definedName>
    <definedName name="RID">[102]Ingenieria!#REF!</definedName>
    <definedName name="RIIIIIIIIIIIC">#N/A</definedName>
    <definedName name="RISP" localSheetId="0">#REF!</definedName>
    <definedName name="RISP">'[3]7422CW00'!#REF!</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 localSheetId="0">#REF!</definedName>
    <definedName name="rnf">[55]Datos!$D$12</definedName>
    <definedName name="rñ">#REF!</definedName>
    <definedName name="Ro" localSheetId="0">#REF!,#REF!,#REF!</definedName>
    <definedName name="Ro">#REF!,#REF!,#REF!</definedName>
    <definedName name="RODILLO">#REF!</definedName>
    <definedName name="rr" localSheetId="0">#N/A</definedName>
    <definedName name="rr" localSheetId="3">'INDICAR CÓDIGO DEL ITEM DE PAGO'!ERR</definedName>
    <definedName name="rr">[0]!ERR</definedName>
    <definedName name="rrr" localSheetId="0"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 localSheetId="0">#REF!</definedName>
    <definedName name="rrrr">'[103]Form5 _Pág_ 1'!#REF!</definedName>
    <definedName name="rrrrrb" localSheetId="0"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adf">#REF!</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#REF!</definedName>
    <definedName name="rwt" localSheetId="0"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0" hidden="1">#REF!</definedName>
    <definedName name="s" localSheetId="3">'INDICAR CÓDIGO DEL ITEM DE PAGO'!ERR</definedName>
    <definedName name="s">[0]!ERR</definedName>
    <definedName name="SA">#REF!</definedName>
    <definedName name="saa" localSheetId="0"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0">#N/A</definedName>
    <definedName name="salarios" localSheetId="3">'INDICAR CÓDIGO DEL ITEM DE PAGO'!ERR</definedName>
    <definedName name="salarios">[0]!ERR</definedName>
    <definedName name="SalConv" localSheetId="0">#REF!</definedName>
    <definedName name="SalConv">'[10]DATOS CONTRATO'!$G$14</definedName>
    <definedName name="SALID1" localSheetId="0">#REF!</definedName>
    <definedName name="SALID1">#REF!</definedName>
    <definedName name="SalMinimo" localSheetId="0">#REF!</definedName>
    <definedName name="SalMinimo">[35]BASES!$E$41</definedName>
    <definedName name="sbe">#REF!</definedName>
    <definedName name="sbgfbgdr" localSheetId="0"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c">#REF!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R">#REF!</definedName>
    <definedName name="sdfsd" localSheetId="0">#REF!</definedName>
    <definedName name="sdfsd">#REF!</definedName>
    <definedName name="sdfsd4" localSheetId="0"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c">#REF!</definedName>
    <definedName name="seccion1">#REF!</definedName>
    <definedName name="seccion2">#REF!</definedName>
    <definedName name="SECTOR" localSheetId="0">#REF!</definedName>
    <definedName name="SECTOR" localSheetId="3">#REF!</definedName>
    <definedName name="SECTOR">#REF!</definedName>
    <definedName name="SEGUNDO">#REF!</definedName>
    <definedName name="SEMANA_C3" localSheetId="0">#REF!</definedName>
    <definedName name="SEMANA_C3">#REF!</definedName>
    <definedName name="sena" localSheetId="0">#REF!</definedName>
    <definedName name="sena">[55]Hoja1!$C$14</definedName>
    <definedName name="SERO" localSheetId="0">#N/A</definedName>
    <definedName name="SERO" localSheetId="3">'INDICAR CÓDIGO DEL ITEM DE PAGO'!ERR</definedName>
    <definedName name="SERO">[0]!ERR</definedName>
    <definedName name="setrj" localSheetId="0"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 localSheetId="0">#REF!</definedName>
    <definedName name="sf">[55]Hoja1!$C$12</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HEE_INT" localSheetId="0">#REF!</definedName>
    <definedName name="SHEE_INT">[45]steel!#REF!</definedName>
    <definedName name="SHEET" localSheetId="0">#REF!</definedName>
    <definedName name="SHEET">'[3]7422CW00'!#REF!</definedName>
    <definedName name="SHEET_KP" localSheetId="0">#REF!</definedName>
    <definedName name="SHEET_KP">[45]steel!$C$7:$L$47</definedName>
    <definedName name="SHEET_MR" localSheetId="0">#REF!</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0">#N/A</definedName>
    <definedName name="SI" localSheetId="3">'INDICAR CÓDIGO DEL ITEM DE PAGO'!ERR</definedName>
    <definedName name="SI">[0]!ERR</definedName>
    <definedName name="SINGOLO" localSheetId="0">#REF!</definedName>
    <definedName name="SINGOLO">'[3]7422CW00'!#REF!</definedName>
    <definedName name="SISISIS" localSheetId="0">#N/A</definedName>
    <definedName name="SISISIS" localSheetId="3">'INDICAR CÓDIGO DEL ITEM DE PAGO'!ERR</definedName>
    <definedName name="SISISIS">[0]!ERR</definedName>
    <definedName name="sk">#REF!</definedName>
    <definedName name="Slicer_Contact_Type">#N/A</definedName>
    <definedName name="sm">#REF!</definedName>
    <definedName name="Smlv" localSheetId="0">#REF!</definedName>
    <definedName name="Smlv">'[10]DATOS CONTRATO'!$I$9</definedName>
    <definedName name="smlv01" localSheetId="0">#REF!</definedName>
    <definedName name="smlv01">[40]CONTRATO!$I$9</definedName>
    <definedName name="smlv2001" localSheetId="0">#REF!</definedName>
    <definedName name="smlv2001">[40]CONTRATO!$H$9</definedName>
    <definedName name="SMML" localSheetId="0">#REF!</definedName>
    <definedName name="SMML">'[65]ASPECTOS TECNICOS'!$O$12:$P$32</definedName>
    <definedName name="SN" localSheetId="0">#REF!</definedName>
    <definedName name="SN">[10]EMPRESA!$G$29</definedName>
    <definedName name="snw">#REF!</definedName>
    <definedName name="sñ">#REF!</definedName>
    <definedName name="so">#REF!</definedName>
    <definedName name="SOBREANCHO">#REF!</definedName>
    <definedName name="SOL">#REF!</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3" hidden="1">'INDICAR CÓDIGO DEL ITEM DE PAGO'!#REF!</definedName>
    <definedName name="solver_adj" localSheetId="1" hidden="1">POE!$K$248</definedName>
    <definedName name="solver_adj" localSheetId="2" hidden="1">'PROPUESTA ECONOMICA(Proponente)'!$K$248</definedName>
    <definedName name="solver_cvg" localSheetId="3" hidden="1">0.0001</definedName>
    <definedName name="solver_cvg" localSheetId="1" hidden="1">0.0001</definedName>
    <definedName name="solver_cvg" localSheetId="2" hidden="1">0.0001</definedName>
    <definedName name="solver_drv" localSheetId="3" hidden="1">1</definedName>
    <definedName name="solver_drv" localSheetId="1" hidden="1">1</definedName>
    <definedName name="solver_drv" localSheetId="2" hidden="1">1</definedName>
    <definedName name="solver_est" localSheetId="3" hidden="1">1</definedName>
    <definedName name="solver_est" localSheetId="1" hidden="1">1</definedName>
    <definedName name="solver_est" localSheetId="2" hidden="1">1</definedName>
    <definedName name="solver_itr" localSheetId="3" hidden="1">100</definedName>
    <definedName name="solver_itr" localSheetId="1" hidden="1">100</definedName>
    <definedName name="solver_itr" localSheetId="2" hidden="1">100</definedName>
    <definedName name="solver_lhs1" localSheetId="3" hidden="1">'INDICAR CÓDIGO DEL ITEM DE PAGO'!#REF!</definedName>
    <definedName name="solver_lhs1" localSheetId="1" hidden="1">POE!$K$258</definedName>
    <definedName name="solver_lhs1" localSheetId="2" hidden="1">'PROPUESTA ECONOMICA(Proponente)'!$K$258</definedName>
    <definedName name="solver_lin" localSheetId="3" hidden="1">2</definedName>
    <definedName name="solver_lin" localSheetId="1" hidden="1">2</definedName>
    <definedName name="solver_lin" localSheetId="2" hidden="1">2</definedName>
    <definedName name="solver_neg" localSheetId="3" hidden="1">2</definedName>
    <definedName name="solver_neg" localSheetId="1" hidden="1">2</definedName>
    <definedName name="solver_neg" localSheetId="2" hidden="1">2</definedName>
    <definedName name="solver_num" localSheetId="3" hidden="1">1</definedName>
    <definedName name="solver_num" localSheetId="1" hidden="1">1</definedName>
    <definedName name="solver_num" localSheetId="2" hidden="1">1</definedName>
    <definedName name="solver_nwt" localSheetId="3" hidden="1">1</definedName>
    <definedName name="solver_nwt" localSheetId="1" hidden="1">1</definedName>
    <definedName name="solver_nwt" localSheetId="2" hidden="1">1</definedName>
    <definedName name="solver_opt" localSheetId="3" hidden="1">'INDICAR CÓDIGO DEL ITEM DE PAGO'!#REF!</definedName>
    <definedName name="solver_opt" localSheetId="1" hidden="1">POE!$K$258</definedName>
    <definedName name="solver_opt" localSheetId="2" hidden="1">'PROPUESTA ECONOMICA(Proponente)'!$K$258</definedName>
    <definedName name="solver_pre" localSheetId="3" hidden="1">0.000001</definedName>
    <definedName name="solver_pre" localSheetId="1" hidden="1">0.000001</definedName>
    <definedName name="solver_pre" localSheetId="2" hidden="1">0.000001</definedName>
    <definedName name="solver_rel1" localSheetId="3" hidden="1">2</definedName>
    <definedName name="solver_rel1" localSheetId="1" hidden="1">2</definedName>
    <definedName name="solver_rel1" localSheetId="2" hidden="1">2</definedName>
    <definedName name="solver_rhs1" localSheetId="3" hidden="1">'INDICAR CÓDIGO DEL ITEM DE PAGO'!#REF!</definedName>
    <definedName name="solver_rhs1" localSheetId="1" hidden="1">POE!$K$259</definedName>
    <definedName name="solver_rhs1" localSheetId="2" hidden="1">'PROPUESTA ECONOMICA(Proponente)'!$K$259</definedName>
    <definedName name="solver_scl" localSheetId="3" hidden="1">2</definedName>
    <definedName name="solver_scl" localSheetId="1" hidden="1">2</definedName>
    <definedName name="solver_scl" localSheetId="2" hidden="1">2</definedName>
    <definedName name="solver_sho" localSheetId="3" hidden="1">2</definedName>
    <definedName name="solver_sho" localSheetId="1" hidden="1">2</definedName>
    <definedName name="solver_sho" localSheetId="2" hidden="1">2</definedName>
    <definedName name="solver_tim" localSheetId="3" hidden="1">100</definedName>
    <definedName name="solver_tim" localSheetId="1" hidden="1">100</definedName>
    <definedName name="solver_tim" localSheetId="2" hidden="1">100</definedName>
    <definedName name="solver_tol" localSheetId="3" hidden="1">0.05</definedName>
    <definedName name="solver_tol" localSheetId="1" hidden="1">0.05</definedName>
    <definedName name="solver_tol" localSheetId="2" hidden="1">0.05</definedName>
    <definedName name="solver_typ" localSheetId="3" hidden="1">3</definedName>
    <definedName name="solver_typ" localSheetId="1" hidden="1">3</definedName>
    <definedName name="solver_typ" localSheetId="2" hidden="1">3</definedName>
    <definedName name="solver_val" localSheetId="3" hidden="1">490454</definedName>
    <definedName name="solver_val" localSheetId="1" hidden="1">63899000000</definedName>
    <definedName name="solver_val" localSheetId="2" hidden="1">63899000000</definedName>
    <definedName name="Spanner_Auto_File">"F:\Proyectos\CEI\Tunja-Barbosa\tra2b.x2a"</definedName>
    <definedName name="Spanner_Auto_Select">#N/A</definedName>
    <definedName name="sr">#REF!</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 localSheetId="3">#REF!</definedName>
    <definedName name="SS">#REF!</definedName>
    <definedName name="SS_AVG_SIZE" localSheetId="0">#REF!</definedName>
    <definedName name="SS_AVG_SIZE">#REF!</definedName>
    <definedName name="SS_WELDING" localSheetId="0">#REF!</definedName>
    <definedName name="SS_WELDING">#REF!</definedName>
    <definedName name="ssa" localSheetId="0">#REF!</definedName>
    <definedName name="ssa">[55]Hoja1!$C$25</definedName>
    <definedName name="ssh" localSheetId="0">#REF!</definedName>
    <definedName name="ssh">[55]Hoja1!$C$24</definedName>
    <definedName name="sss" localSheetId="0">MODULO10.auto_abrir</definedName>
    <definedName name="sss" localSheetId="2">MODULO10.auto_abrir</definedName>
    <definedName name="sss">MODULO10.auto_abrir</definedName>
    <definedName name="SSSS" localSheetId="0">#N/A</definedName>
    <definedName name="SSSS" localSheetId="3">'INDICAR CÓDIGO DEL ITEM DE PAGO'!ERR</definedName>
    <definedName name="SSSS">[0]!ERR</definedName>
    <definedName name="sssss7" localSheetId="0"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 localSheetId="0">#REF!</definedName>
    <definedName name="ST_BLDG">'[3]7422CW00'!#REF!</definedName>
    <definedName name="ST_CW" localSheetId="0">#REF!</definedName>
    <definedName name="ST_CW">'[3]7422CW00'!#REF!</definedName>
    <definedName name="STALO1" localSheetId="0">#REF!</definedName>
    <definedName name="STALO1">'[3]7422CW00'!#REF!</definedName>
    <definedName name="STAMPA" localSheetId="0">#REF!</definedName>
    <definedName name="STAMPA">#REF!</definedName>
    <definedName name="STANU" localSheetId="0">#REF!</definedName>
    <definedName name="STANU">'[3]7422CW00'!#REF!</definedName>
    <definedName name="START" localSheetId="0">#REF!</definedName>
    <definedName name="START">#REF!</definedName>
    <definedName name="START1" localSheetId="0">#REF!</definedName>
    <definedName name="START1">'[3]7422CW00'!#REF!</definedName>
    <definedName name="STENU" localSheetId="0">#REF!</definedName>
    <definedName name="STENU">'[3]7422CW00'!#REF!</definedName>
    <definedName name="Stock" localSheetId="0">#REF!</definedName>
    <definedName name="Stock">'[104]PxQ Cantidades'!#REF!</definedName>
    <definedName name="STONU" localSheetId="0">#REF!</definedName>
    <definedName name="STONU">'[3]7422CW00'!#REF!</definedName>
    <definedName name="STRESS_RELIEVIN" localSheetId="0">#REF!</definedName>
    <definedName name="STRESS_RELIEVIN">#REF!</definedName>
    <definedName name="STSUMM" localSheetId="0">#REF!</definedName>
    <definedName name="STSUMM">'[3]7422CW00'!#REF!</definedName>
    <definedName name="stt" localSheetId="0"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BASE">#REF!</definedName>
    <definedName name="SUBSUELO" localSheetId="0">#REF!</definedName>
    <definedName name="SUBSUELO">#REF!</definedName>
    <definedName name="Subtotal" localSheetId="0">#REF!</definedName>
    <definedName name="Subtotal">#REF!</definedName>
    <definedName name="SUCIO">#REF!</definedName>
    <definedName name="SUELDO" localSheetId="0">#REF!</definedName>
    <definedName name="SUELDO">#REF!</definedName>
    <definedName name="suma" localSheetId="0">#REF!</definedName>
    <definedName name="suma">[52]Hoja1!$F$60</definedName>
    <definedName name="Summary" localSheetId="0">#REF!</definedName>
    <definedName name="Summary" localSheetId="3">#REF!</definedName>
    <definedName name="Summary">#REF!</definedName>
    <definedName name="SUP_ART" localSheetId="0">#REF!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#REF!</definedName>
    <definedName name="SUP_VPR_GTP">[12]Tablas!#REF!</definedName>
    <definedName name="SUP_VPR_NA" localSheetId="0">#REF!</definedName>
    <definedName name="SUP_VPR_NA">#REF!</definedName>
    <definedName name="SUPER" localSheetId="0">#REF!</definedName>
    <definedName name="SUPER">[57]Tablas!$H$1:$H$65536</definedName>
    <definedName name="SUPERFICIE" localSheetId="0">#REF!</definedName>
    <definedName name="SUPERFICIE">#REF!</definedName>
    <definedName name="sw" localSheetId="0">#N/A</definedName>
    <definedName name="sw" localSheetId="3">'INDICAR CÓDIGO DEL ITEM DE PAGO'!ERR</definedName>
    <definedName name="sw">[0]!ERR</definedName>
    <definedName name="swsw" localSheetId="0"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0">#REF!</definedName>
    <definedName name="t" localSheetId="2">[21]!absc</definedName>
    <definedName name="t">[21]!absc</definedName>
    <definedName name="t_1" localSheetId="0">Scheduled_Payment+Extra_Payment</definedName>
    <definedName name="t_1" localSheetId="2">Scheduled_Payment+Extra_Payment</definedName>
    <definedName name="t_1">Scheduled_Payment+Extra_Payment</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_FECHA" localSheetId="0">#REF!</definedName>
    <definedName name="TAB_FECHA">[57]Tablas!$B$1:$B$65536</definedName>
    <definedName name="TABLA" localSheetId="0">#REF!</definedName>
    <definedName name="TABLA" localSheetId="3">#REF!</definedName>
    <definedName name="TABLA">#REF!</definedName>
    <definedName name="TABLA_DE_CONTENIDO__A1">#REF!</definedName>
    <definedName name="tabla1">[105]Hoja3!$B$4:$F$28</definedName>
    <definedName name="tabla2">#REF!</definedName>
    <definedName name="TABLEKP" localSheetId="0">#REF!</definedName>
    <definedName name="TABLEKP">'[3]7422CW00'!#REF!</definedName>
    <definedName name="TABLEPRI" localSheetId="0">#REF!</definedName>
    <definedName name="TABLEPRI">#REF!</definedName>
    <definedName name="tablonx">#REF!</definedName>
    <definedName name="Tambores" localSheetId="0">#REF!</definedName>
    <definedName name="Tambores">#REF!</definedName>
    <definedName name="TANQUE">#REF!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 localSheetId="0">#REF!</definedName>
    <definedName name="TarifaPension">[40]EMPRESA!$F$24</definedName>
    <definedName name="TARIFAS" localSheetId="0">#REF!</definedName>
    <definedName name="TARIFAS">[106]TARIFAS!$A$1:$F$52</definedName>
    <definedName name="TarifaSalud" localSheetId="0">#REF!</definedName>
    <definedName name="TarifaSalud">[40]EMPRESA!$F$26</definedName>
    <definedName name="Tasa" localSheetId="0">#REF!</definedName>
    <definedName name="Tasa">#REF!</definedName>
    <definedName name="TASA_DE_CAMBIO" localSheetId="0">#REF!</definedName>
    <definedName name="TASA_DE_CAMBIO">#REF!</definedName>
    <definedName name="Tasa1" localSheetId="0">#REF!</definedName>
    <definedName name="Tasa1">'[107]Bases 2A'!$C$20</definedName>
    <definedName name="TasaCCP" localSheetId="0">#REF!</definedName>
    <definedName name="TasaCCP">#REF!</definedName>
    <definedName name="Tax" localSheetId="0">#REF!</definedName>
    <definedName name="Tax">#REF!</definedName>
    <definedName name="tb">#REF!</definedName>
    <definedName name="TB_EVENTOS_OTS_ANUAL" localSheetId="0">#REF!</definedName>
    <definedName name="TB_EVENTOS_OTS_ANUAL">#REF!</definedName>
    <definedName name="tc" localSheetId="0">#REF!</definedName>
    <definedName name="tc">#REF!</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lefono" localSheetId="0">#REF!</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 localSheetId="0">#N/A</definedName>
    <definedName name="TER" localSheetId="3">'INDICAR CÓDIGO DEL ITEM DE PAGO'!ERR</definedName>
    <definedName name="TER">[0]!ERR</definedName>
    <definedName name="TERM" localSheetId="0">#N/A</definedName>
    <definedName name="TERM" localSheetId="3">'INDICAR CÓDIGO DEL ITEM DE PAGO'!ERR</definedName>
    <definedName name="TERM">[0]!ERR</definedName>
    <definedName name="TÉRMINOS" localSheetId="0">#N/A</definedName>
    <definedName name="TÉRMINOS" localSheetId="3">'INDICAR CÓDIGO DEL ITEM DE PAGO'!ERR</definedName>
    <definedName name="TÉRMINOS">[0]!ERR</definedName>
    <definedName name="TERR" localSheetId="0">#REF!</definedName>
    <definedName name="TERR">[25]PRESUPUESTO!$I$7</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#REF!</definedName>
    <definedName name="TH" localSheetId="0">#REF!</definedName>
    <definedName name="TH">#REF!</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#REF!</definedName>
    <definedName name="TIEMPO" localSheetId="0">#REF!</definedName>
    <definedName name="TIEMPO">[36]BASES!$E$27</definedName>
    <definedName name="TIPO" localSheetId="0">#REF!</definedName>
    <definedName name="TIPO">#REF!</definedName>
    <definedName name="TIPO_GRUPO" localSheetId="0">#REF!</definedName>
    <definedName name="TIPO_GRUPO">#REF!</definedName>
    <definedName name="TipoGC" localSheetId="0">#REF!</definedName>
    <definedName name="TipoGC">[92]Tablas!$U$6:$U$15</definedName>
    <definedName name="TipoNeces" localSheetId="0">#REF!</definedName>
    <definedName name="TipoNeces">[92]Tablas!$Q$6:$Q$8</definedName>
    <definedName name="TipoPro" localSheetId="0">#REF!</definedName>
    <definedName name="TipoPro">#REF!</definedName>
    <definedName name="Tipoproceso" localSheetId="0">#REF!</definedName>
    <definedName name="Tipoproceso">#REF!</definedName>
    <definedName name="tipov">#REF!</definedName>
    <definedName name="TIR" localSheetId="0">#REF!</definedName>
    <definedName name="TIR">#REF!</definedName>
    <definedName name="TIT">#REF!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0">#REF!</definedName>
    <definedName name="TITULO" localSheetId="3">#REF!</definedName>
    <definedName name="TITULO">#REF!</definedName>
    <definedName name="_xlnm.Print_Titles" localSheetId="1">POE!$2:$12</definedName>
    <definedName name="_xlnm.Print_Titles" localSheetId="2">'PROPUESTA ECONOMICA(Proponente)'!$2:$12</definedName>
    <definedName name="_xlnm.Print_Titles">#N/A</definedName>
    <definedName name="Títulos_a_imprimir_IM" localSheetId="0">#REF!</definedName>
    <definedName name="Títulos_a_imprimir_IM" localSheetId="3">#REF!</definedName>
    <definedName name="Títulos_a_imprimir_IM">#REF!</definedName>
    <definedName name="tj">#REF!</definedName>
    <definedName name="tk" localSheetId="0">#REF!</definedName>
    <definedName name="tk">'[10]DATOS CONTRATO'!$E$18</definedName>
    <definedName name="TK_1" localSheetId="0" hidden="1">#REF!</definedName>
    <definedName name="TK_1" hidden="1">[22]INST!#REF!</definedName>
    <definedName name="TKSLCI07" localSheetId="0">#REF!</definedName>
    <definedName name="TKSLCI07">[10]EMPRESA!$F$22</definedName>
    <definedName name="tl">#REF!</definedName>
    <definedName name="tld" localSheetId="0">#REF!</definedName>
    <definedName name="tld">[55]Datos!$D$14</definedName>
    <definedName name="tn">#REF!</definedName>
    <definedName name="To">#REF!</definedName>
    <definedName name="TODOANA">#REF!</definedName>
    <definedName name="TODOINSU">#REF!</definedName>
    <definedName name="TODOITEM">#REF!</definedName>
    <definedName name="tonto">#REF!</definedName>
    <definedName name="topagrafia">#REF!</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pografia">#REF!</definedName>
    <definedName name="topografo">#REF!</definedName>
    <definedName name="Torres" localSheetId="0">#REF!</definedName>
    <definedName name="Torres">#REF!</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0">#REF!</definedName>
    <definedName name="TOTAL" localSheetId="3">#REF!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 localSheetId="2">Scheduled_Payment+Extra_Payment</definedName>
    <definedName name="Total_Payment">Scheduled_Payment+Extra_Payment</definedName>
    <definedName name="Total_Payment1" localSheetId="0">Scheduled_Payment+Extra_Payment</definedName>
    <definedName name="Total_Payment1" localSheetId="2">Scheduled_Payment+Extra_Payment</definedName>
    <definedName name="Total_Payment1">Scheduled_Payment+Extra_Payment</definedName>
    <definedName name="total1" localSheetId="0">#REF!</definedName>
    <definedName name="total1">#REF!</definedName>
    <definedName name="TotalCesantias" localSheetId="0">#REF!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 localSheetId="0">#REF!</definedName>
    <definedName name="TotalVacaciones">'[40]NOMINA 1'!$N$37</definedName>
    <definedName name="TotAuxAlim" localSheetId="0">#REF!</definedName>
    <definedName name="TotAuxAlim">'[10]NOMINA-1'!$E$37</definedName>
    <definedName name="TotAuxAlimentacion" localSheetId="0">#REF!</definedName>
    <definedName name="TotAuxAlimentacion">'[40]NOMINA 1'!$E$38</definedName>
    <definedName name="TotAuxCom" localSheetId="0">#REF!</definedName>
    <definedName name="TotAuxCom">'[10]NOMINA-1'!$E$39</definedName>
    <definedName name="TotAuxComi" localSheetId="0">#REF!</definedName>
    <definedName name="TotAuxComi">'[40]NOMINA 1'!$E$40</definedName>
    <definedName name="TotAuxDotacion" localSheetId="0">#REF!</definedName>
    <definedName name="TotAuxDotacion">'[40]NOMINA 1'!$E$41</definedName>
    <definedName name="TotAuxHab" localSheetId="0">#REF!</definedName>
    <definedName name="TotAuxHab">'[40]NOMINA 1'!$E$37</definedName>
    <definedName name="TotAuxTransporte" localSheetId="0">#REF!</definedName>
    <definedName name="TotAuxTransporte">'[40]NOMINA 1'!$E$39</definedName>
    <definedName name="TotBasico" localSheetId="0">#REF!</definedName>
    <definedName name="TotBasico">'[40]NOMINA 1'!$E$35</definedName>
    <definedName name="TotCom" localSheetId="0">#REF!</definedName>
    <definedName name="TotCom">'[10]NOMINA-1'!$E$41</definedName>
    <definedName name="TotComision" localSheetId="0">#REF!</definedName>
    <definedName name="TotComision">'[40]NOMINA 1'!$E$42</definedName>
    <definedName name="TotExtras" localSheetId="0">#REF!</definedName>
    <definedName name="TotExtras">'[40]NOMINA 1'!$E$36</definedName>
    <definedName name="TotIntercesantias" localSheetId="0">#REF!</definedName>
    <definedName name="TotIntercesantias">'[40]NOMINA 1'!$N$39</definedName>
    <definedName name="TotPrimaServicios" localSheetId="0">#REF!</definedName>
    <definedName name="TotPrimaServicios">'[40]NOMINA 1'!$N$36</definedName>
    <definedName name="TotPrimaServicos" localSheetId="0">#REF!</definedName>
    <definedName name="TotPrimaServicos">'[40]NOMINA 1'!$N$36</definedName>
    <definedName name="TotPrimaVacaciones" localSheetId="0">#REF!</definedName>
    <definedName name="TotPrimaVacaciones">'[40]NOMINA 1'!$N$41</definedName>
    <definedName name="TotPrimConv" localSheetId="0">#REF!</definedName>
    <definedName name="TotPrimConv">'[10]NOMINA-1'!$N$39</definedName>
    <definedName name="TotPrimConvencional" localSheetId="0">#REF!</definedName>
    <definedName name="TotPrimConvencional">'[40]NOMINA 1'!$N$40</definedName>
    <definedName name="TotPrimVac" localSheetId="0">#REF!</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 localSheetId="0">#REF!</definedName>
    <definedName name="TotVac">'[10]NOMINA-1'!$N$36</definedName>
    <definedName name="TP">#REF!</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#REF!</definedName>
    <definedName name="Transmisores" localSheetId="0">#REF!</definedName>
    <definedName name="Transmisores">#REF!</definedName>
    <definedName name="Transporte" localSheetId="0">#REF!</definedName>
    <definedName name="Transporte">'[10]DATOS CONTRATO'!$E$16</definedName>
    <definedName name="TRAT" localSheetId="0">#REF!</definedName>
    <definedName name="TRAT" localSheetId="3">[108]desmonte!$E$48</definedName>
    <definedName name="TRAT">[109]desmonte!$E$48</definedName>
    <definedName name="TREM" localSheetId="0">#REF!</definedName>
    <definedName name="TREM">#REF!</definedName>
    <definedName name="Trenes" localSheetId="0">#REF!</definedName>
    <definedName name="Trenes">#REF!</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iturado">#REF!</definedName>
    <definedName name="trjfgjh" localSheetId="0"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 localSheetId="0">#REF!</definedName>
    <definedName name="TRM">[110]Tablas!$B$2</definedName>
    <definedName name="tru" localSheetId="0"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0">#REF!</definedName>
    <definedName name="TtCD" localSheetId="3">#REF!</definedName>
    <definedName name="TtCD">#REF!</definedName>
    <definedName name="TTR" localSheetId="0"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TTTTTTTTT">#REF!</definedName>
    <definedName name="TTTTTTTTTTTTTTTTTT">#REF!</definedName>
    <definedName name="tu" localSheetId="0"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 localSheetId="0">#REF!</definedName>
    <definedName name="Tubería">#REF!</definedName>
    <definedName name="TUBERIA1" localSheetId="0" hidden="1">#REF!</definedName>
    <definedName name="TUBERIA1" hidden="1">#REF!</definedName>
    <definedName name="tubo24">#REF!</definedName>
    <definedName name="tubor24">#REF!</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 localSheetId="0">#REF!</definedName>
    <definedName name="tvmenor90min">'[90]CCP,LEYES, Y DEC.'!#REF!</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0">#REF!</definedName>
    <definedName name="U" localSheetId="3">#REF!</definedName>
    <definedName name="U">#REF!</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 localSheetId="3">#REF!</definedName>
    <definedName name="Ubicación">#REF!</definedName>
    <definedName name="UFrm2InUse">1</definedName>
    <definedName name="UI" localSheetId="0"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 localSheetId="0">#REF!</definedName>
    <definedName name="UIC">[12]Tablas!#REF!</definedName>
    <definedName name="uijhj" localSheetId="0"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#REF!</definedName>
    <definedName name="UN_PRI" localSheetId="0">#REF!</definedName>
    <definedName name="UN_PRI">#REF!</definedName>
    <definedName name="Unidad">#REF!</definedName>
    <definedName name="UNIT" localSheetId="0">#REF!</definedName>
    <definedName name="UNIT">'[111]Lista APU'!$A$3:$D$479</definedName>
    <definedName name="UNITARIO" localSheetId="0">#REF!</definedName>
    <definedName name="UNITARIO">[112]Unitarios!$A$3:$D$13</definedName>
    <definedName name="Unitarios" localSheetId="0">#REF!</definedName>
    <definedName name="Unitarios" localSheetId="3">#REF!</definedName>
    <definedName name="Unitarios">#REF!</definedName>
    <definedName name="unj" localSheetId="0" hidden="1">#REF!</definedName>
    <definedName name="unj" hidden="1">[18]INST!#REF!</definedName>
    <definedName name="uno" localSheetId="0">#N/A</definedName>
    <definedName name="uno" localSheetId="3">'INDICAR CÓDIGO DEL ITEM DE PAGO'!ERR</definedName>
    <definedName name="uno">[0]!ERR</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0">#N/A</definedName>
    <definedName name="uriel" localSheetId="3">'INDICAR CÓDIGO DEL ITEM DE PAGO'!ERR</definedName>
    <definedName name="uriel">[0]!ERR</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 localSheetId="0">#REF!</definedName>
    <definedName name="ut">'[80]1'!$N$42</definedName>
    <definedName name="uti">#REF!</definedName>
    <definedName name="UTIL">#REF!</definedName>
    <definedName name="UTILIDAD">#REF!</definedName>
    <definedName name="UTL" localSheetId="0">#REF!</definedName>
    <definedName name="UTL">[25]otros!$C$4</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IF(__________________y7,#REF!+__________________y3,#REF!)</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CA">#REF!</definedName>
    <definedName name="VALDES" localSheetId="0">#REF!</definedName>
    <definedName name="VALDES" localSheetId="3">#REF!</definedName>
    <definedName name="VALDES">#REF!</definedName>
    <definedName name="valor1" localSheetId="0">#REF!</definedName>
    <definedName name="valor1" localSheetId="3">#REF!</definedName>
    <definedName name="valor1">#REF!</definedName>
    <definedName name="valor2" localSheetId="0">#REF!</definedName>
    <definedName name="valor2" localSheetId="3">#REF!</definedName>
    <definedName name="valor2">#REF!</definedName>
    <definedName name="VALOR3" localSheetId="0">#REF!</definedName>
    <definedName name="VALOR3" localSheetId="3">#REF!</definedName>
    <definedName name="VALOR3">#REF!</definedName>
    <definedName name="ValorCto" localSheetId="0">#REF!</definedName>
    <definedName name="ValorCto">[113]CONTRATO!$E$9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IF(AIU!Loan_Amount*AIU!Interest_Rate*AIU!Loan_Years*AIU!Loan_Start&gt;0,1,0)</definedName>
    <definedName name="Values_Entered">IF(Loan_Amount*Interest_Rate*Loan_Years*Loan_Start&gt;0,1,0)</definedName>
    <definedName name="Válvulas" localSheetId="0">#REF!</definedName>
    <definedName name="Válvulas">#REF!</definedName>
    <definedName name="vaquita" hidden="1">{"PRES REHAB ARM-PER POR ITEMS  KM A KM",#N/A,TRUE,"Rehabilitacion Arm-Per"}</definedName>
    <definedName name="Var" localSheetId="0">#REF!</definedName>
    <definedName name="Var">[20]Varios.!$E$1:$E$65536</definedName>
    <definedName name="VARIACION1" localSheetId="0">#REF!</definedName>
    <definedName name="VARIACION1">#REF!</definedName>
    <definedName name="Varios" localSheetId="0">#REF!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 localSheetId="0">#REF!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0">#REF!</definedName>
    <definedName name="VentaAiu" localSheetId="3">#REF!</definedName>
    <definedName name="VentaAiu">#REF!</definedName>
    <definedName name="VEX" localSheetId="0">#REF!</definedName>
    <definedName name="VEX">[12]Tablas!#REF!</definedName>
    <definedName name="VEX_ON" localSheetId="0">#REF!</definedName>
    <definedName name="VEX_ON">#REF!</definedName>
    <definedName name="VEX1_1" localSheetId="0">#REF!</definedName>
    <definedName name="VEX1_1">[12]Tablas!#REF!</definedName>
    <definedName name="VEX1_1_1" localSheetId="0">#REF!</definedName>
    <definedName name="VEX1_1_1">[12]Tablas!#REF!</definedName>
    <definedName name="VEX1_1_2" localSheetId="0">#REF!</definedName>
    <definedName name="VEX1_1_2">[12]Tablas!#REF!</definedName>
    <definedName name="VEX1_1_3" localSheetId="0">#REF!</definedName>
    <definedName name="VEX1_1_3">[12]Tablas!#REF!</definedName>
    <definedName name="VEX1_1_4" localSheetId="0">#REF!</definedName>
    <definedName name="VEX1_1_4">[12]Tablas!#REF!</definedName>
    <definedName name="VEX1_2" localSheetId="0">#REF!</definedName>
    <definedName name="VEX1_2">[12]Tablas!#REF!</definedName>
    <definedName name="VEX1_3" localSheetId="0">#REF!</definedName>
    <definedName name="VEX1_3">[12]Tablas!#REF!</definedName>
    <definedName name="vf" localSheetId="0" hidden="1">#REF!</definedName>
    <definedName name="vf">#REF!</definedName>
    <definedName name="VFA" localSheetId="0">#REF!</definedName>
    <definedName name="VFA">[12]Tablas!#REF!</definedName>
    <definedName name="VFA1_1" localSheetId="0">#REF!</definedName>
    <definedName name="VFA1_1">[12]Tablas!#REF!</definedName>
    <definedName name="VFA1_1_1" localSheetId="0">#REF!</definedName>
    <definedName name="VFA1_1_1">[12]Tablas!#REF!</definedName>
    <definedName name="VFA1_1_2" localSheetId="0">#REF!</definedName>
    <definedName name="VFA1_1_2">[12]Tablas!#REF!</definedName>
    <definedName name="VFA1_1_3" localSheetId="0">#REF!</definedName>
    <definedName name="VFA1_1_3">[12]Tablas!#REF!</definedName>
    <definedName name="VFA1_1_4" localSheetId="0">#REF!</definedName>
    <definedName name="VFA1_1_4">[12]Tablas!#REF!</definedName>
    <definedName name="VFA1_1_5" localSheetId="0">#REF!</definedName>
    <definedName name="VFA1_1_5">[12]Tablas!#REF!</definedName>
    <definedName name="VFA1_1_6" localSheetId="0">#REF!</definedName>
    <definedName name="VFA1_1_6">[12]Tablas!#REF!</definedName>
    <definedName name="VFA1_2" localSheetId="0">#REF!</definedName>
    <definedName name="VFA1_2">[12]Tablas!#REF!</definedName>
    <definedName name="VFA1_3" localSheetId="0">#REF!</definedName>
    <definedName name="VFA1_3">[12]Tablas!#REF!</definedName>
    <definedName name="vfbgnhyt" localSheetId="0"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 localSheetId="0">#REF!</definedName>
    <definedName name="vfh">'[76]7422CW00'!#REF!</definedName>
    <definedName name="vfn">#REF!</definedName>
    <definedName name="VFR" localSheetId="0">#REF!</definedName>
    <definedName name="VFR">#REF!</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0">#REF!</definedName>
    <definedName name="VIA">#REF!</definedName>
    <definedName name="VIBRA">#REF!</definedName>
    <definedName name="VIBRADOR">#REF!</definedName>
    <definedName name="VIBRO">#REF!</definedName>
    <definedName name="VICEP_DIRECC" localSheetId="0">#REF!</definedName>
    <definedName name="VICEP_DIRECC">[92]Tablas!$A$6:$A$26</definedName>
    <definedName name="VigenciaDolares" localSheetId="0">#REF!</definedName>
    <definedName name="VigenciaDolares">#REF!</definedName>
    <definedName name="VigenciaPesos" localSheetId="0">#REF!</definedName>
    <definedName name="VigenciaPesos">#REF!</definedName>
    <definedName name="VIGFUTURA" localSheetId="0">#REF!</definedName>
    <definedName name="VIGFUTURA">[92]Tablas!$J$6:$J$8</definedName>
    <definedName name="villa">#REF!</definedName>
    <definedName name="VIT" localSheetId="0">#REF!</definedName>
    <definedName name="VIT">[12]Tablas!#REF!</definedName>
    <definedName name="VIT1_1" localSheetId="0">#REF!</definedName>
    <definedName name="VIT1_1">[12]Tablas!#REF!</definedName>
    <definedName name="VIT1_1_1" localSheetId="0">#REF!</definedName>
    <definedName name="VIT1_1_1">[12]Tablas!#REF!</definedName>
    <definedName name="VIT1_1_10" localSheetId="0">#REF!</definedName>
    <definedName name="VIT1_1_10">[12]Tablas!#REF!</definedName>
    <definedName name="VIT1_1_11" localSheetId="0">#REF!</definedName>
    <definedName name="VIT1_1_11">[12]Tablas!#REF!</definedName>
    <definedName name="VIT1_1_12" localSheetId="0">#REF!</definedName>
    <definedName name="VIT1_1_12">[12]Tablas!#REF!</definedName>
    <definedName name="VIT1_1_13" localSheetId="0">#REF!</definedName>
    <definedName name="VIT1_1_13">[12]Tablas!#REF!</definedName>
    <definedName name="VIT1_1_14" localSheetId="0">#REF!</definedName>
    <definedName name="VIT1_1_14">[12]Tablas!#REF!</definedName>
    <definedName name="VIT1_1_15" localSheetId="0">#REF!</definedName>
    <definedName name="VIT1_1_15">[12]Tablas!#REF!</definedName>
    <definedName name="VIT1_1_16" localSheetId="0">#REF!</definedName>
    <definedName name="VIT1_1_16">[12]Tablas!#REF!</definedName>
    <definedName name="VIt1_1_17" localSheetId="0">#REF!</definedName>
    <definedName name="VIt1_1_17">[12]Tablas!#REF!</definedName>
    <definedName name="VIT1_1_18" localSheetId="0">#REF!</definedName>
    <definedName name="VIT1_1_18">[12]Tablas!#REF!</definedName>
    <definedName name="VIt1_1_19" localSheetId="0">#REF!</definedName>
    <definedName name="VIt1_1_19">[12]Tablas!#REF!</definedName>
    <definedName name="VIT1_1_2" localSheetId="0">#REF!</definedName>
    <definedName name="VIT1_1_2">[12]Tablas!#REF!</definedName>
    <definedName name="VIT1_1_20" localSheetId="0">#REF!</definedName>
    <definedName name="VIT1_1_20">[12]Tablas!#REF!</definedName>
    <definedName name="VIT1_1_3" localSheetId="0">#REF!</definedName>
    <definedName name="VIT1_1_3">[12]Tablas!#REF!</definedName>
    <definedName name="VIT1_1_4" localSheetId="0">#REF!</definedName>
    <definedName name="VIT1_1_4">[12]Tablas!#REF!</definedName>
    <definedName name="VIT1_1_5" localSheetId="0">#REF!</definedName>
    <definedName name="VIT1_1_5">[12]Tablas!#REF!</definedName>
    <definedName name="VIT1_1_6" localSheetId="0">#REF!</definedName>
    <definedName name="VIT1_1_6">[12]Tablas!#REF!</definedName>
    <definedName name="VIT1_1_7" localSheetId="0">#REF!</definedName>
    <definedName name="VIT1_1_7">[12]Tablas!#REF!</definedName>
    <definedName name="VIT1_1_8" localSheetId="0">#REF!</definedName>
    <definedName name="VIT1_1_8">[12]Tablas!#REF!</definedName>
    <definedName name="VIT1_1_9" localSheetId="0">#REF!</definedName>
    <definedName name="VIT1_1_9">[12]Tablas!#REF!</definedName>
    <definedName name="VIT1_2" localSheetId="0">#REF!</definedName>
    <definedName name="VIT1_2">[12]Tablas!#REF!</definedName>
    <definedName name="VIT1_3" localSheetId="0">#REF!</definedName>
    <definedName name="VIT1_3">[12]Tablas!#REF!</definedName>
    <definedName name="VIT1_4" localSheetId="0">#REF!</definedName>
    <definedName name="VIT1_4">[12]Tablas!#REF!</definedName>
    <definedName name="VIT1_5" localSheetId="0">#REF!</definedName>
    <definedName name="VIT1_5">[12]Tablas!#REF!</definedName>
    <definedName name="VIT1_6" localSheetId="0">#REF!</definedName>
    <definedName name="VIT1_6">[12]Tablas!#REF!</definedName>
    <definedName name="vital5" localSheetId="0">#REF!</definedName>
    <definedName name="vital5">[50]Personalizar!$E$15</definedName>
    <definedName name="vk" localSheetId="0"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A">#REF!</definedName>
    <definedName name="volquetamk">#REF!</definedName>
    <definedName name="VOLQUETAS">#REF!</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#REF!</definedName>
    <definedName name="VPR1_1">[12]Tablas!#REF!</definedName>
    <definedName name="VPR1_1_1" localSheetId="0">#REF!</definedName>
    <definedName name="VPR1_1_1">[12]Tablas!#REF!</definedName>
    <definedName name="VPR1_1_10" localSheetId="0">#REF!</definedName>
    <definedName name="VPR1_1_10">[12]Tablas!#REF!</definedName>
    <definedName name="VPR1_1_11" localSheetId="0">#REF!</definedName>
    <definedName name="VPR1_1_11">[12]Tablas!#REF!</definedName>
    <definedName name="VPR1_1_12" localSheetId="0">#REF!</definedName>
    <definedName name="VPR1_1_12">[12]Tablas!#REF!</definedName>
    <definedName name="VPR1_1_13" localSheetId="0">#REF!</definedName>
    <definedName name="VPR1_1_13">[12]Tablas!#REF!</definedName>
    <definedName name="VPR1_1_14" localSheetId="0">#REF!</definedName>
    <definedName name="VPR1_1_14">[12]Tablas!#REF!</definedName>
    <definedName name="VPR1_1_15" localSheetId="0">#REF!</definedName>
    <definedName name="VPR1_1_15">[12]Tablas!#REF!</definedName>
    <definedName name="VPR1_1_16" localSheetId="0">#REF!</definedName>
    <definedName name="VPR1_1_16">[12]Tablas!#REF!</definedName>
    <definedName name="VPR1_1_17" localSheetId="0">#REF!</definedName>
    <definedName name="VPR1_1_17">[12]Tablas!#REF!</definedName>
    <definedName name="VPR1_1_18" localSheetId="0">#REF!</definedName>
    <definedName name="VPR1_1_18">[12]Tablas!#REF!</definedName>
    <definedName name="VPR1_1_19" localSheetId="0">#REF!</definedName>
    <definedName name="VPR1_1_19">[12]Tablas!#REF!</definedName>
    <definedName name="VPR1_1_2" localSheetId="0">#REF!</definedName>
    <definedName name="VPR1_1_2">[12]Tablas!#REF!</definedName>
    <definedName name="VPR1_1_20" localSheetId="0">#REF!</definedName>
    <definedName name="VPR1_1_20">[12]Tablas!#REF!</definedName>
    <definedName name="VPR1_1_21" localSheetId="0">#REF!</definedName>
    <definedName name="VPR1_1_21">[12]Tablas!#REF!</definedName>
    <definedName name="VPR1_1_22" localSheetId="0">#REF!</definedName>
    <definedName name="VPR1_1_22">[12]Tablas!#REF!</definedName>
    <definedName name="VPR1_1_23" localSheetId="0">#REF!</definedName>
    <definedName name="VPR1_1_23">[12]Tablas!#REF!</definedName>
    <definedName name="VPR1_1_24" localSheetId="0">#REF!</definedName>
    <definedName name="VPR1_1_24">[12]Tablas!#REF!</definedName>
    <definedName name="VPR1_1_25" localSheetId="0">#REF!</definedName>
    <definedName name="VPR1_1_25">[12]Tablas!#REF!</definedName>
    <definedName name="VPR1_1_26" localSheetId="0">#REF!</definedName>
    <definedName name="VPR1_1_26">[12]Tablas!#REF!</definedName>
    <definedName name="VPR1_1_27" localSheetId="0">#REF!</definedName>
    <definedName name="VPR1_1_27">[12]Tablas!#REF!</definedName>
    <definedName name="VPR1_1_28" localSheetId="0">#REF!</definedName>
    <definedName name="VPR1_1_28">[12]Tablas!#REF!</definedName>
    <definedName name="VPR1_1_29" localSheetId="0">#REF!</definedName>
    <definedName name="VPR1_1_29">[12]Tablas!#REF!</definedName>
    <definedName name="VPR1_1_3" localSheetId="0">#REF!</definedName>
    <definedName name="VPR1_1_3">[12]Tablas!#REF!</definedName>
    <definedName name="VPR1_1_30" localSheetId="0">#REF!</definedName>
    <definedName name="VPR1_1_30">[12]Tablas!#REF!</definedName>
    <definedName name="VPR1_1_31" localSheetId="0">#REF!</definedName>
    <definedName name="VPR1_1_31">[12]Tablas!#REF!</definedName>
    <definedName name="VPR1_1_32" localSheetId="0">#REF!</definedName>
    <definedName name="VPR1_1_32">[12]Tablas!#REF!</definedName>
    <definedName name="VPR1_1_4" localSheetId="0">#REF!</definedName>
    <definedName name="VPR1_1_4">[12]Tablas!#REF!</definedName>
    <definedName name="VPR1_1_5" localSheetId="0">#REF!</definedName>
    <definedName name="VPR1_1_5">[12]Tablas!#REF!</definedName>
    <definedName name="VPR1_1_6" localSheetId="0">#REF!</definedName>
    <definedName name="VPR1_1_6">[12]Tablas!#REF!</definedName>
    <definedName name="VPR1_1_7" localSheetId="0">#REF!</definedName>
    <definedName name="VPR1_1_7">[12]Tablas!#REF!</definedName>
    <definedName name="VPR1_1_8" localSheetId="0">#REF!</definedName>
    <definedName name="VPR1_1_8">[12]Tablas!#REF!</definedName>
    <definedName name="VPR1_1_9" localSheetId="0">#REF!</definedName>
    <definedName name="VPR1_1_9">[12]Tablas!#REF!</definedName>
    <definedName name="VPR1_2" localSheetId="0">#REF!</definedName>
    <definedName name="VPR1_2">[12]Tablas!#REF!</definedName>
    <definedName name="VPR1_3" localSheetId="0">#REF!</definedName>
    <definedName name="VPR1_3">[12]Tablas!#REF!</definedName>
    <definedName name="VPR1_4" localSheetId="0">#REF!</definedName>
    <definedName name="VPR1_4">[12]Tablas!#REF!</definedName>
    <definedName name="VPR1_5" localSheetId="0">#REF!</definedName>
    <definedName name="VPR1_5">[12]Tablas!#REF!</definedName>
    <definedName name="VPR1_6" localSheetId="0">#REF!</definedName>
    <definedName name="VPR1_6">[12]Tablas!#REF!</definedName>
    <definedName name="vpt" localSheetId="0">#REF!</definedName>
    <definedName name="vpt">#REF!</definedName>
    <definedName name="vr" localSheetId="2">Scheduled_Payment+Extra_Payment</definedName>
    <definedName name="vr">Scheduled_Payment+Extra_Payment</definedName>
    <definedName name="vrbasad1">#REF!</definedName>
    <definedName name="vrbasad2">#REF!</definedName>
    <definedName name="vrbasin">#REF!</definedName>
    <definedName name="VRP" localSheetId="0">#REF!</definedName>
    <definedName name="VRP">[12]Tablas!#REF!</definedName>
    <definedName name="VRP_PETROQ" localSheetId="0">#REF!</definedName>
    <definedName name="VRP_PETROQ">#REF!</definedName>
    <definedName name="VRP1_1" localSheetId="0">#REF!</definedName>
    <definedName name="VRP1_1">[12]Tablas!#REF!</definedName>
    <definedName name="VRP1_1_1" localSheetId="0">#REF!</definedName>
    <definedName name="VRP1_1_1">[12]Tablas!#REF!</definedName>
    <definedName name="VRP1_1_10" localSheetId="0">#REF!</definedName>
    <definedName name="VRP1_1_10">[12]Tablas!#REF!</definedName>
    <definedName name="VRP1_1_11" localSheetId="0">#REF!</definedName>
    <definedName name="VRP1_1_11">[12]Tablas!#REF!</definedName>
    <definedName name="VRP1_1_12" localSheetId="0">#REF!</definedName>
    <definedName name="VRP1_1_12">[12]Tablas!#REF!</definedName>
    <definedName name="VRP1_1_13" localSheetId="0">#REF!</definedName>
    <definedName name="VRP1_1_13">[12]Tablas!#REF!</definedName>
    <definedName name="VRP1_1_14" localSheetId="0">#REF!</definedName>
    <definedName name="VRP1_1_14">[12]Tablas!#REF!</definedName>
    <definedName name="VRP1_1_15" localSheetId="0">#REF!</definedName>
    <definedName name="VRP1_1_15">[12]Tablas!#REF!</definedName>
    <definedName name="VRP1_1_16" localSheetId="0">#REF!</definedName>
    <definedName name="VRP1_1_16">[12]Tablas!#REF!</definedName>
    <definedName name="VRP1_1_17" localSheetId="0">#REF!</definedName>
    <definedName name="VRP1_1_17">[12]Tablas!#REF!</definedName>
    <definedName name="VRP1_1_18" localSheetId="0">#REF!</definedName>
    <definedName name="VRP1_1_18">[12]Tablas!#REF!</definedName>
    <definedName name="VRP1_1_19" localSheetId="0">#REF!</definedName>
    <definedName name="VRP1_1_19">[12]Tablas!#REF!</definedName>
    <definedName name="VRP1_1_2" localSheetId="0">#REF!</definedName>
    <definedName name="VRP1_1_2">[12]Tablas!#REF!</definedName>
    <definedName name="VRP1_1_20" localSheetId="0">#REF!</definedName>
    <definedName name="VRP1_1_20">[12]Tablas!#REF!</definedName>
    <definedName name="VRP1_1_21" localSheetId="0">#REF!</definedName>
    <definedName name="VRP1_1_21">[12]Tablas!#REF!</definedName>
    <definedName name="VRP1_1_22" localSheetId="0">#REF!</definedName>
    <definedName name="VRP1_1_22">[12]Tablas!#REF!</definedName>
    <definedName name="VRP1_1_23" localSheetId="0">#REF!</definedName>
    <definedName name="VRP1_1_23">[12]Tablas!#REF!</definedName>
    <definedName name="VRP1_1_3" localSheetId="0">#REF!</definedName>
    <definedName name="VRP1_1_3">[12]Tablas!#REF!</definedName>
    <definedName name="VRP1_1_4" localSheetId="0">#REF!</definedName>
    <definedName name="VRP1_1_4">[12]Tablas!#REF!</definedName>
    <definedName name="VRP1_1_5" localSheetId="0">#REF!</definedName>
    <definedName name="VRP1_1_5">[12]Tablas!#REF!</definedName>
    <definedName name="VRP1_1_6" localSheetId="0">#REF!</definedName>
    <definedName name="VRP1_1_6">[12]Tablas!#REF!</definedName>
    <definedName name="VRP1_1_7" localSheetId="0">#REF!</definedName>
    <definedName name="VRP1_1_7">[12]Tablas!#REF!</definedName>
    <definedName name="VRP1_1_8" localSheetId="0">#REF!</definedName>
    <definedName name="VRP1_1_8">[12]Tablas!#REF!</definedName>
    <definedName name="VRP1_1_9" localSheetId="0">#REF!</definedName>
    <definedName name="VRP1_1_9">[12]Tablas!#REF!</definedName>
    <definedName name="VRP1_2" localSheetId="0">#REF!</definedName>
    <definedName name="VRP1_2">[12]Tablas!#REF!</definedName>
    <definedName name="VRP1_3" localSheetId="0">#REF!</definedName>
    <definedName name="VRP1_3">[12]Tablas!#REF!</definedName>
    <definedName name="VRP1_4" localSheetId="0">#REF!</definedName>
    <definedName name="VRP1_4">[12]Tablas!#REF!</definedName>
    <definedName name="vsdfj" localSheetId="0"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 localSheetId="0">#REF!</definedName>
    <definedName name="VSM">[12]Tablas!#REF!</definedName>
    <definedName name="VSM1_1" localSheetId="0">#REF!</definedName>
    <definedName name="VSM1_1">[12]Tablas!#REF!</definedName>
    <definedName name="VSM1_1_1" localSheetId="0">#REF!</definedName>
    <definedName name="VSM1_1_1">[12]Tablas!#REF!</definedName>
    <definedName name="VSM1_1_2" localSheetId="0">#REF!</definedName>
    <definedName name="VSM1_1_2">[12]Tablas!#REF!</definedName>
    <definedName name="VSM1_1_3" localSheetId="0">#REF!</definedName>
    <definedName name="VSM1_1_3">[12]Tablas!#REF!</definedName>
    <definedName name="VSM1_1_4" localSheetId="0">#REF!</definedName>
    <definedName name="VSM1_1_4">[12]Tablas!#REF!</definedName>
    <definedName name="VSM1_1_5" localSheetId="0">#REF!</definedName>
    <definedName name="VSM1_1_5">[12]Tablas!#REF!</definedName>
    <definedName name="VSM1_2" localSheetId="0">#REF!</definedName>
    <definedName name="VSM1_2">[12]Tablas!#REF!</definedName>
    <definedName name="VSM1_3" localSheetId="0">#REF!</definedName>
    <definedName name="VSM1_3">[12]Tablas!#REF!</definedName>
    <definedName name="VSM1_4" localSheetId="0">#REF!</definedName>
    <definedName name="VSM1_4">[12]Tablas!#REF!</definedName>
    <definedName name="VSM1_5" localSheetId="0">#REF!</definedName>
    <definedName name="VSM1_5">[12]Tablas!#REF!</definedName>
    <definedName name="vsp" localSheetId="0">#REF!</definedName>
    <definedName name="vsp">#REF!</definedName>
    <definedName name="vt" localSheetId="0"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#REF!</definedName>
    <definedName name="vv">#REF!</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 localSheetId="0">#REF!</definedName>
    <definedName name="Vvmph">#REF!</definedName>
    <definedName name="VVV" localSheetId="0">#REF!</definedName>
    <definedName name="VVV" localSheetId="3">#REF!</definedName>
    <definedName name="VVV">#REF!</definedName>
    <definedName name="vvvvt" localSheetId="0"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 localSheetId="0" hidden="1">#REF!</definedName>
    <definedName name="w">#REF!</definedName>
    <definedName name="w2w2w" localSheetId="0"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 localSheetId="0">#REF!</definedName>
    <definedName name="Wage0100">#REF!</definedName>
    <definedName name="Wage0200" localSheetId="0">#REF!</definedName>
    <definedName name="Wage0200">#REF!</definedName>
    <definedName name="WBS" localSheetId="0">#REF!</definedName>
    <definedName name="WBS">'[114]2004'!#REF!</definedName>
    <definedName name="Wcut" localSheetId="0">#REF!</definedName>
    <definedName name="Wcut">#REF!</definedName>
    <definedName name="WD" localSheetId="0">#REF!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0">#REF!</definedName>
    <definedName name="WDFSDF" localSheetId="3">'[37]Res-Accide-10'!#REF!</definedName>
    <definedName name="WDFSDF">'[37]Res-Accide-10'!#REF!</definedName>
    <definedName name="we">#REF!</definedName>
    <definedName name="wedw" localSheetId="0">#REF!</definedName>
    <definedName name="wedw">#REF!</definedName>
    <definedName name="WEFWE" localSheetId="0">#REF!</definedName>
    <definedName name="WEFWE" localSheetId="3">'[37]Res-Accide-10'!#REF!</definedName>
    <definedName name="WEFWE">'[37]Res-Accide-10'!#REF!</definedName>
    <definedName name="WER" localSheetId="0">#REF!</definedName>
    <definedName name="WER">'[37]Res-Accide-10'!$S$2:$S$7</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0">#REF!</definedName>
    <definedName name="WILSON" localSheetId="3">'[37]Res-Accide-10'!#REF!</definedName>
    <definedName name="WILSON">'[37]Res-Accide-10'!#REF!</definedName>
    <definedName name="wj">#REF!</definedName>
    <definedName name="wl">#REF!</definedName>
    <definedName name="WQ" localSheetId="0">#REF!</definedName>
    <definedName name="WQ">#REF!</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0"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#REF!</definedName>
    <definedName name="wsnhed" localSheetId="0"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 localSheetId="0">#REF!</definedName>
    <definedName name="Wtot">#REF!</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[1]LIQUIDACION!#REF!</definedName>
    <definedName name="wwded3" localSheetId="0"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#REF!</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#REF!</definedName>
    <definedName name="xb">#REF!</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t">#REF!</definedName>
    <definedName name="XX" localSheetId="0">#REF!</definedName>
    <definedName name="XX" localSheetId="3">#REF!</definedName>
    <definedName name="XX">#REF!</definedName>
    <definedName name="XX_51">#REF!</definedName>
    <definedName name="xxfg" localSheetId="0"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#REF!</definedName>
    <definedName name="XXXX" localSheetId="0" hidden="1">#REF!</definedName>
    <definedName name="XXXX" hidden="1">#REF!</definedName>
    <definedName name="xxxxx" localSheetId="0">#REF!</definedName>
    <definedName name="xxxxx" localSheetId="2">[115]!absc</definedName>
    <definedName name="xxxxx">[115]!absc</definedName>
    <definedName name="xxxxxds" localSheetId="0"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 localSheetId="0">#REF!</definedName>
    <definedName name="XXXXXXXXXX" localSheetId="3">#REF!</definedName>
    <definedName name="XXXXXXXXXX">#REF!</definedName>
    <definedName name="xxxxxxxxxx29" localSheetId="0"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0">#REF!</definedName>
    <definedName name="XXXXXXXXXXXX" localSheetId="3">#REF!</definedName>
    <definedName name="XXXXXXXXXXXX">#REF!</definedName>
    <definedName name="XZS" localSheetId="0" hidden="1">#REF!</definedName>
    <definedName name="XZS" hidden="1">#REF!</definedName>
    <definedName name="XZXZV" localSheetId="0"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0">#REF!</definedName>
    <definedName name="Y" localSheetId="2">[26]!absc</definedName>
    <definedName name="Y">[26]!absc</definedName>
    <definedName name="y6y6" localSheetId="0"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0">#REF!</definedName>
    <definedName name="YA" localSheetId="3">#REF!</definedName>
    <definedName name="YA">#REF!</definedName>
    <definedName name="yery" localSheetId="0"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 localSheetId="0">#REF!</definedName>
    <definedName name="YOYO">'[116]AISLAMIENTO CATEGORIAS II Y III'!$G$1:$I$65536</definedName>
    <definedName name="yrey" localSheetId="0"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0">#REF!</definedName>
    <definedName name="ZDF" localSheetId="3">#REF!</definedName>
    <definedName name="ZDF">#REF!</definedName>
    <definedName name="zdr">#REF!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 localSheetId="0">#N/A</definedName>
    <definedName name="zx" localSheetId="3">'INDICAR CÓDIGO DEL ITEM DE PAGO'!ERR</definedName>
    <definedName name="zx">[0]!ERR</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#REF!</definedName>
    <definedName name="ZZZZZZZZZZZ" localSheetId="0">#REF!</definedName>
    <definedName name="ZZZZZZZZZZZ" localSheetId="3">'[51]A.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61" i="265" l="1"/>
  <c r="D9" i="273"/>
  <c r="K261" i="274"/>
  <c r="J250" i="274"/>
  <c r="J249" i="274"/>
  <c r="J251" i="274"/>
  <c r="K244" i="274"/>
  <c r="K245" i="274" s="1"/>
  <c r="K241" i="274"/>
  <c r="K240" i="274"/>
  <c r="K237" i="274"/>
  <c r="K236" i="274"/>
  <c r="K233" i="274"/>
  <c r="K232" i="274"/>
  <c r="K231" i="274"/>
  <c r="K228" i="274"/>
  <c r="K229" i="274" s="1"/>
  <c r="K225" i="274"/>
  <c r="K226" i="274" s="1"/>
  <c r="K222" i="274"/>
  <c r="K221" i="274"/>
  <c r="K219" i="274"/>
  <c r="K218" i="274"/>
  <c r="K217" i="274"/>
  <c r="K216" i="274"/>
  <c r="K214" i="274"/>
  <c r="K213" i="274"/>
  <c r="K212" i="274"/>
  <c r="K211" i="274"/>
  <c r="K207" i="274"/>
  <c r="K206" i="274"/>
  <c r="K203" i="274"/>
  <c r="K202" i="274"/>
  <c r="K200" i="274"/>
  <c r="K196" i="274"/>
  <c r="K195" i="274"/>
  <c r="K194" i="274"/>
  <c r="K191" i="274"/>
  <c r="K190" i="274"/>
  <c r="K189" i="274"/>
  <c r="K186" i="274"/>
  <c r="K187" i="274" s="1"/>
  <c r="K183" i="274"/>
  <c r="K182" i="274"/>
  <c r="K180" i="274"/>
  <c r="K175" i="274"/>
  <c r="K176" i="274"/>
  <c r="K174" i="274"/>
  <c r="K173" i="274"/>
  <c r="K172" i="274"/>
  <c r="K171" i="274"/>
  <c r="K168" i="274"/>
  <c r="K167" i="274"/>
  <c r="K166" i="274"/>
  <c r="K165" i="274"/>
  <c r="K164" i="274"/>
  <c r="K163" i="274"/>
  <c r="K162" i="274"/>
  <c r="K161" i="274"/>
  <c r="K160" i="274"/>
  <c r="K159" i="274"/>
  <c r="K158" i="274"/>
  <c r="K154" i="274"/>
  <c r="K153" i="274"/>
  <c r="K152" i="274"/>
  <c r="K151" i="274"/>
  <c r="K149" i="274"/>
  <c r="K148" i="274"/>
  <c r="K146" i="274"/>
  <c r="K145" i="274"/>
  <c r="K144" i="274"/>
  <c r="K143" i="274"/>
  <c r="K142" i="274"/>
  <c r="K141" i="274"/>
  <c r="K140" i="274"/>
  <c r="K137" i="274"/>
  <c r="K136" i="274"/>
  <c r="K135" i="274"/>
  <c r="K134" i="274"/>
  <c r="K132" i="274"/>
  <c r="K131" i="274"/>
  <c r="K130" i="274"/>
  <c r="K129" i="274"/>
  <c r="K127" i="274"/>
  <c r="K126" i="274"/>
  <c r="K125" i="274"/>
  <c r="K123" i="274"/>
  <c r="K122" i="274"/>
  <c r="K121" i="274"/>
  <c r="K120" i="274"/>
  <c r="K119" i="274"/>
  <c r="K118" i="274"/>
  <c r="K117" i="274"/>
  <c r="K116" i="274"/>
  <c r="K115" i="274"/>
  <c r="K114" i="274"/>
  <c r="K113" i="274"/>
  <c r="K112" i="274"/>
  <c r="K110" i="274"/>
  <c r="K108" i="274"/>
  <c r="K107" i="274"/>
  <c r="K106" i="274"/>
  <c r="K105" i="274"/>
  <c r="K104" i="274"/>
  <c r="K102" i="274"/>
  <c r="K101" i="274"/>
  <c r="K100" i="274"/>
  <c r="K99" i="274"/>
  <c r="K97" i="274"/>
  <c r="K96" i="274"/>
  <c r="K95" i="274"/>
  <c r="K93" i="274"/>
  <c r="K92" i="274"/>
  <c r="K91" i="274"/>
  <c r="K89" i="274"/>
  <c r="K83" i="274"/>
  <c r="K85" i="274"/>
  <c r="K84" i="274"/>
  <c r="K82" i="274"/>
  <c r="K80" i="274"/>
  <c r="K81" i="274"/>
  <c r="K79" i="274"/>
  <c r="K78" i="274"/>
  <c r="K77" i="274"/>
  <c r="K75" i="274"/>
  <c r="K74" i="274"/>
  <c r="K73" i="274"/>
  <c r="K71" i="274"/>
  <c r="K72" i="274"/>
  <c r="K69" i="274"/>
  <c r="K70" i="274"/>
  <c r="K61" i="274"/>
  <c r="K66" i="274"/>
  <c r="K67" i="274"/>
  <c r="K63" i="274"/>
  <c r="K64" i="274"/>
  <c r="K65" i="274"/>
  <c r="K62" i="274"/>
  <c r="K60" i="274"/>
  <c r="K57" i="274"/>
  <c r="K58" i="274"/>
  <c r="K59" i="274"/>
  <c r="K56" i="274"/>
  <c r="K52" i="274"/>
  <c r="K51" i="274"/>
  <c r="K50" i="274"/>
  <c r="K47" i="274"/>
  <c r="K46" i="274"/>
  <c r="K45" i="274"/>
  <c r="K44" i="274"/>
  <c r="K43" i="274"/>
  <c r="K42" i="274"/>
  <c r="K41" i="274"/>
  <c r="K38" i="274"/>
  <c r="K37" i="274"/>
  <c r="K36" i="274"/>
  <c r="K33" i="274"/>
  <c r="K32" i="274"/>
  <c r="K31" i="274"/>
  <c r="K30" i="274"/>
  <c r="K29" i="274"/>
  <c r="K28" i="274"/>
  <c r="K25" i="274"/>
  <c r="K24" i="274"/>
  <c r="K23" i="274"/>
  <c r="K22" i="274"/>
  <c r="K21" i="274"/>
  <c r="K18" i="274"/>
  <c r="K17" i="274"/>
  <c r="K16" i="274"/>
  <c r="K15" i="274"/>
  <c r="K14" i="274"/>
  <c r="J249" i="265"/>
  <c r="D34" i="273"/>
  <c r="D33" i="273"/>
  <c r="D32" i="273"/>
  <c r="D31" i="273"/>
  <c r="D30" i="273"/>
  <c r="D29" i="273"/>
  <c r="D28" i="273"/>
  <c r="D27" i="273"/>
  <c r="D26" i="273"/>
  <c r="D23" i="273"/>
  <c r="D22" i="273"/>
  <c r="D21" i="273"/>
  <c r="D20" i="273"/>
  <c r="D19" i="273"/>
  <c r="D18" i="273"/>
  <c r="D17" i="273"/>
  <c r="D11" i="273"/>
  <c r="R7" i="273"/>
  <c r="B6" i="273"/>
  <c r="T5" i="273"/>
  <c r="D24" i="273" l="1"/>
  <c r="K197" i="274"/>
  <c r="K208" i="274"/>
  <c r="K242" i="274"/>
  <c r="K234" i="274"/>
  <c r="K39" i="274"/>
  <c r="K86" i="274"/>
  <c r="K26" i="274"/>
  <c r="K48" i="274"/>
  <c r="K19" i="274"/>
  <c r="K34" i="274"/>
  <c r="K169" i="274"/>
  <c r="K177" i="274"/>
  <c r="K192" i="274"/>
  <c r="K53" i="274"/>
  <c r="K184" i="274"/>
  <c r="K204" i="274"/>
  <c r="K223" i="274"/>
  <c r="K238" i="274"/>
  <c r="K182" i="265" l="1"/>
  <c r="K174" i="265"/>
  <c r="K173" i="265"/>
  <c r="K172" i="265"/>
  <c r="K153" i="265"/>
  <c r="K152" i="265"/>
  <c r="K108" i="265"/>
  <c r="K107" i="265"/>
  <c r="K64" i="265"/>
  <c r="K65" i="265"/>
  <c r="K60" i="265"/>
  <c r="K47" i="265"/>
  <c r="K45" i="265"/>
  <c r="K175" i="265" l="1"/>
  <c r="K115" i="265"/>
  <c r="K176" i="265"/>
  <c r="K46" i="265"/>
  <c r="K62" i="265"/>
  <c r="K225" i="265" l="1"/>
  <c r="K186" i="265" l="1"/>
  <c r="K187" i="265" s="1"/>
  <c r="K129" i="265"/>
  <c r="K128" i="265"/>
  <c r="K127" i="265"/>
  <c r="K126" i="265"/>
  <c r="K78" i="265" l="1"/>
  <c r="K77" i="265"/>
  <c r="K51" i="265" l="1"/>
  <c r="K233" i="265" l="1"/>
  <c r="K232" i="265"/>
  <c r="K219" i="265"/>
  <c r="K218" i="265"/>
  <c r="K217" i="265"/>
  <c r="K216" i="265"/>
  <c r="K214" i="265"/>
  <c r="K213" i="265"/>
  <c r="K207" i="265"/>
  <c r="K190" i="265"/>
  <c r="K191" i="265"/>
  <c r="K180" i="265"/>
  <c r="K149" i="265"/>
  <c r="K148" i="265"/>
  <c r="K132" i="265"/>
  <c r="K131" i="265"/>
  <c r="K121" i="265"/>
  <c r="K120" i="265"/>
  <c r="K119" i="265"/>
  <c r="K118" i="265"/>
  <c r="K117" i="265"/>
  <c r="K116" i="265"/>
  <c r="K110" i="265"/>
  <c r="K106" i="265"/>
  <c r="K44" i="265"/>
  <c r="K43" i="265"/>
  <c r="K42" i="265"/>
  <c r="K37" i="265"/>
  <c r="K36" i="265"/>
  <c r="K17" i="265"/>
  <c r="K16" i="265"/>
  <c r="K15" i="265"/>
  <c r="K206" i="265" l="1"/>
  <c r="J251" i="265" l="1"/>
  <c r="J250" i="265"/>
  <c r="K241" i="265"/>
  <c r="K240" i="265"/>
  <c r="K244" i="265"/>
  <c r="K226" i="265"/>
  <c r="K202" i="265"/>
  <c r="K203" i="265"/>
  <c r="K183" i="265"/>
  <c r="K167" i="265"/>
  <c r="K166" i="265"/>
  <c r="K165" i="265"/>
  <c r="K123" i="265"/>
  <c r="K122" i="265"/>
  <c r="K114" i="265"/>
  <c r="K113" i="265"/>
  <c r="K102" i="265"/>
  <c r="K101" i="265"/>
  <c r="K97" i="265"/>
  <c r="K96" i="265"/>
  <c r="K95" i="265"/>
  <c r="K93" i="265"/>
  <c r="K92" i="265"/>
  <c r="K91" i="265"/>
  <c r="K83" i="265"/>
  <c r="K85" i="265"/>
  <c r="K84" i="265"/>
  <c r="K82" i="265"/>
  <c r="K80" i="265"/>
  <c r="K81" i="265"/>
  <c r="K79" i="265"/>
  <c r="K72" i="265"/>
  <c r="K75" i="265"/>
  <c r="K74" i="265"/>
  <c r="K73" i="265"/>
  <c r="K71" i="265"/>
  <c r="K69" i="265"/>
  <c r="K70" i="265"/>
  <c r="K61" i="265"/>
  <c r="K66" i="265"/>
  <c r="K50" i="265"/>
  <c r="K242" i="265" l="1"/>
  <c r="K158" i="265"/>
  <c r="K163" i="265"/>
  <c r="K164" i="265"/>
  <c r="K168" i="265"/>
  <c r="K160" i="265"/>
  <c r="K161" i="265"/>
  <c r="K245" i="265" l="1"/>
  <c r="K159" i="265" l="1"/>
  <c r="K162" i="265"/>
  <c r="K169" i="265" l="1"/>
  <c r="K99" i="265" l="1"/>
  <c r="K154" i="265" l="1"/>
  <c r="K151" i="265"/>
  <c r="K146" i="265"/>
  <c r="K145" i="265"/>
  <c r="K144" i="265"/>
  <c r="K143" i="265"/>
  <c r="K142" i="265"/>
  <c r="K141" i="265"/>
  <c r="K140" i="265"/>
  <c r="K138" i="265"/>
  <c r="K137" i="265"/>
  <c r="K136" i="265"/>
  <c r="K135" i="265"/>
  <c r="K134" i="265"/>
  <c r="K130" i="265"/>
  <c r="K125" i="265"/>
  <c r="K112" i="265"/>
  <c r="K105" i="265"/>
  <c r="K104" i="265"/>
  <c r="K89" i="265"/>
  <c r="K100" i="265"/>
  <c r="K155" i="265" l="1"/>
  <c r="K38" i="265" l="1"/>
  <c r="K39" i="265" s="1"/>
  <c r="K33" i="265" l="1"/>
  <c r="K23" i="265" l="1"/>
  <c r="K25" i="265"/>
  <c r="K24" i="265"/>
  <c r="K22" i="265"/>
  <c r="K194" i="265"/>
  <c r="K200" i="265" l="1"/>
  <c r="K236" i="265"/>
  <c r="K237" i="265"/>
  <c r="K231" i="265"/>
  <c r="K234" i="265" s="1"/>
  <c r="K32" i="265"/>
  <c r="K31" i="265"/>
  <c r="K204" i="265" l="1"/>
  <c r="K56" i="265"/>
  <c r="K28" i="265"/>
  <c r="K29" i="265"/>
  <c r="K58" i="265"/>
  <c r="K59" i="265"/>
  <c r="K67" i="265"/>
  <c r="K57" i="265"/>
  <c r="K63" i="265"/>
  <c r="K30" i="265"/>
  <c r="K34" i="265" l="1"/>
  <c r="K41" i="265" l="1"/>
  <c r="K48" i="265" l="1"/>
  <c r="K171" i="265" l="1"/>
  <c r="K177" i="265" s="1"/>
  <c r="K21" i="265" l="1"/>
  <c r="K26" i="265" s="1"/>
  <c r="K18" i="265" l="1"/>
  <c r="K196" i="265" l="1"/>
  <c r="K195" i="265"/>
  <c r="K189" i="265"/>
  <c r="K192" i="265" s="1"/>
  <c r="K238" i="265"/>
  <c r="K208" i="265"/>
  <c r="K222" i="265"/>
  <c r="K221" i="265"/>
  <c r="K212" i="265"/>
  <c r="K211" i="265"/>
  <c r="K184" i="265"/>
  <c r="K52" i="265"/>
  <c r="K53" i="265" l="1"/>
  <c r="K223" i="265"/>
  <c r="K197" i="265"/>
  <c r="K228" i="265"/>
  <c r="K229" i="265" s="1"/>
  <c r="K86" i="265" l="1"/>
  <c r="K14" i="265"/>
  <c r="K19" i="265" s="1"/>
  <c r="K246" i="265" l="1"/>
  <c r="K250" i="265" l="1"/>
  <c r="K251" i="265" s="1"/>
  <c r="K249" i="265"/>
  <c r="K128" i="274"/>
  <c r="K138" i="274"/>
  <c r="K155" i="274" l="1"/>
  <c r="K246" i="274" s="1"/>
  <c r="K250" i="274" l="1"/>
  <c r="K251" i="274" s="1"/>
  <c r="K249" i="274"/>
  <c r="M5" i="273" l="1"/>
  <c r="D10" i="273"/>
  <c r="P2" i="273"/>
  <c r="S2" i="273" s="1"/>
  <c r="D5" i="273"/>
  <c r="D7" i="273"/>
  <c r="M8" i="273"/>
  <c r="D39" i="273"/>
  <c r="M7" i="273"/>
  <c r="D12" i="273"/>
  <c r="D8" i="273"/>
  <c r="D6" i="273"/>
  <c r="D13" i="273" l="1"/>
  <c r="B13" i="273" s="1"/>
  <c r="D42" i="273"/>
  <c r="D43" i="273"/>
  <c r="D44" i="273" s="1"/>
  <c r="D37" i="273" l="1"/>
  <c r="C37" i="273" s="1"/>
  <c r="C41" i="273" s="1"/>
  <c r="J248" i="265" s="1"/>
  <c r="K248" i="265" s="1"/>
  <c r="D41" i="273" l="1"/>
  <c r="D45" i="273" s="1"/>
  <c r="D47" i="273" s="1"/>
  <c r="C45" i="273"/>
  <c r="J252" i="265"/>
  <c r="K252" i="265"/>
  <c r="K253" i="265" s="1"/>
  <c r="K257" i="265"/>
  <c r="J248" i="274"/>
  <c r="D49" i="273" l="1"/>
  <c r="J252" i="274"/>
  <c r="K248" i="274"/>
  <c r="K252" i="274" s="1"/>
  <c r="K253" i="274" s="1"/>
</calcChain>
</file>

<file path=xl/sharedStrings.xml><?xml version="1.0" encoding="utf-8"?>
<sst xmlns="http://schemas.openxmlformats.org/spreadsheetml/2006/main" count="1260" uniqueCount="485">
  <si>
    <t>PRESUPUESTO CONSTRUCCION MC-LP-008-2024</t>
  </si>
  <si>
    <t>ANALISIS DEL AIU</t>
  </si>
  <si>
    <t>COSTO DIRECTO DEL CTTO</t>
  </si>
  <si>
    <t>IMPUESTOS Y OTROS</t>
  </si>
  <si>
    <t>PORCENTAJE</t>
  </si>
  <si>
    <t xml:space="preserve">COSTO </t>
  </si>
  <si>
    <t>Estampilla pro universidades publicas</t>
  </si>
  <si>
    <t>Retefuente 2% del valor del contrato sin IVA</t>
  </si>
  <si>
    <t>ICA</t>
  </si>
  <si>
    <t>Entre 1 y 2000 SMLV</t>
  </si>
  <si>
    <t>Transacciones financieras (4 x 1000)</t>
  </si>
  <si>
    <t>Contribución especial</t>
  </si>
  <si>
    <t>Mayores a 6000 SMLV</t>
  </si>
  <si>
    <t>Rete ICA 6.9/1000</t>
  </si>
  <si>
    <t>Estampilla Pro Universidades Públicas (DE IMPUTACIÓN NACIONAL).</t>
  </si>
  <si>
    <t>FIC</t>
  </si>
  <si>
    <t>Administración fiducia 1 SMMLV por mes de duración</t>
  </si>
  <si>
    <t>Pólizas</t>
  </si>
  <si>
    <t>PORCENTAJE IMPUESTOS  Y OTROS SOBRE CONTRATO</t>
  </si>
  <si>
    <t>DESCRIPCIÓN</t>
  </si>
  <si>
    <t>UNIDAD %</t>
  </si>
  <si>
    <t>VALOR BRUTO</t>
  </si>
  <si>
    <t>VALOR NETO</t>
  </si>
  <si>
    <t>PROFESIONALES</t>
  </si>
  <si>
    <t>DIRECTOR DE OBRA</t>
  </si>
  <si>
    <t>RESIDENTE DE OBRA</t>
  </si>
  <si>
    <t>INGENIERO HIDROSANITARIO</t>
  </si>
  <si>
    <t>INGENIERO GEOTECNISTA</t>
  </si>
  <si>
    <t>INGENIERO ESTRUCTURAL</t>
  </si>
  <si>
    <t>INGENIERO ELÉCTRICO</t>
  </si>
  <si>
    <t>PROFESIONAL DE SEGURIDAD Y SALUD EN EL TRABAJO</t>
  </si>
  <si>
    <t>PROFESIONALES MES</t>
  </si>
  <si>
    <t>PAPELERÍA, FOTOCOPIAS Y EQUIPOS</t>
  </si>
  <si>
    <t>EQUIPOS OFICINA (COMPUTADORES Y ESCANER)</t>
  </si>
  <si>
    <t>EQUIPOS DE COMUNICACIÓN</t>
  </si>
  <si>
    <t>SOFTWARE LICENCIADO</t>
  </si>
  <si>
    <t>ADECUACION ESPACIO PARA ALMACÉN, MUEBLES, BAÑOS (INCLUYE RETIRO AL FINALIZAR LA OBRA)</t>
  </si>
  <si>
    <t>IMPLEMENTACIÓN PLAN AMBIENTAL Y SEGURIDAD INDUSTRIAL - Elementos de seguridad Industrial, incluye trabajo de alturas, señalizacion y proteccion de zonas de trabajo</t>
  </si>
  <si>
    <t>ENSAYOS DE LABORATORIO (incluiye pueba de tintas, concretos, aceros, ferroscan)</t>
  </si>
  <si>
    <t>SERVICIOS PÚBLICOS</t>
  </si>
  <si>
    <t>VALLA INFORMATIVA DEL PROYECTO (2,00 X3,00MTS) BANNER CON OJALETES CON ESTRUCTURA METALICA DE  SOPORTE</t>
  </si>
  <si>
    <t>TOTAL ADMINISTRACIÓN</t>
  </si>
  <si>
    <t xml:space="preserve">COSTO DIRECTO </t>
  </si>
  <si>
    <t>ADMINISTRACIÓN</t>
  </si>
  <si>
    <t>IMPREVISTOS</t>
  </si>
  <si>
    <t>UTILIDAD</t>
  </si>
  <si>
    <t>IVA SOBRE UTILIDAD</t>
  </si>
  <si>
    <t>COSTO INDIRECTO</t>
  </si>
  <si>
    <t>VALOR TOTAL</t>
  </si>
  <si>
    <t>Valor contrato sin IVA</t>
  </si>
  <si>
    <t xml:space="preserve">Formulario 1 - Propuesta económica  - Licitación de obra pública de infraestructura social </t>
  </si>
  <si>
    <t>Código</t>
  </si>
  <si>
    <t>CCE-EICP-FM-116</t>
  </si>
  <si>
    <t>Versión</t>
  </si>
  <si>
    <t>PRESUPUESTO OFICIAL CONSTRUCCIÓN  CENTRO CULTURAL RROM SABANA LARGA</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</si>
  <si>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</si>
  <si>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</si>
  <si>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</si>
  <si>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</si>
  <si>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</si>
  <si>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UND.</t>
  </si>
  <si>
    <t>CANTIDAD</t>
  </si>
  <si>
    <t>VALOR UNITARIO</t>
  </si>
  <si>
    <t xml:space="preserve">VALOR TOTAL                                </t>
  </si>
  <si>
    <t>GENERAL</t>
  </si>
  <si>
    <t>PARTICULAR</t>
  </si>
  <si>
    <t>X</t>
  </si>
  <si>
    <t>ACTIVIDADES PRELIMINARES</t>
  </si>
  <si>
    <t>Descapote a máquina y/o manual profundidad 0.30 m, incluye selección de cespedones con almacenamiento y retiro de material sobrante hasta botadero autorizado.</t>
  </si>
  <si>
    <t>m2</t>
  </si>
  <si>
    <t>CERRAMIENTO PROVISIONAL EN TELA VERDE H=2.20 m, Incluye postes en madera rolliza y/o guadua, polisombra verde y todos los elementos, materiales y mano de obra requeridos para su correcta ejecución</t>
  </si>
  <si>
    <t>m</t>
  </si>
  <si>
    <t>LOCALIZACIÓN TRAZADO Y REPLANTEO CON COMISION TOPOGRÁFICA</t>
  </si>
  <si>
    <t>RED AGUA PROVISIONAL, longitud 50 m, incluye trámite de conexión y contador</t>
  </si>
  <si>
    <t>u</t>
  </si>
  <si>
    <t>RED ELÉCTRICA PROVISIONAL longitud 50 m, incluye trámite de conexión y contador</t>
  </si>
  <si>
    <t>Subtotal</t>
  </si>
  <si>
    <t>MOVIMIENTO DE TIERRAS</t>
  </si>
  <si>
    <t>CORTE Y/O EXCAVACIÓN MANUAL y/o MECANICA DE TERRENO, (Para elementos estructurales, redes, y todos los elementos constructivos que lo requieran, unidad medida en m3 en planos o en terreno, no se reconocerán sobreanchos ni sobre excavaciones) incluye selección, trasiego, almacenamiento en obra, disposición interna en el proyecto, profundidad hasta 2,00 m.</t>
  </si>
  <si>
    <t>m3</t>
  </si>
  <si>
    <t>RELLENO CON MATERIAL SELECCIONADO PRODUCTO DE LA EXCAVACIÓN, compactado al 95%, aplica también para rellenos de redes.</t>
  </si>
  <si>
    <t>RELLENO MANUAL CON ARENA DE PEÑA LAVADA, atraque para tuberías (ver diseño de conexiones) Incluye suministro, extendida de manera uniforme.</t>
  </si>
  <si>
    <t>RELLENO CON MATERIAL SELECCIONADO GRANULAR TIPO B-200 compactado al 95% según estudio de suelos</t>
  </si>
  <si>
    <t>RETIRO DE ESCOMBROS NO REUTILIZABLES EN EL SITIO DEL PROYECTO, hasta botadero autorizado, incluye trasiegos, cargue, transporte, expensas del botadero, (Distancia hasta 50 Km, los índices de expansión están reconocidos dentro del APU).</t>
  </si>
  <si>
    <t>CIMENTACIÓN</t>
  </si>
  <si>
    <t>SOLADO DE LIMPIEZA e=0.05 m concreto f'c = 2000 psi, según recomendación estudio de suelos y planos estructurales</t>
  </si>
  <si>
    <t>CONCRETO CICLÓPEO (Según recomendación de estudio de suelos y diseño de cimentación), Incluye, mano de obra, herramienta, suministro de concreto y demás materiales necesarios para la realización de la actividad</t>
  </si>
  <si>
    <t>3,3,1</t>
  </si>
  <si>
    <t>ZAPATAS EN CONCRETO, f'c = 3000 PSI (Según recomendación de estudio de suelos y diseño de cimentación, no incluye acero de refuerzo), Incluye, formaleta, mano de obra, herramienta, suministro de concreto y demás materiales necesarios para la realización de la actividad</t>
  </si>
  <si>
    <t>3,4,1</t>
  </si>
  <si>
    <t>VIGA DE AMARRE EN CONCRETO, f'c = 3000 PSI (Según recomendación de estudio de suelos y diseño de cimentación, no incluye acero de refuerzo), Incluye formaleta, mano de obra, herramienta, suministro de concreto y demás materiales necesarios para la realización de la actividad. Incluye construcción de muesca para apoyo de placa de contrapiso según planos.</t>
  </si>
  <si>
    <t>Corte en placa para dilataciones de piso, con máquina cortadora y disco diamantado h.=1/3 espesor de la placa de contrapiso / entrepiso Pf.&gt;4,1&lt;=7,0 cm (ver adicional el ítem de sellante).</t>
  </si>
  <si>
    <t>Suministro y aplicación de sellante elástico de poliuretano de alta resistencia química para juntas de dilatación de medidas Pf.&gt;4,1&lt;=10,0 mm a.&gt;6,1&lt;=10,0 mm, tipo Sikaflex Pro 3 WF de SIKA o equivalente de igual calidad o superior. Incluye limpieza en seco de las caras laterales de contacto, y perfil cilíndrico de espuma de polietileno de célula cerrada ø.=5/8" (16,0 mm) para limitar la profundidad a rellenar, tipo SikaRod de SIKA o equivalente.</t>
  </si>
  <si>
    <t>REFUERZO</t>
  </si>
  <si>
    <t>Suministro e instalación de Acero De Refuerzo 60.000 PSI (Desperdicio incluido en el valor del APU)</t>
  </si>
  <si>
    <t>kg</t>
  </si>
  <si>
    <t>Suministro e instalación de refuerzo en MALLA ELECTROSOLDADA (Desperdicio incluido en el valor del APU)</t>
  </si>
  <si>
    <t>ANCLAJES PARA VARILLA ø 1/2" ó INFERIORES, longitud de anclaje según planos, incluye perforaciones, acero de anclaje, epóxico y todos los elementos y materiales necesarios para su ejecución</t>
  </si>
  <si>
    <t>ESTRUCTURAS EN CONCRETO</t>
  </si>
  <si>
    <t>PLACA DE CONTRAPISO EN CONCRETO REFORZADO,  f´c=28 Mpa (4000 PSI) e=0.10, según diseño de cimentación y diseño estructural, incluye formaleta, juntas de construcción y de dilatación ubicadas según detalle constructivo, mano de obra, herramienta, suministro de concreto y demás materiales necesarios para la realización de la actividad</t>
  </si>
  <si>
    <t>COLUMNA DE CONCRETO REFORZADO  f´c=28 Mpa (4000 PSI), dimensiones según diseño, incluye formaleta metálica acabo liso, mano de obra, herramienta, suministro de concreto y demás materiales necesarios para la realización de la actividad</t>
  </si>
  <si>
    <t>VIGAS DE CORONACIÓN EN CONCRETO REFORZADO f´c=28 Mpa (4000 PSI), dimensiones según diseño, incluye formaleta, mano de obra, herramienta, suministro de concreto y demás materiales necesarios para la realización de la actividad.</t>
  </si>
  <si>
    <t>5,5,1</t>
  </si>
  <si>
    <t>PLACA MACIZA DE ENTREPISO EN CONCRETO REFORZADO f'c = 4000 PSI (e=0.12) Según diseños, dimensiones y detalles según diseño, incluye formaleta, mano de obra, herramienta, suministro de concreto y demás materiales necesarios para la realización de la actividad</t>
  </si>
  <si>
    <t>5.16</t>
  </si>
  <si>
    <t>POYO EN CONCRETO REFORZADO  f´c=17,5 Mpa (2500 PSI), a=0.45; e=0.08. No incluye acero de refuerzo.</t>
  </si>
  <si>
    <t>5.24</t>
  </si>
  <si>
    <t xml:space="preserve">MORTERO TIPO S, DE RELLENO PARA DOVELAS </t>
  </si>
  <si>
    <t>5.25</t>
  </si>
  <si>
    <t>Viga canal forma en H, en concreto reforzado de 3.000 PSI, incluye mortero normalizado de nivelación para pendientado,  impermeabilización elástica de ángulos rectos y/o juntas, impermeabilización con mortero cementoso bicomponente de alta elasticidad , según diseño.</t>
  </si>
  <si>
    <t>ESTRUCTURA METÁLICA Y MADERA</t>
  </si>
  <si>
    <t>6,8,1</t>
  </si>
  <si>
    <t>ESTRUCTURA EN MADERA ESTRUCTURAL SAPÁN 3"X6" PARA CUBIERTA, SEGÚN DISEÑO ESTRUCTURAL, incluye instalación de anclajes embebidos, pernos, soldadura, templetes, contravientos, acabado según arquitectura, equipos y todo elemento necesario para la correcta instalación.</t>
  </si>
  <si>
    <t>6,8,2</t>
  </si>
  <si>
    <t>ESTRUCTURA EN MADERA ESTRUCTURAL SAPÁN 2"X4" PARA CUBIERTA, SEGÚN DISEÑO ESTRUCTURAL, incluye instalación de anclajes embebidos, pernos, soldadura, templetes, contravientos, acabado según arquitectura, equipos y todo elemento necesario para la correcta instalación.</t>
  </si>
  <si>
    <t>6,8,3</t>
  </si>
  <si>
    <t>Platina Alumidi 120 ROTHOBLASS, con anclajes Vin fix pro para concreto y pasadores STA a madera o similares, (Para conexiones a elementos en concreto y entre madera)</t>
  </si>
  <si>
    <t>REDES HIDRÁULICAS, SANITARIAS Y AGUAS DE RECOLECCIÓN</t>
  </si>
  <si>
    <t>REDES SANITARIAS Y RED PLUVIAL(EXCAVACIONES, RELLENOS, REDES Y PUNTOS)</t>
  </si>
  <si>
    <t>7.1.1</t>
  </si>
  <si>
    <t>SUMINISTRO E INSTALACIÓN DE ACOMETIDA PVC-P 3/4" RDE 11 (400 psi). Comprende desde punto de salida del medidor hasta la conexión a la red principal. Incluye todos los accesorios (válvulas de corte, caja de medidor, medidor + tubería + accesorios) y materiales necesarios para su instalación.</t>
  </si>
  <si>
    <t>7.1.3</t>
  </si>
  <si>
    <t>SUMINISTRO E INSTALACIÓN DE TUBERÍA PVC-P 1/2" RDE 9 (Incluye todos los accesorios y materiales necesarios para su instalación)</t>
  </si>
  <si>
    <t>7.1.4</t>
  </si>
  <si>
    <t>SUMINISTRO E INSTALACIÓN DE TUBERÍA PVC-P 3/4" RDE 11 (Incluye todos los accesorios y materiales necesarios para su instalación)</t>
  </si>
  <si>
    <t>7.1.5</t>
  </si>
  <si>
    <t>SUMINISTRO E INSTALACIÓN DE TUBERÍA PVC-P 1" RDE 13.5 (Incluye todos los accesorios y materiales necesarios para su instalación)</t>
  </si>
  <si>
    <t>7.1.12</t>
  </si>
  <si>
    <t>PUNTO DE AGUA FRÍA 1/2" (instalado subterráneo y/o a nivel y/o en alturas hasta 10,00 m. Incluye cámara de aire, 1,5 m de tubería, accesorios, complementarios, regatas y resanes).</t>
  </si>
  <si>
    <t>7.1.13</t>
  </si>
  <si>
    <t>PUNTO DE AGUA FRÍA 3/4" (instalado subterráneo y/o a nivel y/o en alturas hasta 10,00 m. Incluye cámara de aire, 1,5 m de tubería, accesorios, complementarios, regatas y resanes).</t>
  </si>
  <si>
    <t>7.1.14</t>
  </si>
  <si>
    <t>PUNTO DE AGUA FRÍA 1" (instalado subterráneo y/o a nivel y/o en alturas hasta 10,00 m. Incluye cámara de aire, 1,5 m de tubería, accesorios, complementarios, regatas y resanes).</t>
  </si>
  <si>
    <t>7.1.17</t>
  </si>
  <si>
    <t>SUMINISTRO E INSTALACIÓN DE VÁLVULA ó REGISTRO 1/2" (Incluye todos los accesorios y materiales necesarios para su instalación)</t>
  </si>
  <si>
    <t>7.1.18</t>
  </si>
  <si>
    <t>SUMINISTRO E INSTALACIÓN DE VÁLVULA ó REGISTRO RED WHITE 3/4" 200 psi (Incluye todos los accesorios y materiales necesarios para su instalación)</t>
  </si>
  <si>
    <t>7.1.19</t>
  </si>
  <si>
    <t>SUMINISTRO E INSTALACIÓN DE VÁLVULA ó REGISTRO DE 1" (Incluye todos los accesorios y materiales necesarios para su instalación)</t>
  </si>
  <si>
    <t>7.1.27</t>
  </si>
  <si>
    <t>SUMINISTRO E INSTALACIÓN DE TANQUE PLÁSTICO DE ALMACENAMIENTO  BAJO (volumen de 2000 lt + incluye transporte, anclajes, mano de obra, flotador, válvulas, herramienta y demás materiales necesarios para su correcta instalación y funcionamiento, incluye pruebas de estanqueidad)</t>
  </si>
  <si>
    <t>7.1.28</t>
  </si>
  <si>
    <t>SUMINISTRO E INSTALACIÓN DE LLAVE TERMINAL 1/2" (manguera, solo para pocetas y jardines si se requieren)</t>
  </si>
  <si>
    <t>REDES HIDRÁULICAS (EXCAVACIONES, RELLENOS, REDES Y PUNTOS)</t>
  </si>
  <si>
    <t>7.2.1</t>
  </si>
  <si>
    <t>PUNTO SANITARIO PVC-S  ø 2" (Incluye 1.5 m  tubería desde la salida hasta la red + accesorios y todo lo necesario para su instalación)</t>
  </si>
  <si>
    <t>7.2.3</t>
  </si>
  <si>
    <t>PUNTO SANITARIO PVCS ø 4" (Incluye 1,5 m de tubería desde la salida hasta la red +accesorios  y todo lo necesario para su instalación)</t>
  </si>
  <si>
    <t>7.2.4</t>
  </si>
  <si>
    <t>SUMINISTRO E INSTALACIÓN DE TUBERÍA SANITARIA PVC-S ø 2" (Incluye accesorios y todo lo necesario para su instalación)</t>
  </si>
  <si>
    <t>7.2.6</t>
  </si>
  <si>
    <t>SUMINISTRO E INSTALACIÓN DE TUBERÍA SANITARIA PVC-S ø 4" (conexión hacia la acometida y cajas + incluye accesorios y todo lo necesario para su instalación)</t>
  </si>
  <si>
    <t>7.2.7</t>
  </si>
  <si>
    <t>SUMINISTRO E INSTALACIÓN DE SIFONES DE PISO 2" (incluye rejillas metálicas de piso y todos los materiales necesarios para su correcta instalación)</t>
  </si>
  <si>
    <t>7.2.9</t>
  </si>
  <si>
    <t>SUMINISTRO E INSTALACIÓN DE SIFONES DE PISO 4" (incluye rejillas metálicas de piso y todos los materiales necesarios para su correcta instalación)</t>
  </si>
  <si>
    <t>7.2.10</t>
  </si>
  <si>
    <t>SUMINISTRO E INSTALACIÓN DE TUBERÍA DE VENTILACIÓN PVC L ø 2" (incluye accesorios y todo lo necesario para su instalación)</t>
  </si>
  <si>
    <t>REDES DE RECOLECCIÓN O AGUAS LLUVIAS (EXCAVACIONES, RELLENOS, REDES Y PUNTOS)</t>
  </si>
  <si>
    <t>7.3.1</t>
  </si>
  <si>
    <t>SUMINISTRO E INSTALACIÓN DE BAJANTE CUADRADA  (SECCIÓN 62 x 64 mm) PARA CANAL AMAZONAS O SIMILAR (Incluye todos los accesorios y materiales necesarios para su instalación)</t>
  </si>
  <si>
    <t>7.3.1A</t>
  </si>
  <si>
    <t>PUNTO SANITARIO BAJANTE AGUAS LLUVIAS (Incluye tragante metálica 5x4, accesorios de conexión con la bajante y rebose lateral de la canal con accesorios según planos de diseño)</t>
  </si>
  <si>
    <t>7.3.7</t>
  </si>
  <si>
    <t>SUMINISTRO E INSTALACIÓN DE TUBERÍA SANITARIA PVC-S ø 4" (Incluye accesorios y todo lo necesario para su instalación)</t>
  </si>
  <si>
    <t>7.3.9</t>
  </si>
  <si>
    <t>SUMINISTRO E INSTALACIÓN DE TUBERÍA SANITARIA pared estructural ø 4" o 110 mm (tipo NOVAFORT o equivalente de igual calidad o superior). Incluye accesorios y todo lo necesario para su instalación y buen funcionamiento.</t>
  </si>
  <si>
    <t>7.3.10</t>
  </si>
  <si>
    <t>SUMINISTRO E INSTALACIÓN DE TUBERÍA SANITARIA pared estructural ø 6" o 160 mm (tipo NOVAFORT o equivalente de igual calidad o superior). Incluye accesorios y todo lo necesario para su instalación y buen funcionamiento.</t>
  </si>
  <si>
    <t>7.3.14</t>
  </si>
  <si>
    <t>CAJAS DE INSPECCIÓN DE 0.60*0.60 m (ver ubicación en planos) Incluye suministro, herramienta, mano de obra y demás materiales necesarios para su correcta instalación.</t>
  </si>
  <si>
    <t>7.3.16</t>
  </si>
  <si>
    <t>CAJAS DE INSPECCIÓN DE 0.80*0.80 m (ver ubicación en planos). Incluye marco y tapa de fundición de 90 x 90 cm, herramienta, mano de obra y demás materiales necesarios para su correcta instalación.</t>
  </si>
  <si>
    <t>7.3.18</t>
  </si>
  <si>
    <t>CAJAS CON REJILLA PERIMETRAL DE 0.40m*0.60 m, tipo sumidero (ver ubicación en planos) Incluye suministro, herramienta, mano de obra y demás materiales necesarios para su correcta instalación.</t>
  </si>
  <si>
    <t>7.3.19</t>
  </si>
  <si>
    <t>CAÑUELA EN CONCRETO PREFABRICADAS TIPO A (ver ubicación en planos) Incluye suministro, herramienta, mano de obra y demás materiales necesarios para su correcta instalación.</t>
  </si>
  <si>
    <t>M</t>
  </si>
  <si>
    <t>INSTALACIONES ELÉCTRICAS E ILUMINACIÓN</t>
  </si>
  <si>
    <t>EQUIPO DE MEDIDA</t>
  </si>
  <si>
    <t>8.1.1</t>
  </si>
  <si>
    <t>Suministro e instalación de caja para medidor bifásico 2F+1N de acuerdo con especificación técnica del operador de red, incluye medidor con protocolos vigentes</t>
  </si>
  <si>
    <t>REDES EXTERIORES EN BAJA TENSIÓN</t>
  </si>
  <si>
    <t>8.2.1</t>
  </si>
  <si>
    <t>Suministro e instalación de tubo TDP 2"  PVC tipo pesado, incluye terminal tipo campana para conexión, accesorios y demás elementos para su correcta instalación</t>
  </si>
  <si>
    <t>8.2.2</t>
  </si>
  <si>
    <t xml:space="preserve">Suministro de materiales y mano de obra para canalización en baja tensión, incluye excavación y retiro de material sobrante, arena de peña, banda plástica de señalización, compactación de material. Norma técnica Operador de Red </t>
  </si>
  <si>
    <t>8.2.3</t>
  </si>
  <si>
    <t>Suministro e instalación de cámara de inspección BT CS274 o equivalente  según norma. incluye excavación, concreto, mortero, recebo compactado, ladrillo tolete recocido, grava, drenaje, herraje, marco, tapa, terminales tipo campana, pañete y demás accesorios necesarios para su adecuada instalación.</t>
  </si>
  <si>
    <t>TABLEROS DE DISTRIBUCIÓN Y PROTECCIONES</t>
  </si>
  <si>
    <t>8.3.1</t>
  </si>
  <si>
    <t xml:space="preserve">Suministro e instalación de tablero en lámina cold rolled calibre 16, y acabado final en pintura electrostática RALL 7032 tipo poliéster, dimensiones aproximadas 100x80x30 cm, cierre bombín, puerta de una hoja, puerta frente muerta, tipo de protección: IP 55 incluye:  módulo #1 de totalizadores: un (1) interruptores de 2x80a de 25/15KA SCHNEIDER, ABB. LEGRAND, un (1) barraje tipo bloque: neutro de 1/8x3/4, tierra de 1/8x3/4; montados sobre aisladores de resina, dos (2) interruptor de 2x40A de 25KA SCHNEIDER, ABB. LEGRAND, dos (2) interruptor de 2x30A de 25KA SCHNEIDER, ABB. LEGRAND, dos (2) interruptor de 1x30a de 20KA SCHNEIDER, ABB. LEGRAND, un (1) dps de 2 fases 220/120V. interruptores de normal: seis (6) interruptor de 1x20A de 10KA riel din SCHNEIDER, ABB, LEGRAND módulo de regulada, un (1) conmutador de 3x60a merz ó similar, un (1) barraje tipo peine, dos (2) interruptor de 1x20A de 20KA   SCHNEIDER, ABB, LEGRAND todos estos elementos debidamente montados dentro del tablero según especificaciones y diagrama unifilar </t>
  </si>
  <si>
    <t>8.3.2</t>
  </si>
  <si>
    <t>Materiales y mano para la instalación de tablero de distribución bifásico enchufable para 12 Circuitos con espacio para totalizador, incluye barraje de neutro, barraje de tierra, puerta y chapa, totalizado bifásico tipo DRX de 40A 2F 65 KA 208V; doce (12) interruptores 1x20A; (incluye elementos consumibles para su correcta instalación, empotrado).  Marcación en acrilico TN1 y TN2</t>
  </si>
  <si>
    <t>8.3.3</t>
  </si>
  <si>
    <t>Materiales y mano para la instalación de tablero de distribución monofásico de 6 Circuitos con  totalizador, incluye barraje de neutro, barraje de tierra, puerta y chapa, interruptor termomagnetico 1x30A 10kA, cinco (5) interruptores 1x20A 10kA; (incluye elementos consumibles para su correcta instalación, empotrado). TR1 y TR2</t>
  </si>
  <si>
    <t>ACOMETIDAS INTERNAS BAJA TENSIÓN RCI Y BOMBAS DE SUMINISTRO</t>
  </si>
  <si>
    <t>8.4.1</t>
  </si>
  <si>
    <t>Suministro e instalación de acometida en cable de cobre 2F# 2+1N #2 + 1T #4AWG,  incluye termoencogible, terminales de ponchar, cinta y demás accesorios para su correcto funcionamiento, incluye conexión en los dos extremos. Entre medidor y tablero de distribución principal</t>
  </si>
  <si>
    <t>8.4.2</t>
  </si>
  <si>
    <t>Suministro e instalación de acometida en cable de cobre 2F# 6+1N #6 + 1T #8AWG,  incluye termoencogible, terminales de ponchar, cinta y demás accesorios para su correcto funcionamiento, incluye conexión en los dos extremos. Entre TGD y TN1, TGD y TN2</t>
  </si>
  <si>
    <t>8.4.3</t>
  </si>
  <si>
    <t>Suministro e instalación de acometida en cable de cobre 1F# 8+1N #8 + 1T #8AWG,  incluye termoencogible, terminales de ponchar, cinta y demás accesorios para su correcto funcionamiento, incluye conexión en los dos extremos. Entre TGD y TR1, TGD y TR2</t>
  </si>
  <si>
    <t>8.4.4</t>
  </si>
  <si>
    <t>Suministro e instalación de acometida en cable de cobre encauchetado 1F# 10+1N #10 + 1T #10 AWG, LSZH,  incluye termoencogible, terminales de ponchar, cinta y demás accesorios para su correcto funcionamiento, incluye conexión en los dos extremos. Entrada y salida de UPS conexion borneras</t>
  </si>
  <si>
    <t>RED NORMAL Y REGULADA</t>
  </si>
  <si>
    <t>8.5.1</t>
  </si>
  <si>
    <t>Suministro de materiales y mano de obra para Instalación de salida para tomacorriente normal 1F+N+T  15A 120V instalación embebida en muro; (incluye Tomacorriente doble blanca, tapa, cable de cobre trenzado  1F#12+1N#12+1T#12 AWG LSZH (Low Smoke, Zero Halogen), marcación de salida en acrílico, conectores de empalme para derivaciones de circuito, caja galvanizada , tuberia PVC DE 3/4", accesoiros PVC y demás elementos consumibles para su correcta instalación).</t>
  </si>
  <si>
    <t>8.5.2</t>
  </si>
  <si>
    <t xml:space="preserve">Suministro de materiales y mano de obra para Instalación de   tomacorriente 15A 120V 1F+N+T DOBLE BLANCO CON TAPA  GFCI  instalación embebida en muro (incluye Tomacorriente doble 20 A 120V 1F+N+T GFCI blanca, tapa, cable de cobre trenzado   1F#12+1N#12+1T#12 AWG LSZH (Low Smoke, Zero Halogen) blanco-verde-azul marcación de salida en acrílico, conectores de empalme para derivaciones de circuito  caja galvanizada 2400, tuberia PVC DE 3/4", accesoiros PVC y demás elementos consumibles para su correcta instalación). </t>
  </si>
  <si>
    <t>8.5.3</t>
  </si>
  <si>
    <t xml:space="preserve">Suministro de materiales y mano de obra para instalación de salida a 120V para tomacorriente regulada, 1F+N+T 15A 120V instalación embebida en muro; (incluye: tomacorriente color naranja con polo a tierra aislado, cableado en cable trenzado  1F#12+1N#12+1T#12 AWG, blanco-verde-rojo LSZH HF, CT, 600V, 80°C, tapa, conectores de empalme, marcación de salida,  caja galvanizada 2400, tubería PVC DE 3/4", accesorios PVC elementos de fijación y demás elementos consumibles para su correcta instalación).  </t>
  </si>
  <si>
    <t>8.5.6</t>
  </si>
  <si>
    <t xml:space="preserve">Suministro de materiales y mano de obra para instalación de salida a 120V para tomacorriente regulada, 1F+N+T 15A 120V instalación en techo a la vista tubería EMT ; (incluye: tomacorriente color naranja con polo a tierra aislado, cableado en cable trenzado  1F#12+1N#12+1T#12 AWG, blanco-verde-rojo LSZH HF, CT, 600V, 80°C, tapa, conectores de empalme, marcación de salida,  caja galvanizada 2400, tubería EMT DE 3/4", accesorios EMT 3/4 elementos de fijación y demás elementos consumibles para su correcta instalación).  </t>
  </si>
  <si>
    <t>8.5.7</t>
  </si>
  <si>
    <t>Suministro e instalación de cable de cobre  1F#12+1N#12+1T#12 AWG, blanco-verde-(amarillo, azul o rojo) LSZH HF, CT, 600V, 80°C</t>
  </si>
  <si>
    <t>8.6</t>
  </si>
  <si>
    <t>CANALIZACIONES PARA RED NORMAL Y REGULADA</t>
  </si>
  <si>
    <t/>
  </si>
  <si>
    <t>8.6.1</t>
  </si>
  <si>
    <t>Suministro de materiales y mano de obra para Instalación de tuberia conduit PVC de 1 1/2"; instalación embebida (incluye cajas de paso, curvas, uniones, curvas, uniones,  regatas, resanes, conductor de continuidad y demás elementos consumibles para su correcta instalacióny demas elémentos consumibles para su correcta instalación).</t>
  </si>
  <si>
    <t>ILUMINACIÓN</t>
  </si>
  <si>
    <t>8.7.1</t>
  </si>
  <si>
    <t xml:space="preserve">Suministro de materiales y mano de obra para instalación de salida para interruptor sencillo; (incluye interruptor, cableado en cable  2x12 AWG LSZH, conductor de continuidad, tubería conduit PVC empotrada en muro hasta altura h=0.9m, tubería EMT de 3/4" en techo a la vista, accesorios de tubería, regatas, resanes, cajas de paso, conectores para empalme, soportería necesaria, perfiles riel chanel donde se requiera, grapas, pernos de anclaje, abrazaderas, regatas y demás elementos consumibles para su correcta instalación).  Altura de instalación h=0.9 m  </t>
  </si>
  <si>
    <t>8.7.2</t>
  </si>
  <si>
    <t xml:space="preserve">Suministro de materiales y mano de obra para nstalación de salida para interruptor doble; (incluye interruptor, cableado en cable  3x12 AWG, tubería conduit PVC empotrada empotrada en muro hasta altura h=0.9m  y  tubería EMT de 3/4" en techo a la vista,  regatas, resanes, cajas de paso, conectores para empalme, soportería necesaria, perfiles riel chanel donde se requiera, grapas, pernos de anclaje, abrazaderas y demás elementos consumibles para su correcta instalación). Altura de instalación h=0.9 m  </t>
  </si>
  <si>
    <t>8.7.3</t>
  </si>
  <si>
    <t>Suministro de materiales y mano de obra para Instalación de salida de iluminación en techo a la vista; (incluye tomacorriente  normal  15A 120V 1F+N+T, cableado en cable de cobre  3x12 AWG LSZH, conductor de continuidad en alambre desnudo N° 12 AWG, tubería EMT de 3/4"  con accesorios, cajas de paso, conectores para empalme, soportería necesaria, perfiles riel chanel donde se requiera, grapas, pernos de anclaje, abrazaderas y demás elementos consumibles para su correcta instalación).</t>
  </si>
  <si>
    <t>8.7.4</t>
  </si>
  <si>
    <t>Suministro de materiales y mano de obra para Instalación de salida de iluminación embebida en muro; (incluye, cableado en cable de cobre  3x12 AWG LSZH, conductor de continuidad en alambre desnudo N° 12 AWG, tubería PVC de 3/4"  con accesorios, cajas de paso, conectores para empalme, regatas y demás elementos consumibles para su correcta instalación).</t>
  </si>
  <si>
    <t>8.7.5</t>
  </si>
  <si>
    <t>Suministro de materiales y mano de obra para instalación de salida de iluminación de emergencia; embebida en muro (incluye cableado en cable de cobre  3x12 AWG LSZH, conductor de continuidad en alambre desnudo N° 12 AWG, tubería PVC de 3/4"  con accesorios, cajas de paso, conectores para empalme y demás elementos consumibles para su correcta instalación).</t>
  </si>
  <si>
    <t>8.7.6</t>
  </si>
  <si>
    <t>Suministro e instalación de Luminaria tipo panel LED LINEAL CONTINUUM 2,27m  montaje para descolgar , vida útil minimo de 60.000 Horas, 60W,  5500 Lumens,de acuerdo con especificaciones del diseño de iluminación,  Incluye cable encauchetado y clavija para conexión,  kit de guayas aceradas para descolgar y demas elementos necesarios para su correcta instalación.</t>
  </si>
  <si>
    <t>un</t>
  </si>
  <si>
    <t>8.7.8</t>
  </si>
  <si>
    <t>Suministro e instalación de luminaria hermetica de 36W Flujo Luminoso mínimo 4500 Lumenes Temperatura De Color 4000K CRI 80 Ángulo De Apertura 100°, 120 V, Vida Útil De 50.000 Horas.</t>
  </si>
  <si>
    <t>8.7.9</t>
  </si>
  <si>
    <t xml:space="preserve">Suministro y montaje de sensor de presencia para control de iluminación Sensor 360º horizontal Voltaje 120V 60Hz Consumo estático 0.5W Distancia de transmisión 6 metros Material Pasta. Incluye: Cable 2x12AWG, Tubería 3/4 EMT, Caja 2400, elementos de fijación, tapa y demás elementos para su correcta instalación. </t>
  </si>
  <si>
    <t>8.7.10</t>
  </si>
  <si>
    <t xml:space="preserve">Suministro e instalación de luminaria de emergencia LED tipo aplique, mínimo 350 lúmenes,  IP20, mínimo 90 minutos de autonomía </t>
  </si>
  <si>
    <t>8.7.11</t>
  </si>
  <si>
    <t>Suministro e instalación de aviso de salida  emergencia led rectangular 120-130v , 2 años de garantía</t>
  </si>
  <si>
    <t>8.7.12</t>
  </si>
  <si>
    <t>Suministro e instalación de luminaria tipo proyector IP65 30W Flujo Luminoso mínimo 2400 Lumenes Temperatura De Color 4000K CRI 80 Ángulo De Apertura 120°, 120 V, Vida Útil De 30.000 Horas.</t>
  </si>
  <si>
    <t>8.7.13</t>
  </si>
  <si>
    <t>Suministro e instalación de luminaria tipo bala LED de sobreponer 18 W Flujo Luminoso mínimo 1300 Lumenes Temperatura De Color 4000K CRI 120 Ángulo De Apertura 120°, 120 V, Vida Útil De 25.000 Horas.</t>
  </si>
  <si>
    <t>ILUMINACIÓN EXTERIOR</t>
  </si>
  <si>
    <t>8.8.1</t>
  </si>
  <si>
    <t>Suministro e instalación de Luminaria Street light 66W Color De Luz 4000K Flujo Luminoso 8910 Lm C,  Vida Útil 100000 horas, brazo horizontal, chasis en aluminio inyectado, IP65 IK08  Alimentación 100-240V, certificada RETILAP, incluye cable 3x12 THHN/THWN-2, cable encauchetado 3x12 AWG, fotocelda para control.</t>
  </si>
  <si>
    <t>8.8.2</t>
  </si>
  <si>
    <t>Suministro y montaje de Cajas de inspección de 540x540x4700 mm  (Norma técnica codensa AP280 o equivalente al operador de red de la zona)  Incluye excavación, concreto, mortero, recebo compactado, ladrillo tolete recocido, grava, drenaje, herraje, marco, tapa, terminales tipo campana, pañete y demás accesorios necesarios para su adecuada instalación.</t>
  </si>
  <si>
    <t>8.8.3</t>
  </si>
  <si>
    <t>Suministro de materiales y mano de obra para canalización en baja tensión, incluye excavación y retiro de material sobrante, arena de peña, banda plástica de señalización, compactación de material. Norma técnica del Operador de red, canalización para zona verde o equivalente del operador de red de la zona</t>
  </si>
  <si>
    <t>8.8.5</t>
  </si>
  <si>
    <t>Suministro e instalación de tubería PVC de 1 1/2" de diámetro, incluye terminales tipo campana para conexión a cajas de inspección, uniones, accesorios y demás elementos para su correcta instalación.</t>
  </si>
  <si>
    <t>8.8.6</t>
  </si>
  <si>
    <t>Suministro e instalación de Luminaria tipo apique de pared UP DOWN 20W, vida útil minimo de 50.000 Horas, 20W, temperatura de color maximo 3000K, minimo 980 Lumens de acuerdo con especificaciones del diseño de iluminación</t>
  </si>
  <si>
    <t>8.8.7</t>
  </si>
  <si>
    <t>Suministro e instalación de  poste metalico poligonal para iluminación 3m, 150kgf,brazo tipo independencia sencillo de 1.1/2" x 1.2m de avance, montaje de luminaira 4m, galvanizado en caliente y pintado, contiene: pernos de anclaje y plantilla., (incluye canastilla de anclaje y herrajes de fijación), para montaje de luminarias. certificado RETILAP</t>
  </si>
  <si>
    <t>8.8.8</t>
  </si>
  <si>
    <t>Suministro e instalación de Luminaria de piso, vida útil minimo de 20.000 Horas, 3W, minimo 180, , temperatura de color maximo 3000K, lumens de acuerdo con especificaciones del diseño de iluminación</t>
  </si>
  <si>
    <t>8.8.9</t>
  </si>
  <si>
    <t xml:space="preserve">Suministro e instalación de salida de iluminación en piso incluye caja plastica, tuberia PV 3/4" y accesorios,5m cable de cobre 3X12 THHN/THWN-2 </t>
  </si>
  <si>
    <t>SISTEMA DE PUESTA A TIERRA</t>
  </si>
  <si>
    <t>8.9.1</t>
  </si>
  <si>
    <t>suministro e instalación de cable conductor Cu desnudo Nº 2/0 AWG, incluye excavación, mínimo 60 cm</t>
  </si>
  <si>
    <t>8.9.2</t>
  </si>
  <si>
    <t>Suministro y aplicación de soldadura exotérmica de 115 g, incluye mecha y chispero.</t>
  </si>
  <si>
    <t>8.9.3</t>
  </si>
  <si>
    <t>suministro y montaje de electrodo varilla 100% cobre de 2,4 m x 5/8", incluye excavación y retiro de material</t>
  </si>
  <si>
    <t>8.9.4</t>
  </si>
  <si>
    <t>suministro e instalación de caja de inspección de 30x30cm con marco y tapa, de acuerdo con norma del operador de red</t>
  </si>
  <si>
    <t>8.9.5</t>
  </si>
  <si>
    <t>Suministro e instalación de tratamiento artificial</t>
  </si>
  <si>
    <t>APANTALLAMIENTO</t>
  </si>
  <si>
    <t>8.10.1</t>
  </si>
  <si>
    <t>suministro e instalación de cable conductor Cu desnudo nº 1/0 AWG, incluye excavación, mínimo 60 cm</t>
  </si>
  <si>
    <t>8.10.2</t>
  </si>
  <si>
    <t>8.10.3</t>
  </si>
  <si>
    <t>8.10.4</t>
  </si>
  <si>
    <t>8.10.5</t>
  </si>
  <si>
    <t>Suministro y montaje de terminal de captación en acero inoxidable incluye base en hormigón para cubierta plana, o soporte para fijación a la pared. Altura 1,2m, roscada en  diámetro 5/8.</t>
  </si>
  <si>
    <t>8.10.6</t>
  </si>
  <si>
    <t>suministro y montaje de anillo superior para sistema de captación en alambrón de aluminio desnudo 8 mm de diámetro, incluye accesorios de conexión y soportes</t>
  </si>
  <si>
    <t>8.10.7</t>
  </si>
  <si>
    <t>suministro e instalación de caja plástica para empalme SIPRA, IP 65 incluye caja plástica, conector bimetálico, platina en cobre, conector de cobre, accesorios de fijación y demás consumibles para su correcta instalación</t>
  </si>
  <si>
    <t>CERTIFICACIONES Y TRAMITES</t>
  </si>
  <si>
    <t>8.11.1</t>
  </si>
  <si>
    <t>Suministro e instalación salida eléctrica  en muro (2,0m aprox) embebida en muro para ventiladores a instalar en pared, incluye salida en tuberia PVC 3/4 (nstalación embebido), cable No 12 LSHF libre de halógenos, accesorios.</t>
  </si>
  <si>
    <t>8.11.4</t>
  </si>
  <si>
    <t>Suministro e instalación de ventilador de pared, minimo 3 velocidades, aspas minimo de 12", sistema conexión a 120V</t>
  </si>
  <si>
    <t>8.12</t>
  </si>
  <si>
    <t>VENTILACIÓN Y EXTRACCIÓN</t>
  </si>
  <si>
    <t>8.12.1</t>
  </si>
  <si>
    <t>Certificación RETIE expedido por organismo acreditado ante la ONAC</t>
  </si>
  <si>
    <t>gb</t>
  </si>
  <si>
    <t>8.12.2</t>
  </si>
  <si>
    <t>Certificación RETILAP expedido por organismo acreditado ante  la ONAC.</t>
  </si>
  <si>
    <t>8.12.3</t>
  </si>
  <si>
    <t xml:space="preserve">Ajuste al diseño eléctrico de acuerdo con las condiciones de conexión definitivas asigandas por el operador de red, incluye: medición de resistividad del terreno y elaboración de informe, diagnóstico del sistema de apantallamiento, y demás cálculos establecidos en el artículo 10.1 del RETIE, la entidad entrega un pre diseño eléctrico que incluye un plano con distribución de circuitos, cuadro de cargas, cálculo de regulación. los demás cálculos que se requieran los debe completar el contratista, debe entregar memorias y planos firmados. </t>
  </si>
  <si>
    <t>8.12.4</t>
  </si>
  <si>
    <t>Trámites ante el operador de red, incluye solicitar las condiciones de servicio para la conexión del proyecto, presentación del proyecto ante el operado de red y aprobación del proyecto, conexión.</t>
  </si>
  <si>
    <t>REDES ESPECIALES</t>
  </si>
  <si>
    <t>CABLEADO ESTRUCTURADO (SALIDAS, REDES, CANALETAS INCLUYE ACCESORIOS Y APARATOS ESPECIALES)</t>
  </si>
  <si>
    <t>9.1.1</t>
  </si>
  <si>
    <t>Suministro e instalación de salida para  datos  CAT 6a,  Jack CAT 6A, faceplate y troquel y certificación del punto</t>
  </si>
  <si>
    <t>9.1.2</t>
  </si>
  <si>
    <t>Suministro e instalación de cable UTP CAT 6A LSZH</t>
  </si>
  <si>
    <t>9.1.3</t>
  </si>
  <si>
    <t>Suministro e instalación de patch panel de 24  puertos CAT 6A, incluye 24  JACKS</t>
  </si>
  <si>
    <t>9.1.4</t>
  </si>
  <si>
    <t>Suministro e instalación de Swicth 24  puertos 10/100/1000</t>
  </si>
  <si>
    <t>9.1.5</t>
  </si>
  <si>
    <t>Suministro e instalación de Patch Cord de 1 m CAT 6A, LSZH</t>
  </si>
  <si>
    <t>9.1.6</t>
  </si>
  <si>
    <t>Suministro e instalación de gabinete de pared de nueve unidades 9U, color negro,  puerta en vidrio con perforaciones perimetrales, puertas laterales removibles, salida para ventilador, incluye ventilador y multitoma horizontal de una RU, de mínimo 5 salidas dobles. Incluye anclaje a la pared, un (1) Organizador Horizontal Formato 19" de 85 x 80 mm con tapa en PVC de 2 RU, una (1) Bandeja Sencilla Ventilada Formato 19" Profundidad 30CM de 1 RU</t>
  </si>
  <si>
    <t>9.1.7</t>
  </si>
  <si>
    <t>Suministro e instalación de UPS monofásica de 3KVA, online doble conversión salida 120V AC, conexión bornera, incluye cable encauchetado 3x10 AWG para entrada y salida</t>
  </si>
  <si>
    <t>9.1.8</t>
  </si>
  <si>
    <t>Suministro e instalación de ACCES POINT DE USO INTERIOR (300Mbps Acces point inalámbrico , atheros, 2T2R, 2.4GHz, 802.11n/g/b, Poe pasivo soportado, Boton QSS push, AP/Cliente/Puente/Repetidor，Multi- SSID, WMM, Ping Wachdog, con 2 antenas desmontables de 4 DB)</t>
  </si>
  <si>
    <t>9.1.9</t>
  </si>
  <si>
    <t>Suministro de materiales y mano de obra para instalación de tubería conduit PVC de 3/4"; (incluye cajas de paso , curvas, uniones,  regatas, resanes, conductor de continuidad y demás elementos consumibles para su correcta instalación).</t>
  </si>
  <si>
    <t>9.1.10</t>
  </si>
  <si>
    <t>Suministro de materiales y mano de obra para Instalación de tubería conduit EMT de 3/4"; (incluye cajas de paso, curvas, uniones, soportería necesaria, perfiles riel chanel donde se requiera, grapas, pernos de anclaje, abrazaderas, conductor de continuidad y demás elementos consumibles para su correcta instalación).</t>
  </si>
  <si>
    <t>9.1.11</t>
  </si>
  <si>
    <t>MAMPOSTERÍA</t>
  </si>
  <si>
    <t>MAMPOSTERÍA EN BLOQUE N°5, Incluye suministro e instalación, grafil doble cada 4ta hilada, mortero de pega 1:3, herramienta, mano de obra y demás materiales necesarios para su correcta instalación.</t>
  </si>
  <si>
    <t>COLUMNETAS EN CONCRETO REFORZADO f'c = 3000 PSI, dimensiones y forma según diseño, incluye formaleta, mano de obra, herramienta, suministro de concreto y demás materiales necesarios para la realización de la actividad</t>
  </si>
  <si>
    <t>VIGUETAS EN CONCRETO REFORZADO f'c = 3000 PSI, dimensiones según diseño, incluye formaleta, mano de obra, herramienta, suministro de concreto y demás materiales necesarios para la realización de la actividad.</t>
  </si>
  <si>
    <t>Muro en concreto a la vista de 3.000 PSI en concreto a la vista segun diseños, no incluye refuerzo.</t>
  </si>
  <si>
    <t>10.33</t>
  </si>
  <si>
    <t>Celosía en ladrillo estructural para fachada de 0,33x11,5x0,11cm Incluye suministro e instalación, grafil doble cada 3ra hilada, mortero de pega 1:3, herramienta, mano de obra y demás materiales necesarios para su correcta instalación.</t>
  </si>
  <si>
    <t>10.34</t>
  </si>
  <si>
    <t>Muros e.=11,5 cm en ladrillo estructural para fachada de 0,33x11,5x0,11cm (L x a x h) celda cuadrada, superficie lisa, color natural tipo arcilla o equivalente de igual calidad o superior. Incluye mortero de pega, emboquille, grafiles y grouting de dovelado. NO incluye aceros de refuerzos, aparejo en soga y palomero, segun diseños.</t>
  </si>
  <si>
    <t>CUBIERTA Y CIELO RASO</t>
  </si>
  <si>
    <t>ELEMENTOS DE CUBIERTA</t>
  </si>
  <si>
    <t>11.1.2</t>
  </si>
  <si>
    <t>SOLAPA O FLANCHE EN LÁMINA GALVANIZADA CAL. 22, desarrollo según diseño, incluye elementos de fijación, acabado con anticorrosivo Wash Primer y pintura en esmalte para exteriores, incluye todos los elementos y materiales necesarios para su correcta instalación</t>
  </si>
  <si>
    <t>CUBIERTA</t>
  </si>
  <si>
    <t>11.2.1</t>
  </si>
  <si>
    <t>CUBIERTA EN TEJA TERMOACÚSTICA TIPO SÁNDWICH DE DOS CAPAS EN LAMINA GALVANIZADA CALIBRE 26 CON AISLAMIENTO TÉRMICO Y ACÚSTICO EN POLIURETANO DE ALTA DENSIDAD, e = 2.5 cm, lamina inferior y superior con acabado en color a definir. incluye caballetes, remates perimetrales, amarres y todos los accesorios necesarios para su instalación </t>
  </si>
  <si>
    <t>11.3.1</t>
  </si>
  <si>
    <t xml:space="preserve">CIELO RASO DESCOLGADO EN LÁMINAS DE DRY WALL DE 1/2", con dilataciones, tratamiento de juntas con cinta malla. Pintura color blanco, 3 manos. </t>
  </si>
  <si>
    <t>PAÑETES</t>
  </si>
  <si>
    <t>PAÑETE LISO EN MORTERO 1:3, incluye filos, dilataciones, carteras de vanos, puertas y ventanas y medidas inferiores a un metro, incluye todos los demás materiales y elementos necesarios para su correcta aplicación</t>
  </si>
  <si>
    <t>ENCHAPES</t>
  </si>
  <si>
    <t>MESÓN EN CONCRETO REFORZADO f'c = 2500 PSI, fundido en sitio, forma y dimensiones según diseño (a= +-0.60), incluye refuerzo y anclajes según planos; incluye enchape en granito pulido grano fino e = 2 cm, color A DEFINIR, con salpicadero de 10 cm tanto atrás como en los laterales y faldón de 12 cm; incluye formaleta y todos elementos, materiales, equipos y mano de obra requerida para su correcta ejecución</t>
  </si>
  <si>
    <t>POCETA DE ASEO EN CONCRETO IMPERMEABILIZADO F'C = 2500 PSI, fundido en sitio, forma y dimensiones según diseño, enchapada cerámica PRIMERA CALIDAD, incluye refuerzo con malla electrosoldada en aluminio en todos sus vértices, win de aluminio, mano de obra y todos los demás materiales y elementos necesarios para su correcta ejecución</t>
  </si>
  <si>
    <t>ENCHAPE DE PARED/PISO EN CERÁMICA GRES NEW TABLÓN TRADICIÓN SAHARA (Dimensión mínima 30 cm X 30 cm) PARA USO INSTITUCIONAL. Trafico pesado, incluye pegante tipo Pegacor o Alfa Listo Plus, boquilla blanca</t>
  </si>
  <si>
    <t>BASES Y PISOS</t>
  </si>
  <si>
    <t>ALISTADO DE PISO EN MORTERO 1:4, espesor 4 cm, incluye dilataciones en material flexible (según diseño), pendientado y todos los elementos y materiales necesarios para su correcta instalación</t>
  </si>
  <si>
    <t>ENCHAPE DE PISO/PARED EN CERÁMICA GRES NEW TABLÓN TRADICIÓN SAHARA   (Dimensión mínima 30 cm X 30 cm) PARA USO INSTITUCIONAL. Trafico pesado, incluye pegante tipo Pegacor o Alfa Listo Plus, boquilla blanca</t>
  </si>
  <si>
    <t>ZÓCALO SANITARIO EN GRES tipo Media-Caña, GRES SAHARA. Trafico pesado, incluye pegante tipo Pegacor o Alfa Listo Plus, boquilla blanca</t>
  </si>
  <si>
    <t>CARPINTERÍA METALICA Y DE ALUMINIO</t>
  </si>
  <si>
    <t>OTROS ELEMENTOS METÁLICOS</t>
  </si>
  <si>
    <t>15,1,1</t>
  </si>
  <si>
    <t>SUMINISTRO E INSTALACIÓN DE ESCALERA METÁLICA TIPO GATO EN TUBO ESTRUCTURAL GALVANIZADO DE 1" PARA ACCESO A TANQUE DE AGUA, incluye pintura anticorrosiva y esmalte de protección ambientes salinos, pernos, topes de caucho y todo lo necesario para su correcta instalación</t>
  </si>
  <si>
    <t>PUERTAS METALICAS</t>
  </si>
  <si>
    <t>15.3.13</t>
  </si>
  <si>
    <t>SUMINISTRO E INSTALACIÓN DE PUERTA CON MARCO Y ESTRUCTURA EN ACERO COLD-ROLLED 4 HOJAS TIPO REJA CON PLATINAS DE 2" (3.30x2.20mts) PARA ENTRADA PRINCIPAL (SEGÚN ESPECIFICACIONES TÉCNICAS TIPO P-01). Incluye material, mano de obra, herramienta y demás materiales necesarios para la correcta instalación.</t>
  </si>
  <si>
    <t>15.3.14</t>
  </si>
  <si>
    <t>SUMINISTRO E INSTALACIÓN DE PUERTA EN ALUMINIO (0,9x2.20 mts.) BAÑO, COCINETA, BODEGA, ASEO, OFICINA (SEGÚN ESPECIFICACIONES TÉCNICAS TIPO P-02) Incluye material, mano de obra, herramienta y demás materiales necesarios para la correcta instalación.</t>
  </si>
  <si>
    <t>CERRADURAS</t>
  </si>
  <si>
    <t>COMBO DE CERRADURA ANTIPÁNICO TAMPA, incluye 1 barra Antipánico con un punto de cierre, 1 barra Antipánico con 2 puntos de cierre, 1 Manija Eiffel, 2 Cierrapuertas Ref. 3005; incluye accesorios, materiales, mano de obra, herramientas y todos los elementos necesarios para su correcta instalación y funcionamiento</t>
  </si>
  <si>
    <t>CERRADURA CERROJO SENCILLO MULTIPUNTO CROMADO MATE YALE, STANLEY O SCHLAGE, incluye tres llaves, montaje, accesorios, materiales, mano de obra, herramientas y todos los elementos necesarios para su correcta instalación y funcionamiento</t>
  </si>
  <si>
    <t>DOTACIÓN DE BAÑOS, GRIFERÍAS Y ACCESORIOS</t>
  </si>
  <si>
    <t>18.1</t>
  </si>
  <si>
    <t>APARATOS SANITARIOS</t>
  </si>
  <si>
    <t>18.1.2</t>
  </si>
  <si>
    <t>SUMINISTRO E INSTALACIÓN SANITARIO ELONGADO DE TANQUE PARA PERSONAS CON MOVILIDAD REDUCIDA. Incluye transporte, material, tapa, asiento, mano de obra, herramienta y demás materiales necesarios para la correcta instalación y funcionamiento.</t>
  </si>
  <si>
    <t>18.1.4</t>
  </si>
  <si>
    <t>SUMINISTRO E INSTALACIÓN DE ORINAL TIPO INSTITUCIONAL PARA ADULTOS Incluye transporte, material, mano de obra, herramienta y demás materiales necesarios para la correcta instalación y funcionamiento.</t>
  </si>
  <si>
    <t>18.1.6</t>
  </si>
  <si>
    <t>SUMINISTRO E INSTALACIÓN DE LAVAMANOS DE COLGAR, SEMIPEDESTAL TIPO INSTITUCIONAL Incluye transporte, material, mano de obra, herramienta y demás materiales necesarios para la correcta instalación y funcionamiento.</t>
  </si>
  <si>
    <t>18.1.7</t>
  </si>
  <si>
    <t>SUMINISTRO E INSTALACIÓN DE LAVAPLATOS DE SOBREPONER EN ACERO INOXIDABLE Incluye transporte, material, mano de obra, herramienta y demás materiales necesarios para la correcta instalación y funcionamiento.</t>
  </si>
  <si>
    <t>GRIFERIA</t>
  </si>
  <si>
    <t>18.2.1</t>
  </si>
  <si>
    <t>SUMINISTRO E INSTALACIÓN DE GRIFERÍA PARA LAVAMANOS DE MESA TIPO PUSH +ACCESORIOS Incluye desagüe, materiales, mano de obra, herramienta y demás materiales necesarios para la correcta instalación y funcionamiento.</t>
  </si>
  <si>
    <t>18.2.2</t>
  </si>
  <si>
    <t>SUMINISTRO E INSTALACIÓN GRIFERÍA PARA ORINAL TIPO FLUXOMETRO DE PALANCA+ ACCESORIOS Incluye desagüe, materiales, mano de obra, herramienta y demás materiales necesarios para la correcta instalación y funcionamiento.</t>
  </si>
  <si>
    <t>18.2.3</t>
  </si>
  <si>
    <t>SUMINISTRO E INSTALACIÓN DE GRIFERÍA PARA LAVAPLATOS + ACCESORIOS (Tipo mono control alta y baja) Incluye desagüe, materiales, mano de obra, herramienta y demás materiales necesarios para la correcta instalación y funcionamiento.</t>
  </si>
  <si>
    <t>18.2.4</t>
  </si>
  <si>
    <t>SUMINISTRO E INSTALACIÓN DE GRIFERÍA PARA POCETA Y RIEGO + ACCESORIOS (Tipo mono control alta y baja) Incluye desagüe, materiales, mano de obra, herramienta y demás materiales necesarios para la correcta instalación y funcionamiento.</t>
  </si>
  <si>
    <t>18.3</t>
  </si>
  <si>
    <t>ACCESORIOS</t>
  </si>
  <si>
    <t>18.3.1</t>
  </si>
  <si>
    <t>BARRA DE SEGURIDAD ABATIBLE EN "U" EN ACERO INOXIDABLE + BARRA FIJA 50 cm, incluye anclajes, materiales, mano de obra, herramienta y demás necesarios para la correcta instalación.</t>
  </si>
  <si>
    <t>18.3.7</t>
  </si>
  <si>
    <t>SUMINISTRO E INSTALACIÓN DE TAPA PLÁSTICA PARA REGISTRO 20*20 cms. Incluye material, mano de obra, herramienta y demás materiales necesarios para la correcta instalación.</t>
  </si>
  <si>
    <t>PINTURAS</t>
  </si>
  <si>
    <t>APLICACIÓN DE TRES MANOS DE PINTURA VINILO EXTERIOR TIPO KORAZA DOBLE VIDA 10 AÑOS; para muros interiores y exteriores color a definir, incluye filos, cortes, dilataciones y alturas menores a 1.00 m; incluye todos elementos, materiales, equipos y mano de obra requerida para su correcta ejecución</t>
  </si>
  <si>
    <t>VIDRIOS Y ESPEJOS</t>
  </si>
  <si>
    <t>SUMINISTRO E INSTALACIÓN DE ESPEJO PARA BAÑO DE PERSONAS CON MOVILIDAD REDUCIDA EN VIDRIO CRUDO DE 4 mm BISELADO, con marco en perfil cuadrado inclinado de aluminio colocado en la parte posterior en todo su contorno, fijado a muro con chazos arriba y abajo, incluye material, mano de obra, herramienta y demás materiales necesarios para su correcta instalación</t>
  </si>
  <si>
    <t>EQUIPOS Y OTROS</t>
  </si>
  <si>
    <t>SUMINISTRO E INSTALACIÓN DE GABINETE PARA PRIMEROS AUXILIOS, incluye dotación (ver ficha técnica)</t>
  </si>
  <si>
    <t>EXTINTOR MULTIPROPÓSITO CAPACIDAD 10LB INCLUYE BASE DE APOYO Y BAJO CUMPLIMIENTO  DE NORMA</t>
  </si>
  <si>
    <t>Suministro e instalación de equipo de presión preensamblado conformado por una motobomba, un tanque hidroacumulador, arrancador montado, válvula de píe, válvula de cheque, interconexión tanque - manómetro, manómetro, presostato y switch flotador. Tanque presurizado metálico, con membrana soportada en dos puntos de apoyo. Interruptores de presión con diferenciales de 20psi. Arrancadores eléctricos directos con protección térmica incorporada según potencia, control por switch de presión y switch de flotador para protección de mínimo nivel de agua; incluye materiales, mano de obra, herramientas y todos los elementos necesarios para su correcta instalación. Q = 19.5GPM, HB = 28.2 mca, POTENCIA =1HP.</t>
  </si>
  <si>
    <t>CERRAMIENTO Y OBRAS EXTERIORES</t>
  </si>
  <si>
    <t>ANDENES y RAMPAS EN CONCRETO ESCOBEADO f'c = 2500 PSI E= 0.10 m (incluye dilataciones cada 1,5 veces el ancho del anden) incluye material, mano de obra, herramienta y demás materiales necesarios para la correcta instalación.</t>
  </si>
  <si>
    <t>BORDILLO EN CONCRETO (dimensiones: base 20 cm alto 35 cm), Incluye concreto, refuerzo, formaleta, mano de obra, herramientas y demás materiales necesarios para la realización de la actividad.</t>
  </si>
  <si>
    <t>SEÑALIZACIÓN</t>
  </si>
  <si>
    <t>SUMINISTRO E INSTALACIÓN DE LETRAS METÁLICAS CON EL TEXTO DEL NOMBRE DEL PROYECTO, UBICADO SEGÚN DISEÑO ARQUITECTÓNICO</t>
  </si>
  <si>
    <t xml:space="preserve">SUMINISTRO E INSTALACIÓN GRUPO DE AVISOS DE SEÑALIZACIÓN E INFORMACIÓN </t>
  </si>
  <si>
    <t>ASEO GENERAL</t>
  </si>
  <si>
    <t>ASEO GENERAL DE OBRA</t>
  </si>
  <si>
    <t xml:space="preserve">SUBTOTAL OBRAS </t>
  </si>
  <si>
    <t xml:space="preserve">IMPREVISTO
</t>
  </si>
  <si>
    <t xml:space="preserve">UTILIDAD
</t>
  </si>
  <si>
    <t>IVA SOBRE LA UTILIDAD</t>
  </si>
  <si>
    <t>SUBTOTAL COSTOS INDIRECTOS</t>
  </si>
  <si>
    <t>VALOR TOTAL OBRA</t>
  </si>
  <si>
    <r>
      <rPr>
        <b/>
        <sz val="11"/>
        <rFont val="Arial"/>
        <family val="2"/>
      </rPr>
      <t xml:space="preserve">NOTA 1: </t>
    </r>
    <r>
      <rPr>
        <sz val="11"/>
        <rFont val="Arial"/>
        <family val="2"/>
      </rPr>
      <t xml:space="preserve"> Se debe tener en cuenta que el PRECIO UNITARIO NO incluye el valor de A.I.U. </t>
    </r>
  </si>
  <si>
    <t>DESCRIPCION</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</si>
  <si>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</si>
  <si>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</si>
  <si>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</si>
  <si>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IMPREVISTO</t>
  </si>
  <si>
    <t>I=</t>
  </si>
  <si>
    <t>U=</t>
  </si>
  <si>
    <t>IVA=</t>
  </si>
  <si>
    <t>TOTAL A.I.U</t>
  </si>
  <si>
    <t>A.I.U.=</t>
  </si>
  <si>
    <t>PRESUPUESTO OFICIAL CONSTRUCCION CENTRO CULTURAL RROM SABANA LARGA</t>
  </si>
  <si>
    <t>Oferente:</t>
  </si>
  <si>
    <t>R. Legal</t>
  </si>
  <si>
    <t>C.C.</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</si>
  <si>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</si>
  <si>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8.1. del Documento Base]</t>
  </si>
  <si>
    <t>MINISTERIO DE CULTURA</t>
  </si>
  <si>
    <t>VERSIÓN</t>
  </si>
  <si>
    <t>LP-XXXXX</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</si>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</sst>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 #,##0.00\ &quot;€&quot;_-;\-* #,##0.00\ &quot;€&quot;_-;_-* &quot;-&quot;??\ &quot;€&quot;_-;_-@_-"/>
    <numFmt numFmtId="43" formatCode="_-* #,##0.00_-;\-* #,##0.00_-;_-* &quot;-&quot;??_-;_-@_-"/>
    <numFmt numFmtId="164" formatCode="&quot;$&quot;\ #,##0.00;[Red]\-&quot;$&quot;\ #,##0.00"/>
    <numFmt numFmtId="165" formatCode="_-&quot;$&quot;\ * #,##0.00_-;\-&quot;$&quot;\ * #,##0.00_-;_-&quot;$&quot;\ * &quot;-&quot;??_-;_-@_-"/>
    <numFmt numFmtId="166" formatCode="_-&quot;$&quot;* #,##0.00_-;\-&quot;$&quot;* #,##0.00_-;_-&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_-* #,##0.00\ &quot;Pts&quot;_-;\-* #,##0.00\ &quot;Pts&quot;_-;_-* &quot;-&quot;??\ &quot;Pts&quot;_-;_-@_-"/>
    <numFmt numFmtId="178" formatCode="#,##0.0000"/>
    <numFmt numFmtId="179" formatCode="0#.00\ \L\t"/>
    <numFmt numFmtId="180" formatCode="_([$$-240A]\ * #,##0.00_);_([$$-240A]\ * \(#,##0.0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_-[$$-240A]\ * #,##0.00_-;\-[$$-240A]\ * #,##0.00_-;_-[$$-240A]\ * &quot;-&quot;??_-;_-@_-"/>
    <numFmt numFmtId="202" formatCode="0.0000%"/>
    <numFmt numFmtId="203" formatCode="0.000%"/>
    <numFmt numFmtId="204" formatCode="_-[$$-2C0A]\ * #,##0.00_-;\-[$$-2C0A]\ * #,##0.00_-;_-[$$-2C0A]\ * &quot;-&quot;??_-;_-@_-"/>
    <numFmt numFmtId="205" formatCode="[$$-240A]\ #,##0.00"/>
    <numFmt numFmtId="206" formatCode="0.00000"/>
  </numFmts>
  <fonts count="7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1"/>
      <color rgb="FF0070C0"/>
      <name val="Arial"/>
      <family val="2"/>
    </font>
    <font>
      <b/>
      <sz val="12"/>
      <name val="Arial Narrow"/>
      <family val="2"/>
    </font>
    <font>
      <sz val="10"/>
      <color theme="0" tint="-0.14999847407452621"/>
      <name val="Arial"/>
      <family val="2"/>
    </font>
    <font>
      <sz val="11"/>
      <color theme="0" tint="-0.14999847407452621"/>
      <name val="Arial"/>
      <family val="2"/>
    </font>
    <font>
      <sz val="11"/>
      <color theme="1"/>
      <name val="Calibri"/>
      <family val="2"/>
    </font>
    <font>
      <b/>
      <sz val="11"/>
      <color rgb="FFFF0000"/>
      <name val="Calibri"/>
      <family val="2"/>
    </font>
    <font>
      <sz val="11"/>
      <color rgb="FFFF0000"/>
      <name val="Calibri"/>
      <family val="2"/>
    </font>
    <font>
      <sz val="11"/>
      <name val="Calibri"/>
      <family val="2"/>
    </font>
    <font>
      <sz val="11"/>
      <color rgb="FFFF0000"/>
      <name val="Arial Narrow"/>
      <family val="2"/>
    </font>
    <font>
      <sz val="11"/>
      <color theme="1"/>
      <name val="Arial Narrow"/>
      <family val="2"/>
    </font>
    <font>
      <sz val="10"/>
      <color rgb="FF000000"/>
      <name val="Arial"/>
      <family val="2"/>
    </font>
    <font>
      <b/>
      <sz val="14"/>
      <color theme="1"/>
      <name val="Arial Narrow"/>
      <family val="2"/>
    </font>
    <font>
      <sz val="12"/>
      <name val="Arial"/>
      <family val="2"/>
    </font>
    <font>
      <sz val="11"/>
      <color rgb="FF000000"/>
      <name val="Calibri"/>
      <family val="2"/>
      <scheme val="minor"/>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FF0000"/>
        <bgColor indexed="64"/>
      </patternFill>
    </fill>
    <fill>
      <patternFill patternType="solid">
        <fgColor indexed="9"/>
        <bgColor indexed="26"/>
      </patternFill>
    </fill>
  </fills>
  <borders count="12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rgb="FF808080"/>
      </left>
      <right style="thin">
        <color rgb="FF808080"/>
      </right>
      <top style="thin">
        <color rgb="FF808080"/>
      </top>
      <bottom style="thin">
        <color rgb="FF808080"/>
      </bottom>
      <diagonal/>
    </border>
    <border>
      <left style="medium">
        <color indexed="64"/>
      </left>
      <right style="thin">
        <color indexed="8"/>
      </right>
      <top style="medium">
        <color indexed="64"/>
      </top>
      <bottom style="medium">
        <color indexed="64"/>
      </bottom>
      <diagonal/>
    </border>
    <border>
      <left/>
      <right style="thin">
        <color indexed="8"/>
      </right>
      <top style="medium">
        <color indexed="64"/>
      </top>
      <bottom style="medium">
        <color indexed="64"/>
      </bottom>
      <diagonal/>
    </border>
    <border>
      <left style="thin">
        <color rgb="FF808080"/>
      </left>
      <right/>
      <top style="thin">
        <color rgb="FF808080"/>
      </top>
      <bottom style="thin">
        <color rgb="FF808080"/>
      </bottom>
      <diagonal/>
    </border>
    <border>
      <left/>
      <right style="thin">
        <color indexed="64"/>
      </right>
      <top style="medium">
        <color indexed="64"/>
      </top>
      <bottom style="hair">
        <color indexed="64"/>
      </bottom>
      <diagonal/>
    </border>
    <border>
      <left style="thin">
        <color indexed="64"/>
      </left>
      <right/>
      <top style="medium">
        <color indexed="64"/>
      </top>
      <bottom style="medium">
        <color indexed="64"/>
      </bottom>
      <diagonal/>
    </border>
    <border>
      <left style="medium">
        <color indexed="64"/>
      </left>
      <right style="thin">
        <color theme="0" tint="-0.499984740745262"/>
      </right>
      <top style="medium">
        <color indexed="64"/>
      </top>
      <bottom style="thin">
        <color theme="0" tint="-0.499984740745262"/>
      </bottom>
      <diagonal/>
    </border>
    <border>
      <left style="thin">
        <color theme="0" tint="-0.499984740745262"/>
      </left>
      <right style="thin">
        <color theme="0" tint="-0.499984740745262"/>
      </right>
      <top style="medium">
        <color indexed="64"/>
      </top>
      <bottom style="thin">
        <color theme="0" tint="-0.499984740745262"/>
      </bottom>
      <diagonal/>
    </border>
    <border>
      <left style="thin">
        <color theme="0" tint="-0.499984740745262"/>
      </left>
      <right style="medium">
        <color indexed="64"/>
      </right>
      <top style="medium">
        <color indexed="64"/>
      </top>
      <bottom style="thin">
        <color theme="0" tint="-0.499984740745262"/>
      </bottom>
      <diagonal/>
    </border>
    <border>
      <left style="medium">
        <color indexed="64"/>
      </left>
      <right style="thin">
        <color theme="0" tint="-0.499984740745262"/>
      </right>
      <top style="thin">
        <color theme="0" tint="-0.499984740745262"/>
      </top>
      <bottom style="thin">
        <color theme="0" tint="-0.499984740745262"/>
      </bottom>
      <diagonal/>
    </border>
    <border>
      <left style="thin">
        <color theme="0" tint="-0.499984740745262"/>
      </left>
      <right style="medium">
        <color indexed="64"/>
      </right>
      <top style="thin">
        <color theme="0" tint="-0.499984740745262"/>
      </top>
      <bottom style="thin">
        <color theme="0" tint="-0.499984740745262"/>
      </bottom>
      <diagonal/>
    </border>
    <border>
      <left style="medium">
        <color indexed="64"/>
      </left>
      <right style="thin">
        <color theme="0" tint="-0.499984740745262"/>
      </right>
      <top style="thin">
        <color theme="0" tint="-0.499984740745262"/>
      </top>
      <bottom style="medium">
        <color indexed="64"/>
      </bottom>
      <diagonal/>
    </border>
    <border>
      <left style="thin">
        <color theme="0" tint="-0.499984740745262"/>
      </left>
      <right style="thin">
        <color theme="0" tint="-0.499984740745262"/>
      </right>
      <top style="thin">
        <color theme="0" tint="-0.499984740745262"/>
      </top>
      <bottom style="medium">
        <color indexed="64"/>
      </bottom>
      <diagonal/>
    </border>
    <border>
      <left style="thin">
        <color theme="0" tint="-0.499984740745262"/>
      </left>
      <right style="medium">
        <color indexed="64"/>
      </right>
      <top style="thin">
        <color theme="0" tint="-0.499984740745262"/>
      </top>
      <bottom style="medium">
        <color indexed="64"/>
      </bottom>
      <diagonal/>
    </border>
    <border>
      <left style="thin">
        <color rgb="FF000000"/>
      </left>
      <right style="thin">
        <color rgb="FF000000"/>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hair">
        <color indexed="8"/>
      </left>
      <right/>
      <top style="hair">
        <color indexed="8"/>
      </top>
      <bottom style="hair">
        <color indexed="8"/>
      </bottom>
      <diagonal/>
    </border>
    <border>
      <left style="medium">
        <color indexed="64"/>
      </left>
      <right style="thin">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top style="hair">
        <color indexed="8"/>
      </top>
      <bottom style="hair">
        <color indexed="8"/>
      </bottom>
      <diagonal/>
    </border>
    <border>
      <left style="medium">
        <color indexed="64"/>
      </left>
      <right style="thin">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top style="hair">
        <color indexed="8"/>
      </top>
      <bottom/>
      <diagonal/>
    </border>
    <border>
      <left style="medium">
        <color indexed="64"/>
      </left>
      <right style="thin">
        <color auto="1"/>
      </right>
      <top style="hair">
        <color auto="1"/>
      </top>
      <bottom style="medium">
        <color indexed="64"/>
      </bottom>
      <diagonal/>
    </border>
    <border>
      <left style="thin">
        <color indexed="64"/>
      </left>
      <right style="thin">
        <color auto="1"/>
      </right>
      <top style="hair">
        <color auto="1"/>
      </top>
      <bottom style="medium">
        <color indexed="64"/>
      </bottom>
      <diagonal/>
    </border>
    <border>
      <left style="thin">
        <color indexed="64"/>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right style="thin">
        <color auto="1"/>
      </right>
      <top style="hair">
        <color auto="1"/>
      </top>
      <bottom style="hair">
        <color auto="1"/>
      </bottom>
      <diagonal/>
    </border>
    <border>
      <left style="medium">
        <color indexed="64"/>
      </left>
      <right style="thin">
        <color indexed="64"/>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medium">
        <color indexed="64"/>
      </left>
      <right style="medium">
        <color indexed="64"/>
      </right>
      <top style="hair">
        <color indexed="64"/>
      </top>
      <bottom/>
      <diagonal/>
    </border>
  </borders>
  <cellStyleXfs count="272">
    <xf numFmtId="0" fontId="0"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4" fillId="4" borderId="0" applyNumberFormat="0" applyBorder="0" applyAlignment="0" applyProtection="0"/>
    <xf numFmtId="0" fontId="15" fillId="16" borderId="1" applyNumberFormat="0" applyAlignment="0" applyProtection="0"/>
    <xf numFmtId="0" fontId="16" fillId="17" borderId="2" applyNumberFormat="0" applyAlignment="0" applyProtection="0"/>
    <xf numFmtId="0" fontId="17" fillId="0" borderId="3" applyNumberFormat="0" applyFill="0" applyAlignment="0" applyProtection="0"/>
    <xf numFmtId="0" fontId="18" fillId="0" borderId="0" applyNumberFormat="0" applyFill="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21" borderId="0" applyNumberFormat="0" applyBorder="0" applyAlignment="0" applyProtection="0"/>
    <xf numFmtId="0" fontId="19" fillId="7" borderId="1" applyNumberFormat="0" applyAlignment="0" applyProtection="0"/>
    <xf numFmtId="0" fontId="29" fillId="0" borderId="0">
      <alignment vertical="top"/>
    </xf>
    <xf numFmtId="181" fontId="9" fillId="0" borderId="0" applyFont="0" applyFill="0" applyBorder="0" applyAlignment="0" applyProtection="0"/>
    <xf numFmtId="0" fontId="20" fillId="3" borderId="0" applyNumberFormat="0" applyBorder="0" applyAlignment="0" applyProtection="0"/>
    <xf numFmtId="174" fontId="8" fillId="0" borderId="0" applyFont="0" applyFill="0" applyBorder="0" applyAlignment="0" applyProtection="0"/>
    <xf numFmtId="2" fontId="10" fillId="0" borderId="4" applyFont="0" applyBorder="0"/>
    <xf numFmtId="174" fontId="9" fillId="0" borderId="0" applyFont="0" applyFill="0" applyBorder="0" applyAlignment="0" applyProtection="0"/>
    <xf numFmtId="174" fontId="9" fillId="0" borderId="0" applyFont="0" applyFill="0" applyBorder="0" applyAlignment="0" applyProtection="0"/>
    <xf numFmtId="174" fontId="9" fillId="0" borderId="0" applyFont="0" applyFill="0" applyBorder="0" applyAlignment="0" applyProtection="0"/>
    <xf numFmtId="172" fontId="9" fillId="0" borderId="0" applyFont="0" applyFill="0" applyBorder="0" applyAlignment="0" applyProtection="0"/>
    <xf numFmtId="172" fontId="9" fillId="0" borderId="0" applyFont="0" applyFill="0" applyBorder="0" applyAlignment="0" applyProtection="0"/>
    <xf numFmtId="174" fontId="9" fillId="0" borderId="0" applyFont="0" applyFill="0" applyBorder="0" applyAlignment="0" applyProtection="0"/>
    <xf numFmtId="170" fontId="9" fillId="0" borderId="0" applyFont="0" applyFill="0" applyBorder="0" applyAlignment="0" applyProtection="0"/>
    <xf numFmtId="178"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8" fontId="9" fillId="0" borderId="0" applyFont="0" applyFill="0" applyBorder="0" applyAlignment="0" applyProtection="0"/>
    <xf numFmtId="175" fontId="9" fillId="0" borderId="0" applyFont="0" applyFill="0" applyBorder="0" applyAlignment="0" applyProtection="0"/>
    <xf numFmtId="170" fontId="12" fillId="0" borderId="0" applyFont="0" applyFill="0" applyBorder="0" applyAlignment="0" applyProtection="0"/>
    <xf numFmtId="175" fontId="9" fillId="0" borderId="0" applyFont="0" applyFill="0" applyBorder="0" applyAlignment="0" applyProtection="0"/>
    <xf numFmtId="170" fontId="9" fillId="0" borderId="0" applyFont="0" applyFill="0" applyBorder="0" applyAlignment="0" applyProtection="0"/>
    <xf numFmtId="170" fontId="30" fillId="0" borderId="0" applyFont="0" applyFill="0" applyBorder="0" applyAlignment="0" applyProtection="0"/>
    <xf numFmtId="174" fontId="9" fillId="0" borderId="0" applyFont="0" applyFill="0" applyBorder="0" applyAlignment="0" applyProtection="0"/>
    <xf numFmtId="0" fontId="9" fillId="0" borderId="0" applyFont="0" applyFill="0" applyBorder="0" applyAlignment="0" applyProtection="0"/>
    <xf numFmtId="0" fontId="30" fillId="0" borderId="0" applyFont="0" applyFill="0" applyBorder="0" applyAlignment="0" applyProtection="0"/>
    <xf numFmtId="174" fontId="9" fillId="0" borderId="0" applyFont="0" applyFill="0" applyBorder="0" applyAlignment="0" applyProtection="0"/>
    <xf numFmtId="174" fontId="9" fillId="0" borderId="0" applyFont="0" applyFill="0" applyBorder="0" applyAlignment="0" applyProtection="0"/>
    <xf numFmtId="174" fontId="9" fillId="0" borderId="0" applyFont="0" applyFill="0" applyBorder="0" applyAlignment="0" applyProtection="0"/>
    <xf numFmtId="174" fontId="9" fillId="0" borderId="0" applyFont="0" applyFill="0" applyBorder="0" applyAlignment="0" applyProtection="0"/>
    <xf numFmtId="179" fontId="9" fillId="0" borderId="0" applyFont="0" applyFill="0" applyBorder="0" applyAlignment="0" applyProtection="0"/>
    <xf numFmtId="169" fontId="12" fillId="0" borderId="0" applyFont="0" applyFill="0" applyBorder="0" applyAlignment="0" applyProtection="0"/>
    <xf numFmtId="171" fontId="9" fillId="0" borderId="0" applyFont="0" applyFill="0" applyBorder="0" applyAlignment="0" applyProtection="0"/>
    <xf numFmtId="177" fontId="9" fillId="0" borderId="0" applyFont="0" applyFill="0" applyBorder="0" applyAlignment="0" applyProtection="0"/>
    <xf numFmtId="44" fontId="9" fillId="0" borderId="0" applyFont="0" applyFill="0" applyBorder="0" applyAlignment="0" applyProtection="0"/>
    <xf numFmtId="177"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0" fontId="21" fillId="22" borderId="0" applyNumberFormat="0" applyBorder="0" applyAlignment="0" applyProtection="0"/>
    <xf numFmtId="0" fontId="21" fillId="22" borderId="0" applyNumberFormat="0" applyBorder="0" applyAlignment="0" applyProtection="0"/>
    <xf numFmtId="0" fontId="9" fillId="0" borderId="0"/>
    <xf numFmtId="0" fontId="9" fillId="0" borderId="0"/>
    <xf numFmtId="0" fontId="30" fillId="0" borderId="0"/>
    <xf numFmtId="0" fontId="9" fillId="0" borderId="0"/>
    <xf numFmtId="0" fontId="9" fillId="0" borderId="0"/>
    <xf numFmtId="0" fontId="3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2" fillId="0" borderId="0"/>
    <xf numFmtId="0" fontId="31" fillId="0" borderId="0"/>
    <xf numFmtId="0" fontId="31" fillId="0" borderId="0"/>
    <xf numFmtId="0" fontId="9" fillId="0" borderId="0"/>
    <xf numFmtId="0" fontId="9" fillId="0" borderId="0"/>
    <xf numFmtId="0" fontId="9" fillId="0" borderId="0"/>
    <xf numFmtId="0" fontId="9" fillId="23" borderId="5" applyNumberFormat="0" applyFont="0" applyAlignment="0" applyProtection="0"/>
    <xf numFmtId="9" fontId="12"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9" fillId="0" borderId="0" applyFont="0" applyFill="0" applyBorder="0" applyAlignment="0" applyProtection="0"/>
    <xf numFmtId="9" fontId="30"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22" fillId="16" borderId="6"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6" fillId="0" borderId="7" applyNumberFormat="0" applyFill="0" applyAlignment="0" applyProtection="0"/>
    <xf numFmtId="0" fontId="27" fillId="0" borderId="8" applyNumberFormat="0" applyFill="0" applyAlignment="0" applyProtection="0"/>
    <xf numFmtId="0" fontId="18" fillId="0" borderId="9" applyNumberFormat="0" applyFill="0" applyAlignment="0" applyProtection="0"/>
    <xf numFmtId="0" fontId="25" fillId="0" borderId="0" applyNumberFormat="0" applyFill="0" applyBorder="0" applyAlignment="0" applyProtection="0"/>
    <xf numFmtId="0" fontId="28" fillId="0" borderId="10" applyNumberFormat="0" applyFill="0" applyAlignment="0" applyProtection="0"/>
    <xf numFmtId="0" fontId="28" fillId="0" borderId="10" applyNumberFormat="0" applyFill="0" applyAlignment="0" applyProtection="0"/>
    <xf numFmtId="174" fontId="32" fillId="0" borderId="0" applyFont="0" applyFill="0" applyBorder="0" applyAlignment="0" applyProtection="0"/>
    <xf numFmtId="0" fontId="8" fillId="0" borderId="0"/>
    <xf numFmtId="9" fontId="32" fillId="0" borderId="0" applyFont="0" applyFill="0" applyBorder="0" applyAlignment="0" applyProtection="0"/>
    <xf numFmtId="0" fontId="8" fillId="0" borderId="0"/>
    <xf numFmtId="177" fontId="8" fillId="0" borderId="0" applyFont="0" applyFill="0" applyBorder="0" applyAlignment="0" applyProtection="0"/>
    <xf numFmtId="0" fontId="7" fillId="0" borderId="0"/>
    <xf numFmtId="0" fontId="8" fillId="0" borderId="0"/>
    <xf numFmtId="0" fontId="8" fillId="0" borderId="0"/>
    <xf numFmtId="0" fontId="6" fillId="0" borderId="0"/>
    <xf numFmtId="43" fontId="6" fillId="0" borderId="0" applyFont="0" applyFill="0" applyBorder="0" applyAlignment="0" applyProtection="0"/>
    <xf numFmtId="0" fontId="8"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4" fillId="4" borderId="0" applyNumberFormat="0" applyBorder="0" applyAlignment="0" applyProtection="0"/>
    <xf numFmtId="0" fontId="15" fillId="16" borderId="1" applyNumberFormat="0" applyAlignment="0" applyProtection="0"/>
    <xf numFmtId="0" fontId="8" fillId="0" borderId="0"/>
    <xf numFmtId="0" fontId="16" fillId="17" borderId="2" applyNumberFormat="0" applyAlignment="0" applyProtection="0"/>
    <xf numFmtId="0" fontId="17" fillId="0" borderId="3" applyNumberFormat="0" applyFill="0" applyAlignment="0" applyProtection="0"/>
    <xf numFmtId="185" fontId="10" fillId="0" borderId="47">
      <alignment horizontal="right"/>
    </xf>
    <xf numFmtId="185" fontId="10" fillId="0" borderId="47">
      <alignment horizontal="right"/>
    </xf>
    <xf numFmtId="2" fontId="10" fillId="0" borderId="0"/>
    <xf numFmtId="2" fontId="10" fillId="0" borderId="0"/>
    <xf numFmtId="2" fontId="10" fillId="0" borderId="0"/>
    <xf numFmtId="186" fontId="10" fillId="0" borderId="0"/>
    <xf numFmtId="186" fontId="10" fillId="0" borderId="0"/>
    <xf numFmtId="186" fontId="10" fillId="0" borderId="0"/>
    <xf numFmtId="187" fontId="11" fillId="0" borderId="0"/>
    <xf numFmtId="187" fontId="11" fillId="0" borderId="0"/>
    <xf numFmtId="187" fontId="11" fillId="0" borderId="0"/>
    <xf numFmtId="185" fontId="10" fillId="0" borderId="47">
      <alignment horizontal="right"/>
    </xf>
    <xf numFmtId="188" fontId="8" fillId="0" borderId="0">
      <protection locked="0"/>
    </xf>
    <xf numFmtId="3" fontId="37" fillId="0" borderId="0" applyFont="0" applyFill="0" applyBorder="0" applyAlignment="0" applyProtection="0"/>
    <xf numFmtId="189" fontId="8" fillId="0" borderId="0">
      <protection locked="0"/>
    </xf>
    <xf numFmtId="190" fontId="37" fillId="0" borderId="0" applyFont="0" applyFill="0" applyBorder="0" applyAlignment="0" applyProtection="0"/>
    <xf numFmtId="191" fontId="8" fillId="0" borderId="0">
      <protection locked="0"/>
    </xf>
    <xf numFmtId="0" fontId="18" fillId="0" borderId="0" applyNumberFormat="0" applyFill="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21" borderId="0" applyNumberFormat="0" applyBorder="0" applyAlignment="0" applyProtection="0"/>
    <xf numFmtId="0" fontId="19" fillId="7" borderId="1" applyNumberFormat="0" applyAlignment="0" applyProtection="0"/>
    <xf numFmtId="192" fontId="38" fillId="0" borderId="0">
      <protection locked="0"/>
    </xf>
    <xf numFmtId="192" fontId="38" fillId="0" borderId="0">
      <protection locked="0"/>
    </xf>
    <xf numFmtId="192" fontId="38" fillId="0" borderId="0">
      <protection locked="0"/>
    </xf>
    <xf numFmtId="192" fontId="38" fillId="0" borderId="0">
      <protection locked="0"/>
    </xf>
    <xf numFmtId="192" fontId="38" fillId="0" borderId="0">
      <protection locked="0"/>
    </xf>
    <xf numFmtId="192" fontId="38" fillId="0" borderId="0">
      <protection locked="0"/>
    </xf>
    <xf numFmtId="192" fontId="38" fillId="0" borderId="0">
      <protection locked="0"/>
    </xf>
    <xf numFmtId="193" fontId="8" fillId="0" borderId="0">
      <protection locked="0"/>
    </xf>
    <xf numFmtId="0" fontId="39" fillId="0" borderId="0" applyNumberFormat="0" applyFill="0" applyBorder="0" applyAlignment="0" applyProtection="0"/>
    <xf numFmtId="0" fontId="40" fillId="0" borderId="0" applyNumberFormat="0" applyFill="0" applyBorder="0" applyAlignment="0" applyProtection="0"/>
    <xf numFmtId="194" fontId="8" fillId="0" borderId="0">
      <protection locked="0"/>
    </xf>
    <xf numFmtId="194" fontId="8" fillId="0" borderId="0">
      <protection locked="0"/>
    </xf>
    <xf numFmtId="0" fontId="20" fillId="3" borderId="0" applyNumberFormat="0" applyBorder="0" applyAlignment="0" applyProtection="0"/>
    <xf numFmtId="195" fontId="10" fillId="0" borderId="0">
      <alignment horizontal="right"/>
    </xf>
    <xf numFmtId="195" fontId="10" fillId="0" borderId="0">
      <alignment horizontal="right"/>
    </xf>
    <xf numFmtId="195" fontId="10" fillId="0" borderId="0">
      <alignment horizontal="right"/>
    </xf>
    <xf numFmtId="196" fontId="10" fillId="0" borderId="0" applyFont="0" applyFill="0" applyBorder="0" applyAlignment="0">
      <alignment horizontal="center"/>
    </xf>
    <xf numFmtId="196" fontId="10" fillId="0" borderId="0" applyFont="0" applyFill="0" applyBorder="0" applyAlignment="0">
      <alignment horizontal="center"/>
    </xf>
    <xf numFmtId="2" fontId="10" fillId="0" borderId="4" applyFont="0" applyBorder="0"/>
    <xf numFmtId="170" fontId="12"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0" fontId="41" fillId="0" borderId="0" applyFont="0" applyFill="0" applyBorder="0" applyAlignment="0" applyProtection="0"/>
    <xf numFmtId="170" fontId="41" fillId="0" borderId="0" applyFont="0" applyFill="0" applyBorder="0" applyAlignment="0" applyProtection="0"/>
    <xf numFmtId="170" fontId="41" fillId="0" borderId="0" applyFont="0" applyFill="0" applyBorder="0" applyAlignment="0" applyProtection="0"/>
    <xf numFmtId="197" fontId="10" fillId="0" borderId="0">
      <alignment horizontal="right"/>
    </xf>
    <xf numFmtId="197" fontId="10" fillId="0" borderId="0">
      <alignment horizontal="right"/>
    </xf>
    <xf numFmtId="197" fontId="10" fillId="0" borderId="0">
      <alignment horizontal="right"/>
    </xf>
    <xf numFmtId="198" fontId="8" fillId="0" borderId="0" applyFont="0" applyFill="0" applyBorder="0" applyAlignment="0" applyProtection="0"/>
    <xf numFmtId="198" fontId="8" fillId="0" borderId="0" applyFont="0" applyFill="0" applyBorder="0" applyAlignment="0" applyProtection="0"/>
    <xf numFmtId="166" fontId="8" fillId="0" borderId="0" applyFont="0" applyFill="0" applyBorder="0" applyAlignment="0" applyProtection="0"/>
    <xf numFmtId="169" fontId="8" fillId="0" borderId="0" applyFont="0" applyFill="0" applyBorder="0" applyAlignment="0" applyProtection="0"/>
    <xf numFmtId="198" fontId="8" fillId="0" borderId="0" applyFont="0" applyFill="0" applyBorder="0" applyAlignment="0" applyProtection="0"/>
    <xf numFmtId="198" fontId="8" fillId="0" borderId="0" applyFont="0" applyFill="0" applyBorder="0" applyAlignment="0" applyProtection="0"/>
    <xf numFmtId="198" fontId="8" fillId="0" borderId="0" applyFont="0" applyFill="0" applyBorder="0" applyAlignment="0" applyProtection="0"/>
    <xf numFmtId="198" fontId="8" fillId="0" borderId="0" applyFont="0" applyFill="0" applyBorder="0" applyAlignment="0" applyProtection="0"/>
    <xf numFmtId="198" fontId="8" fillId="0" borderId="0" applyFont="0" applyFill="0" applyBorder="0" applyAlignment="0" applyProtection="0"/>
    <xf numFmtId="198" fontId="8" fillId="0" borderId="0" applyFont="0" applyFill="0" applyBorder="0" applyAlignment="0" applyProtection="0"/>
    <xf numFmtId="166" fontId="8" fillId="0" borderId="0" applyFont="0" applyFill="0" applyBorder="0" applyAlignment="0" applyProtection="0"/>
    <xf numFmtId="169" fontId="12" fillId="0" borderId="0" applyFont="0" applyFill="0" applyBorder="0" applyAlignment="0" applyProtection="0"/>
    <xf numFmtId="190" fontId="42" fillId="0" borderId="0" applyFont="0" applyFill="0" applyBorder="0" applyAlignment="0" applyProtection="0"/>
    <xf numFmtId="0" fontId="21" fillId="22" borderId="0" applyNumberFormat="0" applyBorder="0" applyAlignment="0" applyProtection="0"/>
    <xf numFmtId="199" fontId="10" fillId="0" borderId="0" applyFont="0" applyFill="0" applyBorder="0" applyAlignment="0">
      <alignment horizontal="center"/>
    </xf>
    <xf numFmtId="199" fontId="10" fillId="0" borderId="0" applyFont="0" applyFill="0" applyBorder="0" applyAlignment="0">
      <alignment horizontal="center"/>
    </xf>
    <xf numFmtId="0" fontId="8" fillId="0" borderId="0"/>
    <xf numFmtId="0" fontId="8" fillId="0" borderId="0"/>
    <xf numFmtId="0" fontId="41" fillId="0" borderId="0"/>
    <xf numFmtId="0" fontId="5" fillId="0" borderId="0"/>
    <xf numFmtId="0" fontId="41" fillId="0" borderId="0"/>
    <xf numFmtId="0" fontId="8" fillId="0" borderId="0"/>
    <xf numFmtId="0" fontId="8" fillId="0" borderId="0"/>
    <xf numFmtId="0" fontId="8" fillId="0" borderId="0"/>
    <xf numFmtId="0" fontId="8" fillId="0" borderId="0"/>
    <xf numFmtId="0" fontId="43" fillId="0" borderId="0"/>
    <xf numFmtId="0" fontId="8" fillId="0" borderId="0"/>
    <xf numFmtId="0" fontId="8" fillId="23" borderId="5" applyNumberFormat="0" applyFont="0" applyAlignment="0" applyProtection="0"/>
    <xf numFmtId="200" fontId="8" fillId="0" borderId="0">
      <protection locked="0"/>
    </xf>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1" fillId="0" borderId="0" applyFont="0" applyFill="0" applyBorder="0" applyAlignment="0" applyProtection="0"/>
    <xf numFmtId="0" fontId="44" fillId="0" borderId="0">
      <alignment vertical="top"/>
    </xf>
    <xf numFmtId="0" fontId="22" fillId="16" borderId="6"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6" fillId="0" borderId="7" applyNumberFormat="0" applyFill="0" applyAlignment="0" applyProtection="0"/>
    <xf numFmtId="0" fontId="27" fillId="0" borderId="8" applyNumberFormat="0" applyFill="0" applyAlignment="0" applyProtection="0"/>
    <xf numFmtId="0" fontId="18" fillId="0" borderId="9" applyNumberFormat="0" applyFill="0" applyAlignment="0" applyProtection="0"/>
    <xf numFmtId="0" fontId="25" fillId="0" borderId="0" applyNumberFormat="0" applyFill="0" applyBorder="0" applyAlignment="0" applyProtection="0"/>
    <xf numFmtId="194" fontId="8" fillId="0" borderId="51">
      <protection locked="0"/>
    </xf>
    <xf numFmtId="0" fontId="48" fillId="0" borderId="0"/>
    <xf numFmtId="0" fontId="49" fillId="0" borderId="0" applyNumberFormat="0" applyFill="0" applyBorder="0" applyAlignment="0" applyProtection="0">
      <alignment vertical="top"/>
      <protection locked="0"/>
    </xf>
    <xf numFmtId="0" fontId="8" fillId="0" borderId="0"/>
    <xf numFmtId="0" fontId="4" fillId="0" borderId="0"/>
    <xf numFmtId="43" fontId="64" fillId="0" borderId="0" applyFont="0" applyFill="0" applyBorder="0" applyAlignment="0" applyProtection="0"/>
    <xf numFmtId="9" fontId="8" fillId="0" borderId="0" applyFont="0" applyFill="0" applyBorder="0" applyAlignment="0" applyProtection="0"/>
    <xf numFmtId="170" fontId="4" fillId="0" borderId="0" applyFont="0" applyFill="0" applyBorder="0" applyAlignment="0" applyProtection="0"/>
    <xf numFmtId="177" fontId="8" fillId="0" borderId="0" applyFont="0" applyFill="0" applyBorder="0" applyAlignment="0" applyProtection="0"/>
    <xf numFmtId="165" fontId="3" fillId="0" borderId="0" applyFont="0" applyFill="0" applyBorder="0" applyAlignment="0" applyProtection="0"/>
    <xf numFmtId="0" fontId="2" fillId="0" borderId="0"/>
    <xf numFmtId="170" fontId="2" fillId="0" borderId="0" applyFont="0" applyFill="0" applyBorder="0" applyAlignment="0" applyProtection="0"/>
    <xf numFmtId="0" fontId="1" fillId="0" borderId="0"/>
    <xf numFmtId="9" fontId="8" fillId="0" borderId="0" applyFont="0" applyFill="0" applyBorder="0" applyAlignment="0" applyProtection="0"/>
    <xf numFmtId="0" fontId="8" fillId="0" borderId="0" applyBorder="0"/>
    <xf numFmtId="9" fontId="1"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cellStyleXfs>
  <cellXfs count="536">
    <xf numFmtId="0" fontId="0" fillId="0" borderId="0" xfId="0"/>
    <xf numFmtId="0" fontId="33" fillId="0" borderId="0" xfId="89" applyFont="1"/>
    <xf numFmtId="0" fontId="33" fillId="0" borderId="0" xfId="89" applyFont="1" applyAlignment="1">
      <alignment horizontal="center"/>
    </xf>
    <xf numFmtId="0" fontId="35" fillId="0" borderId="0" xfId="90" applyFont="1"/>
    <xf numFmtId="0" fontId="36" fillId="0" borderId="0" xfId="89" applyFont="1"/>
    <xf numFmtId="0" fontId="36" fillId="0" borderId="0" xfId="89" applyFont="1" applyAlignment="1">
      <alignment horizontal="center"/>
    </xf>
    <xf numFmtId="0" fontId="36" fillId="0" borderId="37" xfId="89" applyFont="1" applyBorder="1"/>
    <xf numFmtId="0" fontId="36" fillId="0" borderId="38" xfId="89" applyFont="1" applyBorder="1"/>
    <xf numFmtId="0" fontId="36" fillId="0" borderId="35" xfId="89" applyFont="1" applyBorder="1"/>
    <xf numFmtId="0" fontId="36" fillId="0" borderId="36" xfId="89" applyFont="1" applyBorder="1"/>
    <xf numFmtId="0" fontId="36" fillId="0" borderId="0" xfId="90" applyFont="1"/>
    <xf numFmtId="0" fontId="36" fillId="0" borderId="35" xfId="90" applyFont="1" applyBorder="1"/>
    <xf numFmtId="0" fontId="33" fillId="0" borderId="35" xfId="89" applyFont="1" applyBorder="1"/>
    <xf numFmtId="0" fontId="33" fillId="0" borderId="36" xfId="89" applyFont="1" applyBorder="1"/>
    <xf numFmtId="0" fontId="34" fillId="0" borderId="0" xfId="0" applyFont="1"/>
    <xf numFmtId="0" fontId="36" fillId="25" borderId="0" xfId="89" applyFont="1" applyFill="1"/>
    <xf numFmtId="0" fontId="33" fillId="25" borderId="0" xfId="89" applyFont="1" applyFill="1"/>
    <xf numFmtId="0" fontId="36" fillId="25" borderId="36" xfId="89" applyFont="1" applyFill="1" applyBorder="1"/>
    <xf numFmtId="0" fontId="50" fillId="0" borderId="0" xfId="89" applyFont="1"/>
    <xf numFmtId="0" fontId="34" fillId="0" borderId="37" xfId="0" applyFont="1" applyBorder="1"/>
    <xf numFmtId="0" fontId="34" fillId="0" borderId="78" xfId="0" applyFont="1" applyBorder="1"/>
    <xf numFmtId="0" fontId="34" fillId="0" borderId="35" xfId="0" applyFont="1" applyBorder="1"/>
    <xf numFmtId="0" fontId="34" fillId="0" borderId="36" xfId="0" applyFont="1" applyBorder="1"/>
    <xf numFmtId="0" fontId="36" fillId="0" borderId="36" xfId="0" applyFont="1" applyBorder="1" applyAlignment="1">
      <alignment horizontal="center" wrapText="1"/>
    </xf>
    <xf numFmtId="0" fontId="47" fillId="0" borderId="36" xfId="255" applyFont="1" applyBorder="1" applyAlignment="1">
      <alignment horizontal="center" vertical="center"/>
    </xf>
    <xf numFmtId="0" fontId="47" fillId="0" borderId="36" xfId="0" applyFont="1" applyBorder="1" applyAlignment="1">
      <alignment horizontal="center" vertical="center"/>
    </xf>
    <xf numFmtId="0" fontId="47" fillId="0" borderId="36" xfId="0" applyFont="1" applyBorder="1" applyAlignment="1">
      <alignment vertical="center"/>
    </xf>
    <xf numFmtId="1" fontId="47" fillId="0" borderId="36" xfId="0" applyNumberFormat="1" applyFont="1" applyBorder="1" applyAlignment="1">
      <alignment horizontal="center" vertical="center"/>
    </xf>
    <xf numFmtId="0" fontId="47" fillId="0" borderId="36" xfId="0" applyFont="1" applyBorder="1" applyAlignment="1">
      <alignment horizontal="center"/>
    </xf>
    <xf numFmtId="0" fontId="46" fillId="0" borderId="36" xfId="0" applyFont="1" applyBorder="1" applyAlignment="1" applyProtection="1">
      <alignment horizontal="center"/>
      <protection locked="0"/>
    </xf>
    <xf numFmtId="0" fontId="46" fillId="0" borderId="36" xfId="0" applyFont="1" applyBorder="1" applyAlignment="1">
      <alignment horizontal="center" vertical="center"/>
    </xf>
    <xf numFmtId="4" fontId="34" fillId="0" borderId="36" xfId="0" applyNumberFormat="1" applyFont="1" applyBorder="1" applyAlignment="1">
      <alignment horizontal="center" vertical="center"/>
    </xf>
    <xf numFmtId="0" fontId="46" fillId="0" borderId="36" xfId="0" applyFont="1" applyBorder="1" applyAlignment="1">
      <alignment horizontal="left" vertical="center"/>
    </xf>
    <xf numFmtId="0" fontId="46" fillId="0" borderId="36" xfId="0" applyFont="1" applyBorder="1" applyAlignment="1">
      <alignment horizontal="center"/>
    </xf>
    <xf numFmtId="174" fontId="34" fillId="0" borderId="36" xfId="34" applyFont="1" applyFill="1" applyBorder="1"/>
    <xf numFmtId="174" fontId="34" fillId="0" borderId="36" xfId="0" applyNumberFormat="1" applyFont="1" applyBorder="1"/>
    <xf numFmtId="0" fontId="46" fillId="0" borderId="36" xfId="0" applyFont="1" applyBorder="1" applyAlignment="1">
      <alignment horizontal="center" wrapText="1"/>
    </xf>
    <xf numFmtId="174" fontId="34" fillId="0" borderId="36" xfId="34" applyFont="1" applyFill="1" applyBorder="1" applyAlignment="1">
      <alignment horizontal="center" wrapText="1"/>
    </xf>
    <xf numFmtId="167" fontId="34" fillId="0" borderId="36" xfId="0" applyNumberFormat="1" applyFont="1" applyBorder="1"/>
    <xf numFmtId="43" fontId="34" fillId="0" borderId="36" xfId="34" applyNumberFormat="1" applyFont="1" applyFill="1" applyBorder="1"/>
    <xf numFmtId="43" fontId="34" fillId="0" borderId="36" xfId="0" applyNumberFormat="1" applyFont="1" applyBorder="1"/>
    <xf numFmtId="0" fontId="35" fillId="0" borderId="36" xfId="0" applyFont="1" applyBorder="1"/>
    <xf numFmtId="0" fontId="34" fillId="0" borderId="36" xfId="0" applyFont="1" applyBorder="1" applyAlignment="1">
      <alignment horizontal="center"/>
    </xf>
    <xf numFmtId="0" fontId="45" fillId="0" borderId="36" xfId="0" applyFont="1" applyBorder="1" applyAlignment="1">
      <alignment wrapText="1"/>
    </xf>
    <xf numFmtId="0" fontId="36" fillId="0" borderId="36" xfId="0" applyFont="1" applyBorder="1" applyAlignment="1">
      <alignment horizontal="right"/>
    </xf>
    <xf numFmtId="0" fontId="34" fillId="0" borderId="79" xfId="0" applyFont="1" applyBorder="1"/>
    <xf numFmtId="0" fontId="34" fillId="0" borderId="80" xfId="0" applyFont="1" applyBorder="1"/>
    <xf numFmtId="0" fontId="34" fillId="0" borderId="81" xfId="0" applyFont="1" applyBorder="1"/>
    <xf numFmtId="0" fontId="53" fillId="0" borderId="0" xfId="0" applyFont="1"/>
    <xf numFmtId="0" fontId="53" fillId="0" borderId="60" xfId="0" applyFont="1" applyBorder="1" applyAlignment="1">
      <alignment horizontal="center"/>
    </xf>
    <xf numFmtId="0" fontId="55" fillId="0" borderId="52" xfId="0" applyFont="1" applyBorder="1" applyAlignment="1">
      <alignment horizontal="center"/>
    </xf>
    <xf numFmtId="0" fontId="53" fillId="0" borderId="52" xfId="0" applyFont="1" applyBorder="1" applyAlignment="1">
      <alignment vertical="center"/>
    </xf>
    <xf numFmtId="0" fontId="53" fillId="0" borderId="71" xfId="0" applyFont="1" applyBorder="1" applyAlignment="1">
      <alignment vertical="center"/>
    </xf>
    <xf numFmtId="0" fontId="53" fillId="0" borderId="57" xfId="0" applyFont="1" applyBorder="1" applyAlignment="1">
      <alignment horizontal="center"/>
    </xf>
    <xf numFmtId="0" fontId="53" fillId="0" borderId="56" xfId="0" applyFont="1" applyBorder="1" applyAlignment="1">
      <alignment horizontal="right" vertical="center"/>
    </xf>
    <xf numFmtId="0" fontId="53" fillId="0" borderId="29" xfId="0" applyFont="1" applyBorder="1" applyAlignment="1">
      <alignment horizontal="center" vertical="center"/>
    </xf>
    <xf numFmtId="0" fontId="53" fillId="0" borderId="34" xfId="0" applyFont="1" applyBorder="1" applyAlignment="1">
      <alignment horizontal="center" vertical="center"/>
    </xf>
    <xf numFmtId="0" fontId="53" fillId="0" borderId="11" xfId="0" applyFont="1" applyBorder="1" applyAlignment="1">
      <alignment horizontal="center"/>
    </xf>
    <xf numFmtId="0" fontId="53" fillId="0" borderId="0" xfId="0" applyFont="1" applyAlignment="1">
      <alignment horizontal="right" vertical="center"/>
    </xf>
    <xf numFmtId="1" fontId="53" fillId="0" borderId="18" xfId="0" applyNumberFormat="1" applyFont="1" applyBorder="1" applyAlignment="1">
      <alignment horizontal="center" vertical="center"/>
    </xf>
    <xf numFmtId="1" fontId="53" fillId="0" borderId="30" xfId="0" applyNumberFormat="1" applyFont="1" applyBorder="1" applyAlignment="1">
      <alignment horizontal="center" vertical="center"/>
    </xf>
    <xf numFmtId="1" fontId="53" fillId="0" borderId="12" xfId="0" applyNumberFormat="1" applyFont="1" applyBorder="1" applyAlignment="1">
      <alignment horizontal="center" vertical="center"/>
    </xf>
    <xf numFmtId="0" fontId="53" fillId="0" borderId="70" xfId="0" applyFont="1" applyBorder="1" applyAlignment="1">
      <alignment horizontal="left"/>
    </xf>
    <xf numFmtId="0" fontId="53" fillId="0" borderId="53" xfId="0" applyFont="1" applyBorder="1" applyAlignment="1">
      <alignment horizontal="center"/>
    </xf>
    <xf numFmtId="0" fontId="53" fillId="0" borderId="69" xfId="0" applyFont="1" applyBorder="1" applyAlignment="1">
      <alignment horizontal="center"/>
    </xf>
    <xf numFmtId="0" fontId="53" fillId="0" borderId="27" xfId="0" applyFont="1" applyBorder="1"/>
    <xf numFmtId="0" fontId="53" fillId="0" borderId="31" xfId="0" applyFont="1" applyBorder="1"/>
    <xf numFmtId="0" fontId="53" fillId="0" borderId="67" xfId="0" applyFont="1" applyBorder="1"/>
    <xf numFmtId="0" fontId="53" fillId="0" borderId="57" xfId="0" applyFont="1" applyBorder="1"/>
    <xf numFmtId="0" fontId="53" fillId="0" borderId="56" xfId="0" applyFont="1" applyBorder="1"/>
    <xf numFmtId="0" fontId="53" fillId="0" borderId="55" xfId="0" applyFont="1" applyBorder="1"/>
    <xf numFmtId="0" fontId="53" fillId="0" borderId="11" xfId="0" applyFont="1" applyBorder="1"/>
    <xf numFmtId="0" fontId="53" fillId="0" borderId="12" xfId="0" applyFont="1" applyBorder="1"/>
    <xf numFmtId="0" fontId="55" fillId="24" borderId="68" xfId="0" applyFont="1" applyFill="1" applyBorder="1" applyAlignment="1">
      <alignment horizontal="center" vertical="center"/>
    </xf>
    <xf numFmtId="0" fontId="53" fillId="24" borderId="66" xfId="0" applyFont="1" applyFill="1" applyBorder="1" applyAlignment="1">
      <alignment horizontal="center" vertical="center"/>
    </xf>
    <xf numFmtId="4" fontId="53" fillId="24" borderId="66" xfId="0" applyNumberFormat="1" applyFont="1" applyFill="1" applyBorder="1" applyAlignment="1">
      <alignment horizontal="center" vertical="center"/>
    </xf>
    <xf numFmtId="0" fontId="55" fillId="24" borderId="29" xfId="0" applyFont="1" applyFill="1" applyBorder="1" applyAlignment="1">
      <alignment horizontal="center"/>
    </xf>
    <xf numFmtId="0" fontId="55" fillId="24" borderId="34" xfId="0" applyFont="1" applyFill="1" applyBorder="1" applyAlignment="1">
      <alignment horizontal="center"/>
    </xf>
    <xf numFmtId="174" fontId="53" fillId="0" borderId="18" xfId="34" applyFont="1" applyBorder="1"/>
    <xf numFmtId="174" fontId="53" fillId="0" borderId="30" xfId="34" applyFont="1" applyBorder="1"/>
    <xf numFmtId="0" fontId="53" fillId="0" borderId="60" xfId="0" applyFont="1" applyBorder="1"/>
    <xf numFmtId="0" fontId="53" fillId="0" borderId="52" xfId="0" applyFont="1" applyBorder="1"/>
    <xf numFmtId="0" fontId="53" fillId="0" borderId="62" xfId="0" applyFont="1" applyBorder="1"/>
    <xf numFmtId="0" fontId="53" fillId="0" borderId="63" xfId="0" applyFont="1" applyBorder="1"/>
    <xf numFmtId="174" fontId="53" fillId="0" borderId="61" xfId="34" applyFont="1" applyBorder="1"/>
    <xf numFmtId="174" fontId="53" fillId="0" borderId="58" xfId="0" applyNumberFormat="1" applyFont="1" applyBorder="1"/>
    <xf numFmtId="2" fontId="53" fillId="0" borderId="18" xfId="0" applyNumberFormat="1" applyFont="1" applyBorder="1"/>
    <xf numFmtId="0" fontId="53" fillId="0" borderId="20" xfId="0" applyFont="1" applyBorder="1"/>
    <xf numFmtId="174" fontId="53" fillId="0" borderId="41" xfId="34" applyFont="1" applyBorder="1"/>
    <xf numFmtId="174" fontId="53" fillId="0" borderId="58" xfId="34" applyFont="1" applyBorder="1"/>
    <xf numFmtId="0" fontId="55" fillId="24" borderId="29" xfId="0" applyFont="1" applyFill="1" applyBorder="1"/>
    <xf numFmtId="2" fontId="53" fillId="0" borderId="18" xfId="0" applyNumberFormat="1" applyFont="1" applyBorder="1" applyAlignment="1">
      <alignment horizontal="center"/>
    </xf>
    <xf numFmtId="2" fontId="53" fillId="0" borderId="22" xfId="0" applyNumberFormat="1" applyFont="1" applyBorder="1" applyAlignment="1">
      <alignment horizontal="center"/>
    </xf>
    <xf numFmtId="0" fontId="53" fillId="0" borderId="61" xfId="0" applyFont="1" applyBorder="1"/>
    <xf numFmtId="0" fontId="53" fillId="0" borderId="14" xfId="0" applyFont="1" applyBorder="1"/>
    <xf numFmtId="174" fontId="53" fillId="0" borderId="39" xfId="34" applyFont="1" applyBorder="1"/>
    <xf numFmtId="0" fontId="55" fillId="24" borderId="16" xfId="0" applyFont="1" applyFill="1" applyBorder="1" applyAlignment="1">
      <alignment horizontal="center" wrapText="1"/>
    </xf>
    <xf numFmtId="0" fontId="55" fillId="24" borderId="29" xfId="0" applyFont="1" applyFill="1" applyBorder="1" applyAlignment="1">
      <alignment horizontal="center" wrapText="1"/>
    </xf>
    <xf numFmtId="0" fontId="55" fillId="24" borderId="34" xfId="0" applyFont="1" applyFill="1" applyBorder="1" applyAlignment="1">
      <alignment horizontal="center" wrapText="1"/>
    </xf>
    <xf numFmtId="0" fontId="53" fillId="0" borderId="21" xfId="0" applyFont="1" applyBorder="1" applyAlignment="1">
      <alignment horizontal="left"/>
    </xf>
    <xf numFmtId="0" fontId="53" fillId="0" borderId="22" xfId="0" applyFont="1" applyBorder="1" applyAlignment="1">
      <alignment horizontal="left"/>
    </xf>
    <xf numFmtId="174" fontId="53" fillId="0" borderId="18" xfId="34" applyFont="1" applyBorder="1" applyAlignment="1">
      <alignment horizontal="center"/>
    </xf>
    <xf numFmtId="0" fontId="53" fillId="0" borderId="22" xfId="95" applyNumberFormat="1" applyFont="1" applyBorder="1" applyAlignment="1">
      <alignment horizontal="center"/>
    </xf>
    <xf numFmtId="167" fontId="53" fillId="0" borderId="25" xfId="0" applyNumberFormat="1" applyFont="1" applyBorder="1" applyAlignment="1">
      <alignment horizontal="center" wrapText="1"/>
    </xf>
    <xf numFmtId="174" fontId="53" fillId="0" borderId="46" xfId="34" applyFont="1" applyBorder="1" applyAlignment="1">
      <alignment horizontal="center" wrapText="1"/>
    </xf>
    <xf numFmtId="167" fontId="53" fillId="24" borderId="58" xfId="0" applyNumberFormat="1" applyFont="1" applyFill="1" applyBorder="1"/>
    <xf numFmtId="43" fontId="53" fillId="0" borderId="22" xfId="34" applyNumberFormat="1" applyFont="1" applyBorder="1"/>
    <xf numFmtId="9" fontId="53" fillId="0" borderId="23" xfId="95" applyFont="1" applyBorder="1"/>
    <xf numFmtId="9" fontId="53" fillId="0" borderId="18" xfId="95" applyFont="1" applyBorder="1" applyAlignment="1">
      <alignment horizontal="center"/>
    </xf>
    <xf numFmtId="43" fontId="53" fillId="0" borderId="30" xfId="34" applyNumberFormat="1" applyFont="1" applyBorder="1"/>
    <xf numFmtId="43" fontId="53" fillId="0" borderId="31" xfId="34" applyNumberFormat="1" applyFont="1" applyBorder="1"/>
    <xf numFmtId="9" fontId="53" fillId="0" borderId="28" xfId="95" applyFont="1" applyBorder="1"/>
    <xf numFmtId="43" fontId="53" fillId="0" borderId="58" xfId="0" applyNumberFormat="1" applyFont="1" applyBorder="1"/>
    <xf numFmtId="43" fontId="53" fillId="24" borderId="58" xfId="0" applyNumberFormat="1" applyFont="1" applyFill="1" applyBorder="1"/>
    <xf numFmtId="0" fontId="53" fillId="0" borderId="53" xfId="0" applyFont="1" applyBorder="1"/>
    <xf numFmtId="0" fontId="53" fillId="0" borderId="0" xfId="0" applyFont="1" applyAlignment="1">
      <alignment horizontal="center"/>
    </xf>
    <xf numFmtId="0" fontId="53" fillId="0" borderId="12" xfId="0" applyFont="1" applyBorder="1" applyAlignment="1">
      <alignment horizontal="center"/>
    </xf>
    <xf numFmtId="0" fontId="55" fillId="0" borderId="21" xfId="0" applyFont="1" applyBorder="1"/>
    <xf numFmtId="0" fontId="53" fillId="0" borderId="22" xfId="0" applyFont="1" applyBorder="1"/>
    <xf numFmtId="0" fontId="53" fillId="0" borderId="54" xfId="0" applyFont="1" applyBorder="1"/>
    <xf numFmtId="0" fontId="55" fillId="0" borderId="11" xfId="0" applyFont="1" applyBorder="1" applyAlignment="1">
      <alignment horizontal="left"/>
    </xf>
    <xf numFmtId="0" fontId="53" fillId="0" borderId="0" xfId="0" applyFont="1" applyAlignment="1">
      <alignment horizontal="left"/>
    </xf>
    <xf numFmtId="0" fontId="53" fillId="0" borderId="11" xfId="0" applyFont="1" applyBorder="1" applyAlignment="1">
      <alignment horizontal="left"/>
    </xf>
    <xf numFmtId="0" fontId="51" fillId="0" borderId="0" xfId="0" applyFont="1"/>
    <xf numFmtId="0" fontId="52" fillId="0" borderId="0" xfId="0" applyFont="1"/>
    <xf numFmtId="49" fontId="55" fillId="0" borderId="0" xfId="131" applyNumberFormat="1" applyFont="1" applyAlignment="1">
      <alignment horizontal="right" vertical="center"/>
    </xf>
    <xf numFmtId="184" fontId="55" fillId="0" borderId="0" xfId="131" applyNumberFormat="1" applyFont="1" applyAlignment="1">
      <alignment vertical="center"/>
    </xf>
    <xf numFmtId="0" fontId="53" fillId="0" borderId="0" xfId="128" applyFont="1"/>
    <xf numFmtId="0" fontId="53" fillId="0" borderId="0" xfId="128" applyFont="1" applyAlignment="1">
      <alignment horizontal="center"/>
    </xf>
    <xf numFmtId="180" fontId="53" fillId="0" borderId="34" xfId="129" applyNumberFormat="1" applyFont="1" applyBorder="1" applyAlignment="1">
      <alignment vertical="center"/>
    </xf>
    <xf numFmtId="180" fontId="53" fillId="0" borderId="30" xfId="129" applyNumberFormat="1" applyFont="1" applyBorder="1" applyAlignment="1">
      <alignment vertical="center"/>
    </xf>
    <xf numFmtId="0" fontId="53" fillId="0" borderId="0" xfId="126" applyFont="1" applyAlignment="1">
      <alignment horizontal="center" vertical="center"/>
    </xf>
    <xf numFmtId="180" fontId="55" fillId="0" borderId="30" xfId="129" applyNumberFormat="1" applyFont="1" applyBorder="1" applyAlignment="1">
      <alignment vertical="center"/>
    </xf>
    <xf numFmtId="0" fontId="53" fillId="0" borderId="0" xfId="128" applyFont="1" applyAlignment="1">
      <alignment horizontal="center" vertical="center" wrapText="1"/>
    </xf>
    <xf numFmtId="2" fontId="53" fillId="0" borderId="0" xfId="128" applyNumberFormat="1" applyFont="1"/>
    <xf numFmtId="180" fontId="53" fillId="0" borderId="0" xfId="129" applyNumberFormat="1" applyFont="1"/>
    <xf numFmtId="39" fontId="55" fillId="0" borderId="0" xfId="129" applyNumberFormat="1" applyFont="1" applyAlignment="1">
      <alignment vertical="center"/>
    </xf>
    <xf numFmtId="0" fontId="55" fillId="0" borderId="33" xfId="79" applyFont="1" applyBorder="1" applyAlignment="1">
      <alignment vertical="center"/>
    </xf>
    <xf numFmtId="184" fontId="55" fillId="26" borderId="46" xfId="60" applyNumberFormat="1" applyFont="1" applyFill="1" applyBorder="1" applyAlignment="1">
      <alignment horizontal="center" vertical="center"/>
    </xf>
    <xf numFmtId="184" fontId="55" fillId="26" borderId="18" xfId="60" applyNumberFormat="1" applyFont="1" applyFill="1" applyBorder="1" applyAlignment="1">
      <alignment horizontal="center" vertical="center"/>
    </xf>
    <xf numFmtId="0" fontId="10" fillId="0" borderId="83" xfId="0" applyFont="1" applyBorder="1" applyAlignment="1">
      <alignment horizontal="left" vertical="center"/>
    </xf>
    <xf numFmtId="0" fontId="57" fillId="0" borderId="83" xfId="0" applyFont="1" applyBorder="1" applyAlignment="1">
      <alignment horizontal="left" vertical="center"/>
    </xf>
    <xf numFmtId="0" fontId="58" fillId="0" borderId="83" xfId="0" applyFont="1" applyBorder="1" applyAlignment="1">
      <alignment horizontal="left" vertical="center"/>
    </xf>
    <xf numFmtId="0" fontId="57" fillId="0" borderId="82" xfId="0" applyFont="1" applyBorder="1" applyAlignment="1">
      <alignment horizontal="left" vertical="center"/>
    </xf>
    <xf numFmtId="0" fontId="58" fillId="0" borderId="82" xfId="0" applyFont="1" applyBorder="1" applyAlignment="1">
      <alignment horizontal="left" vertical="center"/>
    </xf>
    <xf numFmtId="0" fontId="53" fillId="0" borderId="60" xfId="0" applyFont="1" applyBorder="1" applyAlignment="1">
      <alignment vertical="center" wrapText="1"/>
    </xf>
    <xf numFmtId="0" fontId="53" fillId="0" borderId="52" xfId="0" applyFont="1" applyBorder="1" applyAlignment="1">
      <alignment vertical="center" wrapText="1"/>
    </xf>
    <xf numFmtId="0" fontId="53" fillId="0" borderId="62" xfId="0" applyFont="1" applyBorder="1" applyAlignment="1">
      <alignment vertical="center" wrapText="1"/>
    </xf>
    <xf numFmtId="0" fontId="53" fillId="0" borderId="11" xfId="0" applyFont="1" applyBorder="1" applyAlignment="1">
      <alignment vertical="center" wrapText="1"/>
    </xf>
    <xf numFmtId="0" fontId="53" fillId="0" borderId="0" xfId="0" applyFont="1" applyAlignment="1">
      <alignment vertical="center" wrapText="1"/>
    </xf>
    <xf numFmtId="0" fontId="53" fillId="0" borderId="44" xfId="0" applyFont="1" applyBorder="1" applyAlignment="1">
      <alignment vertical="center" wrapText="1"/>
    </xf>
    <xf numFmtId="0" fontId="53" fillId="0" borderId="14" xfId="0" applyFont="1" applyBorder="1" applyAlignment="1">
      <alignment vertical="center" wrapText="1"/>
    </xf>
    <xf numFmtId="0" fontId="53" fillId="0" borderId="24" xfId="0" applyFont="1" applyBorder="1" applyAlignment="1">
      <alignment vertical="center" wrapText="1"/>
    </xf>
    <xf numFmtId="0" fontId="53" fillId="0" borderId="13" xfId="0" applyFont="1" applyBorder="1" applyAlignment="1">
      <alignment vertical="center" wrapText="1"/>
    </xf>
    <xf numFmtId="0" fontId="55" fillId="0" borderId="0" xfId="0" applyFont="1" applyAlignment="1">
      <alignment horizontal="center"/>
    </xf>
    <xf numFmtId="0" fontId="55" fillId="24" borderId="45" xfId="0" applyFont="1" applyFill="1" applyBorder="1" applyAlignment="1">
      <alignment horizontal="center"/>
    </xf>
    <xf numFmtId="0" fontId="55" fillId="0" borderId="56" xfId="0" applyFont="1" applyBorder="1" applyAlignment="1">
      <alignment horizontal="center"/>
    </xf>
    <xf numFmtId="0" fontId="55" fillId="24" borderId="16" xfId="0" applyFont="1" applyFill="1" applyBorder="1" applyAlignment="1">
      <alignment horizontal="center"/>
    </xf>
    <xf numFmtId="0" fontId="55" fillId="24" borderId="17" xfId="0" applyFont="1" applyFill="1" applyBorder="1" applyAlignment="1">
      <alignment horizontal="center" wrapText="1"/>
    </xf>
    <xf numFmtId="0" fontId="53" fillId="0" borderId="22" xfId="0" applyFont="1" applyBorder="1" applyAlignment="1">
      <alignment horizontal="center"/>
    </xf>
    <xf numFmtId="0" fontId="36" fillId="0" borderId="78" xfId="89" applyFont="1" applyBorder="1"/>
    <xf numFmtId="0" fontId="36" fillId="0" borderId="78" xfId="89" applyFont="1" applyBorder="1" applyAlignment="1">
      <alignment horizontal="center"/>
    </xf>
    <xf numFmtId="0" fontId="36" fillId="0" borderId="79" xfId="90" applyFont="1" applyBorder="1"/>
    <xf numFmtId="0" fontId="36" fillId="0" borderId="80" xfId="89" applyFont="1" applyBorder="1"/>
    <xf numFmtId="0" fontId="36" fillId="0" borderId="80" xfId="89" applyFont="1" applyBorder="1" applyAlignment="1">
      <alignment horizontal="center"/>
    </xf>
    <xf numFmtId="183" fontId="36" fillId="0" borderId="80" xfId="34" applyNumberFormat="1" applyFont="1" applyBorder="1"/>
    <xf numFmtId="0" fontId="36" fillId="0" borderId="81" xfId="89" applyFont="1" applyBorder="1"/>
    <xf numFmtId="0" fontId="34" fillId="0" borderId="38" xfId="0" applyFont="1" applyBorder="1"/>
    <xf numFmtId="0" fontId="10" fillId="0" borderId="82" xfId="0" applyFont="1" applyBorder="1" applyAlignment="1">
      <alignment horizontal="left" vertical="center"/>
    </xf>
    <xf numFmtId="49" fontId="55" fillId="0" borderId="0" xfId="131" applyNumberFormat="1" applyFont="1" applyAlignment="1">
      <alignment horizontal="center" vertical="center"/>
    </xf>
    <xf numFmtId="9" fontId="55" fillId="26" borderId="18" xfId="95" applyFont="1" applyFill="1" applyBorder="1" applyAlignment="1">
      <alignment horizontal="center" vertical="center"/>
    </xf>
    <xf numFmtId="0" fontId="36" fillId="0" borderId="0" xfId="90" applyFont="1" applyAlignment="1">
      <alignment vertical="center"/>
    </xf>
    <xf numFmtId="0" fontId="36" fillId="0" borderId="35" xfId="90" applyFont="1" applyBorder="1" applyAlignment="1">
      <alignment vertical="center"/>
    </xf>
    <xf numFmtId="182" fontId="36" fillId="0" borderId="36" xfId="90" applyNumberFormat="1" applyFont="1" applyBorder="1" applyAlignment="1">
      <alignment vertical="center"/>
    </xf>
    <xf numFmtId="0" fontId="35" fillId="0" borderId="0" xfId="90" applyFont="1" applyAlignment="1">
      <alignment vertical="center"/>
    </xf>
    <xf numFmtId="0" fontId="34" fillId="0" borderId="0" xfId="90" applyFont="1" applyAlignment="1">
      <alignment vertical="center"/>
    </xf>
    <xf numFmtId="0" fontId="36" fillId="0" borderId="36" xfId="90" applyFont="1" applyBorder="1" applyAlignment="1">
      <alignment vertical="center"/>
    </xf>
    <xf numFmtId="0" fontId="36" fillId="0" borderId="0" xfId="89" applyFont="1" applyAlignment="1">
      <alignment vertical="center"/>
    </xf>
    <xf numFmtId="0" fontId="36" fillId="0" borderId="35" xfId="89" applyFont="1" applyBorder="1" applyAlignment="1">
      <alignment vertical="center"/>
    </xf>
    <xf numFmtId="0" fontId="36" fillId="0" borderId="36" xfId="89" applyFont="1" applyBorder="1" applyAlignment="1">
      <alignment vertical="center"/>
    </xf>
    <xf numFmtId="0" fontId="33" fillId="0" borderId="0" xfId="89" applyFont="1" applyAlignment="1">
      <alignment vertical="center"/>
    </xf>
    <xf numFmtId="10" fontId="53" fillId="27" borderId="30" xfId="95" applyNumberFormat="1" applyFont="1" applyFill="1" applyBorder="1" applyAlignment="1">
      <alignment horizontal="center" vertical="center"/>
    </xf>
    <xf numFmtId="0" fontId="61" fillId="0" borderId="0" xfId="89" applyFont="1"/>
    <xf numFmtId="0" fontId="61" fillId="0" borderId="35" xfId="89" applyFont="1" applyBorder="1"/>
    <xf numFmtId="0" fontId="61" fillId="0" borderId="36" xfId="89" applyFont="1" applyBorder="1"/>
    <xf numFmtId="202" fontId="62" fillId="28" borderId="23" xfId="128" applyNumberFormat="1" applyFont="1" applyFill="1" applyBorder="1" applyAlignment="1">
      <alignment horizontal="center" vertical="center"/>
    </xf>
    <xf numFmtId="180" fontId="55" fillId="28" borderId="30" xfId="129" applyNumberFormat="1" applyFont="1" applyFill="1" applyBorder="1" applyAlignment="1" applyProtection="1">
      <alignment vertical="center"/>
    </xf>
    <xf numFmtId="10" fontId="53" fillId="0" borderId="23" xfId="128" applyNumberFormat="1" applyFont="1" applyBorder="1" applyAlignment="1">
      <alignment horizontal="center" vertical="center" wrapText="1"/>
    </xf>
    <xf numFmtId="202" fontId="63" fillId="0" borderId="23" xfId="128" applyNumberFormat="1" applyFont="1" applyBorder="1" applyAlignment="1">
      <alignment horizontal="center" vertical="center"/>
    </xf>
    <xf numFmtId="180" fontId="65" fillId="29" borderId="0" xfId="259" applyNumberFormat="1" applyFont="1" applyFill="1" applyBorder="1" applyAlignment="1">
      <alignment horizontal="left" vertical="center"/>
    </xf>
    <xf numFmtId="180" fontId="66" fillId="29" borderId="0" xfId="259" applyNumberFormat="1" applyFont="1" applyFill="1" applyBorder="1" applyAlignment="1">
      <alignment horizontal="left" vertical="center"/>
    </xf>
    <xf numFmtId="180" fontId="66" fillId="29" borderId="0" xfId="259" applyNumberFormat="1" applyFont="1" applyFill="1" applyBorder="1" applyAlignment="1">
      <alignment vertical="center"/>
    </xf>
    <xf numFmtId="180" fontId="67" fillId="0" borderId="0" xfId="259" applyNumberFormat="1" applyFont="1" applyFill="1" applyBorder="1" applyAlignment="1">
      <alignment horizontal="left" vertical="center"/>
    </xf>
    <xf numFmtId="10" fontId="67" fillId="0" borderId="0" xfId="260" applyNumberFormat="1" applyFont="1" applyFill="1" applyBorder="1" applyAlignment="1">
      <alignment horizontal="center" vertical="center"/>
    </xf>
    <xf numFmtId="201" fontId="36" fillId="0" borderId="36" xfId="89" applyNumberFormat="1" applyFont="1" applyBorder="1"/>
    <xf numFmtId="10" fontId="53" fillId="0" borderId="17" xfId="128" applyNumberFormat="1" applyFont="1" applyBorder="1" applyAlignment="1">
      <alignment horizontal="center" vertical="center" wrapText="1"/>
    </xf>
    <xf numFmtId="201" fontId="33" fillId="0" borderId="0" xfId="89" applyNumberFormat="1" applyFont="1" applyAlignment="1">
      <alignment vertical="center"/>
    </xf>
    <xf numFmtId="0" fontId="50" fillId="0" borderId="0" xfId="89" applyFont="1" applyAlignment="1">
      <alignment vertical="center"/>
    </xf>
    <xf numFmtId="204" fontId="8" fillId="0" borderId="0" xfId="0" applyNumberFormat="1" applyFont="1" applyAlignment="1">
      <alignment horizontal="center" vertical="center"/>
    </xf>
    <xf numFmtId="204" fontId="33" fillId="0" borderId="0" xfId="89" applyNumberFormat="1" applyFont="1"/>
    <xf numFmtId="0" fontId="36" fillId="25" borderId="35" xfId="89" applyFont="1" applyFill="1" applyBorder="1"/>
    <xf numFmtId="0" fontId="55" fillId="0" borderId="84" xfId="126" applyFont="1" applyBorder="1" applyAlignment="1">
      <alignment horizontal="center" vertical="center" wrapText="1"/>
    </xf>
    <xf numFmtId="0" fontId="55" fillId="24" borderId="84" xfId="73" applyFont="1" applyFill="1" applyBorder="1" applyAlignment="1">
      <alignment vertical="center"/>
    </xf>
    <xf numFmtId="0" fontId="55" fillId="24" borderId="84" xfId="73" applyFont="1" applyFill="1" applyBorder="1" applyAlignment="1">
      <alignment horizontal="center" vertical="center"/>
    </xf>
    <xf numFmtId="0" fontId="53" fillId="0" borderId="84" xfId="73" applyFont="1" applyBorder="1" applyAlignment="1">
      <alignment horizontal="center" vertical="center"/>
    </xf>
    <xf numFmtId="49" fontId="8" fillId="0" borderId="84" xfId="0" applyNumberFormat="1" applyFont="1" applyBorder="1" applyAlignment="1">
      <alignment horizontal="center" vertical="center" wrapText="1"/>
    </xf>
    <xf numFmtId="0" fontId="53" fillId="0" borderId="84" xfId="74" applyFont="1" applyBorder="1" applyAlignment="1">
      <alignment horizontal="center" vertical="center"/>
    </xf>
    <xf numFmtId="0" fontId="53" fillId="0" borderId="84" xfId="74" applyFont="1" applyBorder="1" applyAlignment="1">
      <alignment horizontal="justify" vertical="center" wrapText="1"/>
    </xf>
    <xf numFmtId="0" fontId="53" fillId="0" borderId="84" xfId="74" applyFont="1" applyBorder="1" applyAlignment="1">
      <alignment horizontal="center" vertical="center" wrapText="1"/>
    </xf>
    <xf numFmtId="4" fontId="53" fillId="0" borderId="84" xfId="74" applyNumberFormat="1" applyFont="1" applyBorder="1" applyAlignment="1">
      <alignment horizontal="center" vertical="center" wrapText="1"/>
    </xf>
    <xf numFmtId="201" fontId="53" fillId="0" borderId="84" xfId="74" applyNumberFormat="1" applyFont="1" applyBorder="1" applyAlignment="1">
      <alignment horizontal="left" vertical="center" wrapText="1"/>
    </xf>
    <xf numFmtId="0" fontId="53" fillId="0" borderId="84" xfId="73" applyFont="1" applyBorder="1" applyAlignment="1">
      <alignment horizontal="left" vertical="center"/>
    </xf>
    <xf numFmtId="4" fontId="53" fillId="0" borderId="84" xfId="39" applyNumberFormat="1" applyFont="1" applyBorder="1" applyAlignment="1">
      <alignment vertical="center" wrapText="1"/>
    </xf>
    <xf numFmtId="4" fontId="55" fillId="24" borderId="84" xfId="73" applyNumberFormat="1" applyFont="1" applyFill="1" applyBorder="1" applyAlignment="1">
      <alignment vertical="center"/>
    </xf>
    <xf numFmtId="0" fontId="53" fillId="0" borderId="84" xfId="135" applyFont="1" applyBorder="1" applyAlignment="1">
      <alignment horizontal="center" vertical="center"/>
    </xf>
    <xf numFmtId="0" fontId="8" fillId="0" borderId="84" xfId="0" applyFont="1" applyBorder="1" applyAlignment="1">
      <alignment horizontal="center" vertical="center" wrapText="1"/>
    </xf>
    <xf numFmtId="0" fontId="53" fillId="0" borderId="84" xfId="89" applyFont="1" applyBorder="1"/>
    <xf numFmtId="0" fontId="53" fillId="0" borderId="84" xfId="89" applyFont="1" applyBorder="1" applyAlignment="1">
      <alignment horizontal="center"/>
    </xf>
    <xf numFmtId="0" fontId="8" fillId="25" borderId="84" xfId="0" applyFont="1" applyFill="1" applyBorder="1" applyAlignment="1">
      <alignment horizontal="center" vertical="center" wrapText="1"/>
    </xf>
    <xf numFmtId="0" fontId="53" fillId="0" borderId="84" xfId="126" applyFont="1" applyBorder="1" applyAlignment="1">
      <alignment horizontal="center" vertical="center"/>
    </xf>
    <xf numFmtId="0" fontId="53" fillId="0" borderId="84" xfId="73" applyFont="1" applyBorder="1" applyAlignment="1">
      <alignment horizontal="left" vertical="center" wrapText="1"/>
    </xf>
    <xf numFmtId="168" fontId="53" fillId="0" borderId="84" xfId="62" applyNumberFormat="1" applyFont="1" applyBorder="1" applyAlignment="1">
      <alignment horizontal="right" vertical="center" wrapText="1"/>
    </xf>
    <xf numFmtId="2" fontId="53" fillId="0" borderId="84" xfId="73" applyNumberFormat="1" applyFont="1" applyBorder="1" applyAlignment="1">
      <alignment horizontal="center" vertical="center"/>
    </xf>
    <xf numFmtId="0" fontId="55" fillId="0" borderId="84" xfId="73" applyFont="1" applyBorder="1" applyAlignment="1">
      <alignment horizontal="center" vertical="center"/>
    </xf>
    <xf numFmtId="0" fontId="55" fillId="0" borderId="84" xfId="74" applyFont="1" applyBorder="1" applyAlignment="1">
      <alignment horizontal="justify" vertical="center" wrapText="1"/>
    </xf>
    <xf numFmtId="176" fontId="8" fillId="25" borderId="84" xfId="0" applyNumberFormat="1" applyFont="1" applyFill="1" applyBorder="1" applyAlignment="1">
      <alignment horizontal="center" vertical="center" wrapText="1"/>
    </xf>
    <xf numFmtId="176" fontId="8" fillId="0" borderId="84" xfId="0" applyNumberFormat="1" applyFont="1" applyBorder="1" applyAlignment="1">
      <alignment horizontal="center" vertical="center" wrapText="1"/>
    </xf>
    <xf numFmtId="176" fontId="70" fillId="0" borderId="84" xfId="0" applyNumberFormat="1" applyFont="1" applyBorder="1" applyAlignment="1">
      <alignment horizontal="center" vertical="center" wrapText="1"/>
    </xf>
    <xf numFmtId="2" fontId="55" fillId="0" borderId="84" xfId="73" applyNumberFormat="1" applyFont="1" applyBorder="1" applyAlignment="1">
      <alignment horizontal="center" vertical="center"/>
    </xf>
    <xf numFmtId="2" fontId="8" fillId="0" borderId="84" xfId="0" applyNumberFormat="1" applyFont="1" applyBorder="1" applyAlignment="1">
      <alignment horizontal="center" vertical="center" wrapText="1"/>
    </xf>
    <xf numFmtId="0" fontId="55" fillId="0" borderId="84" xfId="74" applyFont="1" applyBorder="1" applyAlignment="1">
      <alignment horizontal="center" vertical="center" wrapText="1"/>
    </xf>
    <xf numFmtId="4" fontId="55" fillId="0" borderId="84" xfId="74" applyNumberFormat="1" applyFont="1" applyBorder="1" applyAlignment="1">
      <alignment horizontal="center" vertical="center" wrapText="1"/>
    </xf>
    <xf numFmtId="201" fontId="55" fillId="0" borderId="84" xfId="74" applyNumberFormat="1" applyFont="1" applyBorder="1" applyAlignment="1">
      <alignment horizontal="left" vertical="center" wrapText="1"/>
    </xf>
    <xf numFmtId="49" fontId="8" fillId="25" borderId="84" xfId="0" applyNumberFormat="1" applyFont="1" applyFill="1" applyBorder="1" applyAlignment="1">
      <alignment horizontal="center" vertical="center" wrapText="1"/>
    </xf>
    <xf numFmtId="174" fontId="71" fillId="0" borderId="0" xfId="34" applyFont="1"/>
    <xf numFmtId="0" fontId="72" fillId="0" borderId="57" xfId="257" applyFont="1" applyBorder="1" applyAlignment="1">
      <alignment horizontal="center" vertical="center" wrapText="1"/>
    </xf>
    <xf numFmtId="0" fontId="45" fillId="0" borderId="56" xfId="257" applyFont="1" applyBorder="1" applyAlignment="1">
      <alignment vertical="center" wrapText="1"/>
    </xf>
    <xf numFmtId="0" fontId="45" fillId="0" borderId="55" xfId="257" applyFont="1" applyBorder="1" applyAlignment="1">
      <alignment vertical="center" wrapText="1"/>
    </xf>
    <xf numFmtId="0" fontId="1" fillId="0" borderId="0" xfId="266"/>
    <xf numFmtId="0" fontId="45" fillId="0" borderId="13" xfId="257" applyFont="1" applyBorder="1" applyAlignment="1">
      <alignment horizontal="center" vertical="center" wrapText="1"/>
    </xf>
    <xf numFmtId="0" fontId="45" fillId="0" borderId="14" xfId="257" applyFont="1" applyBorder="1" applyAlignment="1">
      <alignment vertical="center" wrapText="1"/>
    </xf>
    <xf numFmtId="0" fontId="45" fillId="0" borderId="15" xfId="257" applyFont="1" applyBorder="1" applyAlignment="1">
      <alignment vertical="center" wrapText="1"/>
    </xf>
    <xf numFmtId="201" fontId="1" fillId="0" borderId="0" xfId="266" applyNumberFormat="1"/>
    <xf numFmtId="0" fontId="45" fillId="28" borderId="40" xfId="128" applyFont="1" applyFill="1" applyBorder="1" applyAlignment="1">
      <alignment horizontal="center" vertical="center" wrapText="1"/>
    </xf>
    <xf numFmtId="49" fontId="45" fillId="28" borderId="42" xfId="128" applyNumberFormat="1" applyFont="1" applyFill="1" applyBorder="1" applyAlignment="1">
      <alignment horizontal="center" vertical="center" wrapText="1"/>
    </xf>
    <xf numFmtId="4" fontId="45" fillId="28" borderId="43" xfId="128" applyNumberFormat="1" applyFont="1" applyFill="1" applyBorder="1" applyAlignment="1">
      <alignment horizontal="center" vertical="center" wrapText="1"/>
    </xf>
    <xf numFmtId="4" fontId="45" fillId="28" borderId="58" xfId="128" applyNumberFormat="1" applyFont="1" applyFill="1" applyBorder="1" applyAlignment="1">
      <alignment horizontal="center" vertical="center" wrapText="1"/>
    </xf>
    <xf numFmtId="0" fontId="45" fillId="0" borderId="85" xfId="257" applyFont="1" applyBorder="1" applyAlignment="1">
      <alignment horizontal="left" vertical="center"/>
    </xf>
    <xf numFmtId="0" fontId="45" fillId="0" borderId="86" xfId="257" applyFont="1" applyBorder="1" applyAlignment="1">
      <alignment horizontal="center" vertical="center"/>
    </xf>
    <xf numFmtId="0" fontId="8" fillId="0" borderId="87" xfId="257" applyBorder="1" applyAlignment="1">
      <alignment vertical="center"/>
    </xf>
    <xf numFmtId="4" fontId="45" fillId="0" borderId="88" xfId="128" applyNumberFormat="1" applyFont="1" applyBorder="1" applyAlignment="1">
      <alignment horizontal="center" vertical="center" wrapText="1"/>
    </xf>
    <xf numFmtId="0" fontId="8" fillId="0" borderId="89" xfId="257" applyBorder="1" applyAlignment="1">
      <alignment vertical="center" wrapText="1"/>
    </xf>
    <xf numFmtId="10" fontId="1" fillId="0" borderId="90" xfId="267" applyNumberFormat="1" applyFont="1" applyBorder="1" applyAlignment="1">
      <alignment horizontal="center" vertical="center"/>
    </xf>
    <xf numFmtId="170" fontId="8" fillId="0" borderId="91" xfId="257" applyNumberFormat="1" applyBorder="1" applyAlignment="1">
      <alignment vertical="center"/>
    </xf>
    <xf numFmtId="170" fontId="8" fillId="0" borderId="92" xfId="257" applyNumberFormat="1" applyBorder="1" applyAlignment="1">
      <alignment vertical="center"/>
    </xf>
    <xf numFmtId="203" fontId="0" fillId="0" borderId="0" xfId="269" applyNumberFormat="1" applyFont="1"/>
    <xf numFmtId="205" fontId="1" fillId="0" borderId="0" xfId="266" applyNumberFormat="1"/>
    <xf numFmtId="170" fontId="68" fillId="0" borderId="0" xfId="270" applyFont="1" applyBorder="1" applyAlignment="1">
      <alignment horizontal="left" vertical="center"/>
    </xf>
    <xf numFmtId="170" fontId="69" fillId="0" borderId="0" xfId="270" applyFont="1" applyBorder="1" applyAlignment="1">
      <alignment horizontal="left" vertical="center"/>
    </xf>
    <xf numFmtId="170" fontId="8" fillId="0" borderId="93" xfId="257" applyNumberFormat="1" applyBorder="1" applyAlignment="1">
      <alignment vertical="center"/>
    </xf>
    <xf numFmtId="0" fontId="70" fillId="0" borderId="94" xfId="266" applyFont="1" applyBorder="1" applyAlignment="1">
      <alignment vertical="center" wrapText="1"/>
    </xf>
    <xf numFmtId="0" fontId="33" fillId="0" borderId="0" xfId="268" applyFont="1" applyBorder="1" applyAlignment="1">
      <alignment vertical="center"/>
    </xf>
    <xf numFmtId="9" fontId="0" fillId="0" borderId="0" xfId="269" applyFont="1"/>
    <xf numFmtId="170" fontId="1" fillId="0" borderId="0" xfId="266" applyNumberFormat="1"/>
    <xf numFmtId="0" fontId="8" fillId="0" borderId="11" xfId="257" applyBorder="1" applyAlignment="1">
      <alignment vertical="center" wrapText="1"/>
    </xf>
    <xf numFmtId="0" fontId="8" fillId="0" borderId="0" xfId="257" applyAlignment="1">
      <alignment vertical="center"/>
    </xf>
    <xf numFmtId="2" fontId="8" fillId="0" borderId="0" xfId="257" applyNumberFormat="1" applyAlignment="1">
      <alignment vertical="center"/>
    </xf>
    <xf numFmtId="4" fontId="45" fillId="0" borderId="12" xfId="128" applyNumberFormat="1" applyFont="1" applyBorder="1" applyAlignment="1">
      <alignment vertical="center" wrapText="1"/>
    </xf>
    <xf numFmtId="0" fontId="45" fillId="28" borderId="95" xfId="128" applyFont="1" applyFill="1" applyBorder="1" applyAlignment="1">
      <alignment horizontal="center" vertical="center" wrapText="1"/>
    </xf>
    <xf numFmtId="49" fontId="45" fillId="28" borderId="96" xfId="128" applyNumberFormat="1" applyFont="1" applyFill="1" applyBorder="1" applyAlignment="1">
      <alignment horizontal="center" vertical="center" wrapText="1"/>
    </xf>
    <xf numFmtId="4" fontId="45" fillId="28" borderId="42" xfId="128" applyNumberFormat="1" applyFont="1" applyFill="1" applyBorder="1" applyAlignment="1">
      <alignment horizontal="center" vertical="center" wrapText="1"/>
    </xf>
    <xf numFmtId="0" fontId="45" fillId="0" borderId="11" xfId="257" applyFont="1" applyBorder="1" applyAlignment="1">
      <alignment vertical="center" wrapText="1"/>
    </xf>
    <xf numFmtId="0" fontId="8" fillId="0" borderId="12" xfId="257" applyBorder="1" applyAlignment="1">
      <alignment vertical="center"/>
    </xf>
    <xf numFmtId="0" fontId="8" fillId="0" borderId="89" xfId="266" applyFont="1" applyBorder="1" applyAlignment="1">
      <alignment vertical="center" wrapText="1"/>
    </xf>
    <xf numFmtId="9" fontId="8" fillId="0" borderId="90" xfId="267" applyFont="1" applyFill="1" applyBorder="1" applyAlignment="1">
      <alignment horizontal="center" vertical="center"/>
    </xf>
    <xf numFmtId="170" fontId="8" fillId="0" borderId="92" xfId="128" applyNumberFormat="1" applyBorder="1" applyAlignment="1">
      <alignment vertical="center" wrapText="1"/>
    </xf>
    <xf numFmtId="170" fontId="8" fillId="0" borderId="93" xfId="128" applyNumberFormat="1" applyBorder="1" applyAlignment="1">
      <alignment vertical="center" wrapText="1"/>
    </xf>
    <xf numFmtId="164" fontId="70" fillId="0" borderId="97" xfId="266" applyNumberFormat="1" applyFont="1" applyBorder="1" applyAlignment="1">
      <alignment vertical="center"/>
    </xf>
    <xf numFmtId="0" fontId="8" fillId="0" borderId="57" xfId="257" applyBorder="1" applyAlignment="1">
      <alignment vertical="center" wrapText="1"/>
    </xf>
    <xf numFmtId="0" fontId="8" fillId="0" borderId="56" xfId="257" applyBorder="1" applyAlignment="1">
      <alignment vertical="center"/>
    </xf>
    <xf numFmtId="0" fontId="8" fillId="0" borderId="55" xfId="257" applyBorder="1" applyAlignment="1">
      <alignment vertical="center"/>
    </xf>
    <xf numFmtId="0" fontId="70" fillId="0" borderId="94" xfId="266" applyFont="1" applyBorder="1" applyAlignment="1">
      <alignment horizontal="left" vertical="center" wrapText="1"/>
    </xf>
    <xf numFmtId="0" fontId="70" fillId="0" borderId="97" xfId="266" applyFont="1" applyBorder="1" applyAlignment="1">
      <alignment vertical="center"/>
    </xf>
    <xf numFmtId="43" fontId="70" fillId="0" borderId="94" xfId="271" applyFont="1" applyBorder="1" applyAlignment="1">
      <alignment vertical="center"/>
    </xf>
    <xf numFmtId="170" fontId="45" fillId="28" borderId="92" xfId="128" applyNumberFormat="1" applyFont="1" applyFill="1" applyBorder="1" applyAlignment="1">
      <alignment vertical="center" wrapText="1"/>
    </xf>
    <xf numFmtId="170" fontId="45" fillId="28" borderId="93" xfId="128" applyNumberFormat="1" applyFont="1" applyFill="1" applyBorder="1" applyAlignment="1">
      <alignment vertical="center" wrapText="1"/>
    </xf>
    <xf numFmtId="0" fontId="1" fillId="30" borderId="0" xfId="266" applyFill="1"/>
    <xf numFmtId="43" fontId="1" fillId="0" borderId="0" xfId="266" applyNumberFormat="1"/>
    <xf numFmtId="0" fontId="8" fillId="0" borderId="13" xfId="257" applyBorder="1" applyAlignment="1">
      <alignment vertical="center" wrapText="1"/>
    </xf>
    <xf numFmtId="0" fontId="8" fillId="0" borderId="14" xfId="257" applyBorder="1" applyAlignment="1">
      <alignment vertical="center"/>
    </xf>
    <xf numFmtId="0" fontId="8" fillId="0" borderId="15" xfId="257" applyBorder="1" applyAlignment="1">
      <alignment vertical="center"/>
    </xf>
    <xf numFmtId="0" fontId="45" fillId="28" borderId="95" xfId="128" applyFont="1" applyFill="1" applyBorder="1" applyAlignment="1">
      <alignment vertical="center" wrapText="1"/>
    </xf>
    <xf numFmtId="10" fontId="45" fillId="28" borderId="42" xfId="267" applyNumberFormat="1" applyFont="1" applyFill="1" applyBorder="1" applyAlignment="1">
      <alignment horizontal="center" vertical="center" wrapText="1"/>
    </xf>
    <xf numFmtId="170" fontId="45" fillId="28" borderId="58" xfId="128" applyNumberFormat="1" applyFont="1" applyFill="1" applyBorder="1" applyAlignment="1">
      <alignment vertical="center" wrapText="1"/>
    </xf>
    <xf numFmtId="204" fontId="1" fillId="0" borderId="0" xfId="266" applyNumberFormat="1" applyAlignment="1">
      <alignment vertical="center"/>
    </xf>
    <xf numFmtId="170" fontId="8" fillId="0" borderId="12" xfId="257" applyNumberFormat="1" applyBorder="1" applyAlignment="1">
      <alignment vertical="center"/>
    </xf>
    <xf numFmtId="0" fontId="45" fillId="28" borderId="40" xfId="128" applyFont="1" applyFill="1" applyBorder="1" applyAlignment="1">
      <alignment vertical="center" wrapText="1"/>
    </xf>
    <xf numFmtId="4" fontId="8" fillId="28" borderId="43" xfId="128" applyNumberFormat="1" applyFill="1" applyBorder="1" applyAlignment="1">
      <alignment vertical="center" wrapText="1"/>
    </xf>
    <xf numFmtId="2" fontId="1" fillId="0" borderId="0" xfId="266" applyNumberFormat="1"/>
    <xf numFmtId="0" fontId="8" fillId="31" borderId="11" xfId="128" applyFill="1" applyBorder="1" applyAlignment="1">
      <alignment horizontal="justify" vertical="center" wrapText="1"/>
    </xf>
    <xf numFmtId="0" fontId="45" fillId="31" borderId="0" xfId="128" applyFont="1" applyFill="1" applyAlignment="1">
      <alignment horizontal="center" vertical="center"/>
    </xf>
    <xf numFmtId="4" fontId="8" fillId="0" borderId="0" xfId="128" applyNumberFormat="1" applyAlignment="1">
      <alignment vertical="center"/>
    </xf>
    <xf numFmtId="170" fontId="8" fillId="0" borderId="12" xfId="128" applyNumberFormat="1" applyBorder="1" applyAlignment="1">
      <alignment vertical="center"/>
    </xf>
    <xf numFmtId="0" fontId="45" fillId="0" borderId="89" xfId="128" applyFont="1" applyBorder="1" applyAlignment="1">
      <alignment horizontal="justify" vertical="center" wrapText="1"/>
    </xf>
    <xf numFmtId="0" fontId="45" fillId="0" borderId="98" xfId="128" applyFont="1" applyBorder="1" applyAlignment="1">
      <alignment horizontal="center" vertical="center"/>
    </xf>
    <xf numFmtId="10" fontId="8" fillId="0" borderId="90" xfId="267" applyNumberFormat="1" applyFont="1" applyFill="1" applyBorder="1" applyAlignment="1">
      <alignment horizontal="center" vertical="center"/>
    </xf>
    <xf numFmtId="10" fontId="1" fillId="0" borderId="0" xfId="266" applyNumberFormat="1"/>
    <xf numFmtId="206" fontId="1" fillId="0" borderId="0" xfId="266" applyNumberFormat="1"/>
    <xf numFmtId="0" fontId="45" fillId="28" borderId="85" xfId="128" applyFont="1" applyFill="1" applyBorder="1" applyAlignment="1">
      <alignment horizontal="justify" vertical="center" wrapText="1"/>
    </xf>
    <xf numFmtId="0" fontId="45" fillId="28" borderId="50" xfId="128" applyFont="1" applyFill="1" applyBorder="1" applyAlignment="1">
      <alignment horizontal="center" vertical="center"/>
    </xf>
    <xf numFmtId="10" fontId="45" fillId="28" borderId="99" xfId="267" applyNumberFormat="1" applyFont="1" applyFill="1" applyBorder="1" applyAlignment="1">
      <alignment horizontal="center" vertical="center"/>
    </xf>
    <xf numFmtId="0" fontId="45" fillId="0" borderId="40" xfId="128" applyFont="1" applyBorder="1" applyAlignment="1">
      <alignment horizontal="justify" vertical="center" wrapText="1"/>
    </xf>
    <xf numFmtId="0" fontId="45" fillId="0" borderId="42" xfId="128" applyFont="1" applyBorder="1" applyAlignment="1">
      <alignment horizontal="center" vertical="center"/>
    </xf>
    <xf numFmtId="4" fontId="45" fillId="0" borderId="42" xfId="128" applyNumberFormat="1" applyFont="1" applyBorder="1" applyAlignment="1">
      <alignment vertical="center"/>
    </xf>
    <xf numFmtId="170" fontId="8" fillId="0" borderId="43" xfId="128" applyNumberFormat="1" applyBorder="1" applyAlignment="1">
      <alignment vertical="center" wrapText="1"/>
    </xf>
    <xf numFmtId="0" fontId="45" fillId="28" borderId="40" xfId="128" applyFont="1" applyFill="1" applyBorder="1" applyAlignment="1">
      <alignment horizontal="justify" vertical="center" wrapText="1"/>
    </xf>
    <xf numFmtId="0" fontId="45" fillId="28" borderId="42" xfId="128" applyFont="1" applyFill="1" applyBorder="1" applyAlignment="1">
      <alignment horizontal="center" vertical="center"/>
    </xf>
    <xf numFmtId="4" fontId="45" fillId="28" borderId="43" xfId="128" applyNumberFormat="1" applyFont="1" applyFill="1" applyBorder="1" applyAlignment="1">
      <alignment vertical="center"/>
    </xf>
    <xf numFmtId="0" fontId="8" fillId="0" borderId="40" xfId="257" applyBorder="1" applyAlignment="1">
      <alignment vertical="center" wrapText="1"/>
    </xf>
    <xf numFmtId="0" fontId="8" fillId="0" borderId="42" xfId="257" applyBorder="1" applyAlignment="1">
      <alignment vertical="center"/>
    </xf>
    <xf numFmtId="170" fontId="45" fillId="0" borderId="58" xfId="128" applyNumberFormat="1" applyFont="1" applyBorder="1" applyAlignment="1">
      <alignment vertical="center" wrapText="1"/>
    </xf>
    <xf numFmtId="0" fontId="55" fillId="24" borderId="103" xfId="73" applyFont="1" applyFill="1" applyBorder="1" applyAlignment="1">
      <alignment vertical="center"/>
    </xf>
    <xf numFmtId="0" fontId="55" fillId="24" borderId="104" xfId="73" applyFont="1" applyFill="1" applyBorder="1" applyAlignment="1">
      <alignment vertical="center"/>
    </xf>
    <xf numFmtId="0" fontId="53" fillId="0" borderId="103" xfId="73" applyFont="1" applyBorder="1" applyAlignment="1">
      <alignment horizontal="center" vertical="center"/>
    </xf>
    <xf numFmtId="201" fontId="53" fillId="0" borderId="104" xfId="62" applyNumberFormat="1" applyFont="1" applyBorder="1" applyAlignment="1">
      <alignment horizontal="right" vertical="center" wrapText="1"/>
    </xf>
    <xf numFmtId="0" fontId="53" fillId="0" borderId="103" xfId="73" applyFont="1" applyBorder="1" applyAlignment="1">
      <alignment horizontal="left" vertical="center"/>
    </xf>
    <xf numFmtId="201" fontId="60" fillId="28" borderId="104" xfId="38" applyNumberFormat="1" applyFont="1" applyFill="1" applyBorder="1" applyAlignment="1" applyProtection="1">
      <alignment horizontal="center" vertical="center"/>
    </xf>
    <xf numFmtId="0" fontId="53" fillId="0" borderId="11" xfId="0" applyFont="1" applyBorder="1" applyAlignment="1">
      <alignment vertical="center"/>
    </xf>
    <xf numFmtId="0" fontId="55" fillId="0" borderId="103" xfId="73" applyFont="1" applyBorder="1" applyAlignment="1">
      <alignment horizontal="center" vertical="center"/>
    </xf>
    <xf numFmtId="201" fontId="55" fillId="0" borderId="104" xfId="62" applyNumberFormat="1" applyFont="1" applyBorder="1" applyAlignment="1">
      <alignment horizontal="right" vertical="center" wrapText="1"/>
    </xf>
    <xf numFmtId="201" fontId="53" fillId="0" borderId="104" xfId="62" applyNumberFormat="1" applyFont="1" applyFill="1" applyBorder="1" applyAlignment="1">
      <alignment horizontal="right" vertical="center" wrapText="1"/>
    </xf>
    <xf numFmtId="201" fontId="55" fillId="24" borderId="107" xfId="73" applyNumberFormat="1" applyFont="1" applyFill="1" applyBorder="1" applyAlignment="1">
      <alignment vertical="center"/>
    </xf>
    <xf numFmtId="10" fontId="53" fillId="0" borderId="108" xfId="128" applyNumberFormat="1" applyFont="1" applyBorder="1" applyAlignment="1">
      <alignment horizontal="center" vertical="center" wrapText="1"/>
    </xf>
    <xf numFmtId="180" fontId="53" fillId="0" borderId="108" xfId="129" applyNumberFormat="1" applyFont="1" applyBorder="1" applyAlignment="1">
      <alignment vertical="center"/>
    </xf>
    <xf numFmtId="180" fontId="55" fillId="0" borderId="108" xfId="129" applyNumberFormat="1" applyFont="1" applyBorder="1" applyAlignment="1">
      <alignment vertical="center"/>
    </xf>
    <xf numFmtId="202" fontId="62" fillId="28" borderId="108" xfId="128" applyNumberFormat="1" applyFont="1" applyFill="1" applyBorder="1" applyAlignment="1">
      <alignment horizontal="center" vertical="center"/>
    </xf>
    <xf numFmtId="180" fontId="55" fillId="28" borderId="108" xfId="129" applyNumberFormat="1" applyFont="1" applyFill="1" applyBorder="1" applyAlignment="1" applyProtection="1">
      <alignment vertical="center"/>
    </xf>
    <xf numFmtId="202" fontId="53" fillId="0" borderId="108" xfId="128" applyNumberFormat="1" applyFont="1" applyBorder="1" applyAlignment="1">
      <alignment horizontal="center" vertical="center" wrapText="1"/>
    </xf>
    <xf numFmtId="201" fontId="53" fillId="0" borderId="84" xfId="74" applyNumberFormat="1" applyFont="1" applyBorder="1" applyAlignment="1" applyProtection="1">
      <alignment horizontal="left" vertical="center" wrapText="1"/>
      <protection locked="0"/>
    </xf>
    <xf numFmtId="0" fontId="55" fillId="24" borderId="84" xfId="73" applyFont="1" applyFill="1" applyBorder="1" applyAlignment="1" applyProtection="1">
      <alignment vertical="center"/>
      <protection locked="0"/>
    </xf>
    <xf numFmtId="0" fontId="53" fillId="0" borderId="84" xfId="89" applyFont="1" applyBorder="1" applyProtection="1">
      <protection locked="0"/>
    </xf>
    <xf numFmtId="168" fontId="53" fillId="0" borderId="84" xfId="62" applyNumberFormat="1" applyFont="1" applyBorder="1" applyAlignment="1" applyProtection="1">
      <alignment horizontal="right" vertical="center" wrapText="1"/>
      <protection locked="0"/>
    </xf>
    <xf numFmtId="201" fontId="55" fillId="0" borderId="84" xfId="74" applyNumberFormat="1" applyFont="1" applyBorder="1" applyAlignment="1" applyProtection="1">
      <alignment horizontal="left" vertical="center" wrapText="1"/>
      <protection locked="0"/>
    </xf>
    <xf numFmtId="10" fontId="53" fillId="27" borderId="30" xfId="95" applyNumberFormat="1" applyFont="1" applyFill="1" applyBorder="1" applyAlignment="1" applyProtection="1">
      <alignment horizontal="center" vertical="center"/>
      <protection locked="0"/>
    </xf>
    <xf numFmtId="2" fontId="8" fillId="0" borderId="109" xfId="38" applyNumberFormat="1" applyFont="1" applyFill="1" applyBorder="1" applyAlignment="1" applyProtection="1">
      <alignment horizontal="center" vertical="center" wrapText="1"/>
    </xf>
    <xf numFmtId="202" fontId="53" fillId="0" borderId="108" xfId="128" applyNumberFormat="1" applyFont="1" applyBorder="1" applyAlignment="1">
      <alignment horizontal="center" vertical="center"/>
    </xf>
    <xf numFmtId="0" fontId="33" fillId="0" borderId="0" xfId="89" applyFont="1" applyProtection="1">
      <protection locked="0"/>
    </xf>
    <xf numFmtId="0" fontId="33" fillId="0" borderId="0" xfId="89" applyFont="1" applyAlignment="1" applyProtection="1">
      <alignment horizontal="center"/>
      <protection locked="0"/>
    </xf>
    <xf numFmtId="0" fontId="33" fillId="0" borderId="53" xfId="89" applyFont="1" applyBorder="1" applyProtection="1">
      <protection locked="0"/>
    </xf>
    <xf numFmtId="0" fontId="33" fillId="0" borderId="53" xfId="89" applyFont="1" applyBorder="1" applyAlignment="1" applyProtection="1">
      <alignment horizontal="center"/>
      <protection locked="0"/>
    </xf>
    <xf numFmtId="0" fontId="53" fillId="0" borderId="108" xfId="128" applyFont="1" applyBorder="1" applyAlignment="1">
      <alignment vertical="center"/>
    </xf>
    <xf numFmtId="3" fontId="53" fillId="0" borderId="108" xfId="128" applyNumberFormat="1" applyFont="1" applyBorder="1" applyAlignment="1">
      <alignment vertical="center"/>
    </xf>
    <xf numFmtId="0" fontId="55" fillId="0" borderId="108" xfId="128" applyFont="1" applyBorder="1" applyAlignment="1">
      <alignment vertical="center"/>
    </xf>
    <xf numFmtId="0" fontId="55" fillId="28" borderId="108" xfId="128" applyFont="1" applyFill="1" applyBorder="1" applyAlignment="1">
      <alignment vertical="center"/>
    </xf>
    <xf numFmtId="0" fontId="55" fillId="25" borderId="84" xfId="73" applyFont="1" applyFill="1" applyBorder="1" applyAlignment="1">
      <alignment horizontal="center" vertical="center" wrapText="1"/>
    </xf>
    <xf numFmtId="0" fontId="55" fillId="0" borderId="84" xfId="126" applyFont="1" applyBorder="1" applyAlignment="1">
      <alignment horizontal="center" vertical="center" wrapText="1"/>
    </xf>
    <xf numFmtId="0" fontId="53" fillId="27" borderId="100" xfId="89" applyFont="1" applyFill="1" applyBorder="1" applyAlignment="1">
      <alignment horizontal="left" vertical="center" wrapText="1"/>
    </xf>
    <xf numFmtId="0" fontId="53" fillId="27" borderId="101" xfId="89" applyFont="1" applyFill="1" applyBorder="1" applyAlignment="1">
      <alignment horizontal="left" vertical="center" wrapText="1"/>
    </xf>
    <xf numFmtId="0" fontId="53" fillId="27" borderId="102" xfId="89" applyFont="1" applyFill="1" applyBorder="1" applyAlignment="1">
      <alignment horizontal="left" vertical="center" wrapText="1"/>
    </xf>
    <xf numFmtId="0" fontId="53" fillId="27" borderId="103" xfId="89" applyFont="1" applyFill="1" applyBorder="1" applyAlignment="1">
      <alignment horizontal="left" vertical="center" wrapText="1"/>
    </xf>
    <xf numFmtId="0" fontId="53" fillId="27" borderId="84" xfId="89" applyFont="1" applyFill="1" applyBorder="1" applyAlignment="1">
      <alignment horizontal="left" vertical="center" wrapText="1"/>
    </xf>
    <xf numFmtId="0" fontId="53" fillId="27" borderId="104" xfId="89" applyFont="1" applyFill="1" applyBorder="1" applyAlignment="1">
      <alignment horizontal="left" vertical="center" wrapText="1"/>
    </xf>
    <xf numFmtId="0" fontId="53" fillId="26" borderId="103" xfId="89" applyFont="1" applyFill="1" applyBorder="1" applyAlignment="1">
      <alignment horizontal="center" vertical="center" wrapText="1"/>
    </xf>
    <xf numFmtId="0" fontId="53" fillId="26" borderId="84" xfId="89" applyFont="1" applyFill="1" applyBorder="1" applyAlignment="1">
      <alignment horizontal="center" vertical="center" wrapText="1"/>
    </xf>
    <xf numFmtId="0" fontId="53" fillId="26" borderId="104" xfId="89" applyFont="1" applyFill="1" applyBorder="1" applyAlignment="1">
      <alignment horizontal="center" vertical="center" wrapText="1"/>
    </xf>
    <xf numFmtId="0" fontId="53" fillId="25" borderId="20" xfId="130" applyFont="1" applyFill="1" applyBorder="1" applyAlignment="1">
      <alignment horizontal="center" vertical="center" wrapText="1"/>
    </xf>
    <xf numFmtId="0" fontId="53" fillId="25" borderId="41" xfId="130" applyFont="1" applyFill="1" applyBorder="1" applyAlignment="1">
      <alignment horizontal="center" vertical="center" wrapText="1"/>
    </xf>
    <xf numFmtId="0" fontId="53" fillId="26" borderId="32" xfId="130" applyFont="1" applyFill="1" applyBorder="1" applyAlignment="1">
      <alignment vertical="center" wrapText="1"/>
    </xf>
    <xf numFmtId="0" fontId="53" fillId="26" borderId="18" xfId="130" applyFont="1" applyFill="1" applyBorder="1" applyAlignment="1">
      <alignment vertical="center" wrapText="1"/>
    </xf>
    <xf numFmtId="0" fontId="55" fillId="26" borderId="18" xfId="130" applyFont="1" applyFill="1" applyBorder="1" applyAlignment="1">
      <alignment horizontal="center" vertical="center" wrapText="1"/>
    </xf>
    <xf numFmtId="0" fontId="55" fillId="26" borderId="18" xfId="130" applyFont="1" applyFill="1" applyBorder="1" applyAlignment="1">
      <alignment horizontal="center" vertical="center"/>
    </xf>
    <xf numFmtId="3" fontId="55" fillId="26" borderId="18" xfId="130" applyNumberFormat="1" applyFont="1" applyFill="1" applyBorder="1" applyAlignment="1">
      <alignment horizontal="center" vertical="center" wrapText="1"/>
    </xf>
    <xf numFmtId="3" fontId="55" fillId="26" borderId="18" xfId="130" applyNumberFormat="1" applyFont="1" applyFill="1" applyBorder="1" applyAlignment="1">
      <alignment horizontal="center" vertical="center"/>
    </xf>
    <xf numFmtId="0" fontId="10" fillId="0" borderId="82" xfId="89" applyFont="1" applyBorder="1" applyAlignment="1">
      <alignment horizontal="center" wrapText="1"/>
    </xf>
    <xf numFmtId="0" fontId="47" fillId="0" borderId="82" xfId="89" applyFont="1" applyBorder="1" applyAlignment="1">
      <alignment horizontal="center" wrapText="1"/>
    </xf>
    <xf numFmtId="0" fontId="55" fillId="24" borderId="103" xfId="73" applyFont="1" applyFill="1" applyBorder="1" applyAlignment="1">
      <alignment horizontal="left" vertical="center"/>
    </xf>
    <xf numFmtId="0" fontId="55" fillId="24" borderId="84" xfId="73" applyFont="1" applyFill="1" applyBorder="1" applyAlignment="1">
      <alignment horizontal="left" vertical="center"/>
    </xf>
    <xf numFmtId="0" fontId="55" fillId="24" borderId="104" xfId="73" applyFont="1" applyFill="1" applyBorder="1" applyAlignment="1">
      <alignment horizontal="left" vertical="center"/>
    </xf>
    <xf numFmtId="0" fontId="55" fillId="24" borderId="105" xfId="73" applyFont="1" applyFill="1" applyBorder="1" applyAlignment="1">
      <alignment horizontal="right" vertical="center"/>
    </xf>
    <xf numFmtId="0" fontId="55" fillId="24" borderId="106" xfId="73" applyFont="1" applyFill="1" applyBorder="1" applyAlignment="1">
      <alignment horizontal="right" vertical="center"/>
    </xf>
    <xf numFmtId="3" fontId="55" fillId="26" borderId="25" xfId="130" applyNumberFormat="1" applyFont="1" applyFill="1" applyBorder="1" applyAlignment="1">
      <alignment horizontal="center" vertical="center" wrapText="1"/>
    </xf>
    <xf numFmtId="0" fontId="53" fillId="0" borderId="16" xfId="79" applyFont="1" applyBorder="1" applyAlignment="1">
      <alignment horizontal="center" vertical="center"/>
    </xf>
    <xf numFmtId="0" fontId="53" fillId="0" borderId="26" xfId="79" applyFont="1" applyBorder="1" applyAlignment="1">
      <alignment horizontal="center" vertical="center"/>
    </xf>
    <xf numFmtId="0" fontId="55" fillId="0" borderId="0" xfId="130" applyFont="1" applyAlignment="1">
      <alignment horizontal="center"/>
    </xf>
    <xf numFmtId="3" fontId="53" fillId="0" borderId="108" xfId="128" applyNumberFormat="1" applyFont="1" applyBorder="1" applyAlignment="1">
      <alignment vertical="center" wrapText="1"/>
    </xf>
    <xf numFmtId="0" fontId="53" fillId="0" borderId="108" xfId="128" applyFont="1" applyBorder="1" applyAlignment="1">
      <alignment vertical="center" wrapText="1"/>
    </xf>
    <xf numFmtId="0" fontId="55" fillId="0" borderId="0" xfId="130" applyFont="1" applyAlignment="1">
      <alignment horizontal="center" vertical="top"/>
    </xf>
    <xf numFmtId="4" fontId="55" fillId="25" borderId="84" xfId="73" applyNumberFormat="1" applyFont="1" applyFill="1" applyBorder="1" applyAlignment="1">
      <alignment horizontal="center" vertical="center" wrapText="1"/>
    </xf>
    <xf numFmtId="4" fontId="55" fillId="25" borderId="104" xfId="73" applyNumberFormat="1" applyFont="1" applyFill="1" applyBorder="1" applyAlignment="1">
      <alignment horizontal="center" vertical="center" wrapText="1"/>
    </xf>
    <xf numFmtId="0" fontId="55" fillId="25" borderId="103" xfId="73" applyFont="1" applyFill="1" applyBorder="1" applyAlignment="1">
      <alignment horizontal="center" vertical="center" wrapText="1"/>
    </xf>
    <xf numFmtId="3" fontId="53" fillId="0" borderId="21" xfId="128" applyNumberFormat="1" applyFont="1" applyBorder="1" applyAlignment="1">
      <alignment vertical="center"/>
    </xf>
    <xf numFmtId="0" fontId="53" fillId="0" borderId="22" xfId="128" applyFont="1" applyBorder="1" applyAlignment="1">
      <alignment vertical="center"/>
    </xf>
    <xf numFmtId="3" fontId="53" fillId="0" borderId="33" xfId="128" applyNumberFormat="1" applyFont="1" applyBorder="1" applyAlignment="1">
      <alignment vertical="center" wrapText="1"/>
    </xf>
    <xf numFmtId="0" fontId="53" fillId="0" borderId="16" xfId="128" applyFont="1" applyBorder="1" applyAlignment="1">
      <alignment vertical="center" wrapText="1"/>
    </xf>
    <xf numFmtId="0" fontId="53" fillId="0" borderId="21" xfId="128" applyFont="1" applyBorder="1" applyAlignment="1">
      <alignment vertical="center"/>
    </xf>
    <xf numFmtId="0" fontId="55" fillId="0" borderId="21" xfId="128" applyFont="1" applyBorder="1" applyAlignment="1">
      <alignment vertical="center"/>
    </xf>
    <xf numFmtId="0" fontId="55" fillId="0" borderId="22" xfId="128" applyFont="1" applyBorder="1" applyAlignment="1">
      <alignment vertical="center"/>
    </xf>
    <xf numFmtId="0" fontId="55" fillId="28" borderId="21" xfId="128" applyFont="1" applyFill="1" applyBorder="1" applyAlignment="1">
      <alignment vertical="center"/>
    </xf>
    <xf numFmtId="0" fontId="55" fillId="28" borderId="22" xfId="128" applyFont="1" applyFill="1" applyBorder="1" applyAlignment="1">
      <alignment vertical="center"/>
    </xf>
    <xf numFmtId="0" fontId="53" fillId="0" borderId="14" xfId="0" applyFont="1" applyBorder="1" applyAlignment="1">
      <alignment horizontal="right"/>
    </xf>
    <xf numFmtId="0" fontId="53" fillId="0" borderId="15" xfId="0" applyFont="1" applyBorder="1" applyAlignment="1">
      <alignment horizontal="right"/>
    </xf>
    <xf numFmtId="0" fontId="53" fillId="0" borderId="13" xfId="0" applyFont="1" applyBorder="1" applyAlignment="1">
      <alignment horizontal="left"/>
    </xf>
    <xf numFmtId="0" fontId="53" fillId="0" borderId="14" xfId="0" applyFont="1" applyBorder="1" applyAlignment="1">
      <alignment horizontal="left"/>
    </xf>
    <xf numFmtId="0" fontId="55" fillId="0" borderId="11" xfId="0" applyFont="1" applyBorder="1" applyAlignment="1">
      <alignment horizontal="right" vertical="center"/>
    </xf>
    <xf numFmtId="0" fontId="55" fillId="0" borderId="0" xfId="0" applyFont="1" applyAlignment="1">
      <alignment horizontal="right" vertical="center"/>
    </xf>
    <xf numFmtId="0" fontId="55" fillId="0" borderId="11" xfId="0" applyFont="1" applyBorder="1" applyAlignment="1">
      <alignment wrapText="1"/>
    </xf>
    <xf numFmtId="0" fontId="55" fillId="0" borderId="0" xfId="0" applyFont="1" applyAlignment="1">
      <alignment wrapText="1"/>
    </xf>
    <xf numFmtId="0" fontId="55" fillId="0" borderId="12" xfId="0" applyFont="1" applyBorder="1" applyAlignment="1">
      <alignment wrapText="1"/>
    </xf>
    <xf numFmtId="0" fontId="53" fillId="0" borderId="21" xfId="0" applyFont="1" applyBorder="1" applyAlignment="1">
      <alignment horizontal="center"/>
    </xf>
    <xf numFmtId="0" fontId="53" fillId="0" borderId="22" xfId="0" applyFont="1" applyBorder="1" applyAlignment="1">
      <alignment horizontal="center"/>
    </xf>
    <xf numFmtId="0" fontId="53" fillId="0" borderId="54" xfId="0" applyFont="1" applyBorder="1" applyAlignment="1">
      <alignment horizontal="center"/>
    </xf>
    <xf numFmtId="43" fontId="53" fillId="0" borderId="19" xfId="34" applyNumberFormat="1" applyFont="1" applyBorder="1" applyAlignment="1">
      <alignment horizontal="center"/>
    </xf>
    <xf numFmtId="43" fontId="53" fillId="0" borderId="23" xfId="34" applyNumberFormat="1" applyFont="1" applyBorder="1" applyAlignment="1">
      <alignment horizontal="center"/>
    </xf>
    <xf numFmtId="43" fontId="53" fillId="0" borderId="59" xfId="34" applyNumberFormat="1" applyFont="1" applyBorder="1" applyAlignment="1">
      <alignment horizontal="center"/>
    </xf>
    <xf numFmtId="43" fontId="53" fillId="0" borderId="28" xfId="34" applyNumberFormat="1" applyFont="1" applyBorder="1" applyAlignment="1">
      <alignment horizontal="center"/>
    </xf>
    <xf numFmtId="0" fontId="55" fillId="0" borderId="40" xfId="0" applyFont="1" applyBorder="1" applyAlignment="1">
      <alignment horizontal="right"/>
    </xf>
    <xf numFmtId="0" fontId="55" fillId="0" borderId="42" xfId="0" applyFont="1" applyBorder="1" applyAlignment="1">
      <alignment horizontal="right"/>
    </xf>
    <xf numFmtId="0" fontId="55" fillId="0" borderId="43" xfId="0" applyFont="1" applyBorder="1" applyAlignment="1">
      <alignment horizontal="right"/>
    </xf>
    <xf numFmtId="0" fontId="55" fillId="24" borderId="40" xfId="0" applyFont="1" applyFill="1" applyBorder="1" applyAlignment="1">
      <alignment horizontal="right"/>
    </xf>
    <xf numFmtId="0" fontId="55" fillId="24" borderId="42" xfId="0" applyFont="1" applyFill="1" applyBorder="1" applyAlignment="1">
      <alignment horizontal="right"/>
    </xf>
    <xf numFmtId="0" fontId="55" fillId="24" borderId="43" xfId="0" applyFont="1" applyFill="1" applyBorder="1" applyAlignment="1">
      <alignment horizontal="right"/>
    </xf>
    <xf numFmtId="0" fontId="53" fillId="0" borderId="59" xfId="0" applyFont="1" applyBorder="1" applyAlignment="1">
      <alignment horizontal="center"/>
    </xf>
    <xf numFmtId="0" fontId="53" fillId="0" borderId="28" xfId="0" applyFont="1" applyBorder="1" applyAlignment="1">
      <alignment horizontal="center"/>
    </xf>
    <xf numFmtId="0" fontId="55" fillId="24" borderId="33" xfId="0" applyFont="1" applyFill="1" applyBorder="1" applyAlignment="1">
      <alignment horizontal="center"/>
    </xf>
    <xf numFmtId="0" fontId="55" fillId="24" borderId="16" xfId="0" applyFont="1" applyFill="1" applyBorder="1" applyAlignment="1">
      <alignment horizontal="center"/>
    </xf>
    <xf numFmtId="0" fontId="55" fillId="24" borderId="45" xfId="0" applyFont="1" applyFill="1" applyBorder="1" applyAlignment="1">
      <alignment horizontal="center" wrapText="1"/>
    </xf>
    <xf numFmtId="0" fontId="55" fillId="24" borderId="17" xfId="0" applyFont="1" applyFill="1" applyBorder="1" applyAlignment="1">
      <alignment horizontal="center" wrapText="1"/>
    </xf>
    <xf numFmtId="2" fontId="53" fillId="0" borderId="19" xfId="0" applyNumberFormat="1" applyFont="1" applyBorder="1" applyAlignment="1">
      <alignment horizontal="center"/>
    </xf>
    <xf numFmtId="2" fontId="53" fillId="0" borderId="23" xfId="0" applyNumberFormat="1" applyFont="1" applyBorder="1" applyAlignment="1">
      <alignment horizontal="center"/>
    </xf>
    <xf numFmtId="0" fontId="55" fillId="24" borderId="45" xfId="0" applyFont="1" applyFill="1" applyBorder="1" applyAlignment="1">
      <alignment horizontal="center"/>
    </xf>
    <xf numFmtId="0" fontId="55" fillId="24" borderId="17" xfId="0" applyFont="1" applyFill="1" applyBorder="1" applyAlignment="1">
      <alignment horizontal="center"/>
    </xf>
    <xf numFmtId="2" fontId="53" fillId="0" borderId="19" xfId="0" applyNumberFormat="1" applyFont="1" applyBorder="1" applyAlignment="1">
      <alignment horizontal="center" wrapText="1"/>
    </xf>
    <xf numFmtId="2" fontId="53" fillId="0" borderId="23" xfId="0" applyNumberFormat="1" applyFont="1" applyBorder="1" applyAlignment="1">
      <alignment horizontal="center" wrapText="1"/>
    </xf>
    <xf numFmtId="0" fontId="55" fillId="24" borderId="65" xfId="0" applyFont="1" applyFill="1" applyBorder="1" applyAlignment="1">
      <alignment horizontal="center"/>
    </xf>
    <xf numFmtId="0" fontId="55" fillId="24" borderId="64" xfId="0" applyFont="1" applyFill="1" applyBorder="1" applyAlignment="1">
      <alignment horizontal="center"/>
    </xf>
    <xf numFmtId="0" fontId="53" fillId="24" borderId="27" xfId="0" applyFont="1" applyFill="1" applyBorder="1" applyAlignment="1">
      <alignment horizontal="center" vertical="center"/>
    </xf>
    <xf numFmtId="0" fontId="53" fillId="24" borderId="31" xfId="0" applyFont="1" applyFill="1" applyBorder="1" applyAlignment="1">
      <alignment horizontal="center" vertical="center"/>
    </xf>
    <xf numFmtId="0" fontId="53" fillId="24" borderId="67" xfId="0" applyFont="1" applyFill="1" applyBorder="1" applyAlignment="1">
      <alignment horizontal="center" vertical="center"/>
    </xf>
    <xf numFmtId="0" fontId="55" fillId="0" borderId="57" xfId="0" applyFont="1" applyBorder="1" applyAlignment="1">
      <alignment horizontal="left" vertical="center"/>
    </xf>
    <xf numFmtId="0" fontId="55" fillId="0" borderId="56" xfId="0" applyFont="1" applyBorder="1" applyAlignment="1">
      <alignment horizontal="left" vertical="center"/>
    </xf>
    <xf numFmtId="0" fontId="55" fillId="0" borderId="55" xfId="0" applyFont="1" applyBorder="1" applyAlignment="1">
      <alignment horizontal="left" vertical="center"/>
    </xf>
    <xf numFmtId="0" fontId="55" fillId="0" borderId="11" xfId="0" applyFont="1" applyBorder="1" applyAlignment="1">
      <alignment horizontal="left" vertical="center"/>
    </xf>
    <xf numFmtId="0" fontId="55" fillId="0" borderId="0" xfId="0" applyFont="1" applyAlignment="1">
      <alignment horizontal="left" vertical="center"/>
    </xf>
    <xf numFmtId="0" fontId="55" fillId="0" borderId="12" xfId="0" applyFont="1" applyBorder="1" applyAlignment="1">
      <alignment horizontal="left" vertical="center"/>
    </xf>
    <xf numFmtId="0" fontId="55" fillId="0" borderId="13" xfId="0" applyFont="1" applyBorder="1" applyAlignment="1">
      <alignment horizontal="left" vertical="center"/>
    </xf>
    <xf numFmtId="0" fontId="55" fillId="0" borderId="14" xfId="0" applyFont="1" applyBorder="1" applyAlignment="1">
      <alignment horizontal="left" vertical="center"/>
    </xf>
    <xf numFmtId="0" fontId="55" fillId="0" borderId="15" xfId="0" applyFont="1" applyBorder="1" applyAlignment="1">
      <alignment horizontal="left" vertical="center"/>
    </xf>
    <xf numFmtId="2" fontId="53" fillId="0" borderId="59" xfId="0" applyNumberFormat="1" applyFont="1" applyBorder="1" applyAlignment="1">
      <alignment horizontal="center"/>
    </xf>
    <xf numFmtId="2" fontId="53" fillId="0" borderId="28" xfId="0" applyNumberFormat="1" applyFont="1" applyBorder="1" applyAlignment="1">
      <alignment horizontal="center"/>
    </xf>
    <xf numFmtId="0" fontId="54" fillId="0" borderId="77" xfId="256" applyFont="1" applyBorder="1" applyAlignment="1" applyProtection="1">
      <alignment horizontal="center"/>
    </xf>
    <xf numFmtId="0" fontId="54" fillId="0" borderId="49" xfId="256" applyFont="1" applyBorder="1" applyAlignment="1" applyProtection="1">
      <alignment horizontal="center"/>
    </xf>
    <xf numFmtId="0" fontId="55" fillId="0" borderId="75" xfId="0" applyFont="1" applyBorder="1" applyAlignment="1">
      <alignment horizontal="center"/>
    </xf>
    <xf numFmtId="0" fontId="55" fillId="0" borderId="56" xfId="0" applyFont="1" applyBorder="1" applyAlignment="1">
      <alignment horizontal="center"/>
    </xf>
    <xf numFmtId="0" fontId="55" fillId="0" borderId="76" xfId="0" applyFont="1" applyBorder="1" applyAlignment="1">
      <alignment horizontal="center"/>
    </xf>
    <xf numFmtId="0" fontId="55" fillId="0" borderId="72" xfId="0" applyFont="1" applyBorder="1" applyAlignment="1">
      <alignment horizontal="center"/>
    </xf>
    <xf numFmtId="0" fontId="55" fillId="0" borderId="0" xfId="0" applyFont="1" applyAlignment="1">
      <alignment horizontal="center"/>
    </xf>
    <xf numFmtId="0" fontId="55" fillId="0" borderId="44" xfId="0" applyFont="1" applyBorder="1" applyAlignment="1">
      <alignment horizontal="center"/>
    </xf>
    <xf numFmtId="0" fontId="53" fillId="0" borderId="74" xfId="255" applyFont="1" applyBorder="1" applyAlignment="1">
      <alignment horizontal="center" vertical="center"/>
    </xf>
    <xf numFmtId="0" fontId="53" fillId="0" borderId="25" xfId="0" applyFont="1" applyBorder="1" applyAlignment="1">
      <alignment horizontal="center" vertical="center"/>
    </xf>
    <xf numFmtId="0" fontId="55" fillId="24" borderId="33"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53" fillId="0" borderId="73" xfId="255" applyFont="1" applyBorder="1" applyAlignment="1">
      <alignment horizontal="center" vertical="center"/>
    </xf>
    <xf numFmtId="0" fontId="53" fillId="0" borderId="48" xfId="255" applyFont="1" applyBorder="1" applyAlignment="1">
      <alignment horizontal="center" vertical="center"/>
    </xf>
    <xf numFmtId="0" fontId="53" fillId="0" borderId="75" xfId="255" applyFont="1" applyBorder="1" applyAlignment="1">
      <alignment horizontal="center" vertical="center"/>
    </xf>
    <xf numFmtId="0" fontId="53" fillId="0" borderId="56" xfId="255" applyFont="1" applyBorder="1" applyAlignment="1">
      <alignment horizontal="center" vertical="center"/>
    </xf>
    <xf numFmtId="0" fontId="53" fillId="0" borderId="55" xfId="255" applyFont="1" applyBorder="1" applyAlignment="1">
      <alignment horizontal="center" vertical="center"/>
    </xf>
    <xf numFmtId="0" fontId="53" fillId="0" borderId="65" xfId="255" applyFont="1" applyBorder="1" applyAlignment="1">
      <alignment horizontal="center" vertical="center"/>
    </xf>
    <xf numFmtId="0" fontId="53" fillId="0" borderId="53" xfId="255" applyFont="1" applyBorder="1" applyAlignment="1">
      <alignment horizontal="center" vertical="center"/>
    </xf>
    <xf numFmtId="0" fontId="53" fillId="0" borderId="69" xfId="255" applyFont="1" applyBorder="1" applyAlignment="1">
      <alignment horizontal="center" vertical="center"/>
    </xf>
    <xf numFmtId="0" fontId="53" fillId="0" borderId="63" xfId="255" applyFont="1" applyBorder="1" applyAlignment="1">
      <alignment horizontal="center" vertical="center"/>
    </xf>
    <xf numFmtId="0" fontId="53" fillId="0" borderId="52" xfId="255" applyFont="1" applyBorder="1" applyAlignment="1">
      <alignment horizontal="center" vertical="center"/>
    </xf>
    <xf numFmtId="0" fontId="53" fillId="0" borderId="71" xfId="255" applyFont="1" applyBorder="1" applyAlignment="1">
      <alignment horizontal="center" vertical="center"/>
    </xf>
    <xf numFmtId="0" fontId="53" fillId="0" borderId="65" xfId="0" applyFont="1" applyBorder="1" applyAlignment="1">
      <alignment horizontal="center" vertical="center"/>
    </xf>
    <xf numFmtId="0" fontId="53" fillId="0" borderId="53" xfId="0" applyFont="1" applyBorder="1" applyAlignment="1">
      <alignment horizontal="center" vertical="center"/>
    </xf>
    <xf numFmtId="0" fontId="53" fillId="0" borderId="69" xfId="0" applyFont="1" applyBorder="1" applyAlignment="1">
      <alignment horizontal="center" vertical="center"/>
    </xf>
    <xf numFmtId="0" fontId="53" fillId="0" borderId="47" xfId="255" applyFont="1" applyBorder="1" applyAlignment="1">
      <alignment horizontal="center" vertical="center"/>
    </xf>
    <xf numFmtId="0" fontId="55" fillId="24" borderId="33" xfId="0" applyFont="1" applyFill="1" applyBorder="1" applyAlignment="1">
      <alignment horizontal="center" vertical="center"/>
    </xf>
    <xf numFmtId="0" fontId="55" fillId="24" borderId="26" xfId="0" applyFont="1" applyFill="1" applyBorder="1" applyAlignment="1">
      <alignment horizontal="center" vertical="center"/>
    </xf>
    <xf numFmtId="0" fontId="55" fillId="0" borderId="57" xfId="0" applyFont="1" applyBorder="1" applyAlignment="1" applyProtection="1">
      <alignment horizontal="center"/>
      <protection locked="0"/>
    </xf>
    <xf numFmtId="0" fontId="55" fillId="0" borderId="56" xfId="0" applyFont="1" applyBorder="1" applyAlignment="1" applyProtection="1">
      <alignment horizontal="center"/>
      <protection locked="0"/>
    </xf>
    <xf numFmtId="0" fontId="55" fillId="0" borderId="55" xfId="0" applyFont="1" applyBorder="1" applyAlignment="1" applyProtection="1">
      <alignment horizontal="center"/>
      <protection locked="0"/>
    </xf>
    <xf numFmtId="0" fontId="53" fillId="0" borderId="19" xfId="0" applyFont="1" applyBorder="1" applyAlignment="1">
      <alignment horizontal="center"/>
    </xf>
    <xf numFmtId="0" fontId="53" fillId="0" borderId="23" xfId="0" applyFont="1" applyBorder="1" applyAlignment="1">
      <alignment horizontal="center"/>
    </xf>
    <xf numFmtId="174" fontId="53" fillId="0" borderId="19" xfId="34" applyFont="1" applyBorder="1" applyAlignment="1">
      <alignment horizontal="center"/>
    </xf>
    <xf numFmtId="174" fontId="53" fillId="0" borderId="23" xfId="34" applyFont="1" applyBorder="1" applyAlignment="1">
      <alignment horizontal="center"/>
    </xf>
    <xf numFmtId="0" fontId="53" fillId="24" borderId="16" xfId="0" applyFont="1" applyFill="1" applyBorder="1" applyAlignment="1">
      <alignment horizontal="center"/>
    </xf>
    <xf numFmtId="0" fontId="53" fillId="24" borderId="17" xfId="0" applyFont="1" applyFill="1" applyBorder="1" applyAlignment="1">
      <alignment horizontal="center"/>
    </xf>
    <xf numFmtId="0" fontId="10" fillId="0" borderId="82" xfId="0" applyFont="1" applyBorder="1" applyAlignment="1">
      <alignment horizontal="center" wrapText="1"/>
    </xf>
    <xf numFmtId="0" fontId="47" fillId="0" borderId="82" xfId="0" applyFont="1" applyBorder="1" applyAlignment="1">
      <alignment horizontal="center" wrapText="1"/>
    </xf>
    <xf numFmtId="0" fontId="53" fillId="27" borderId="18" xfId="0" applyFont="1" applyFill="1" applyBorder="1" applyAlignment="1">
      <alignment horizontal="center" vertical="center" wrapText="1"/>
    </xf>
    <xf numFmtId="0" fontId="55" fillId="0" borderId="72" xfId="0" applyFont="1" applyBorder="1" applyAlignment="1">
      <alignment horizontal="center" vertical="center" wrapText="1"/>
    </xf>
    <xf numFmtId="0" fontId="55" fillId="0" borderId="0" xfId="0" applyFont="1" applyAlignment="1">
      <alignment horizontal="center" vertical="center" wrapText="1"/>
    </xf>
    <xf numFmtId="0" fontId="55" fillId="0" borderId="44" xfId="0" applyFont="1" applyBorder="1" applyAlignment="1">
      <alignment horizontal="center" vertical="center" wrapText="1"/>
    </xf>
    <xf numFmtId="0" fontId="33" fillId="0" borderId="110" xfId="268" applyFont="1" applyBorder="1" applyAlignment="1">
      <alignment vertical="center"/>
    </xf>
    <xf numFmtId="0" fontId="8" fillId="0" borderId="111" xfId="257" applyBorder="1" applyAlignment="1">
      <alignment vertical="center" wrapText="1"/>
    </xf>
    <xf numFmtId="10" fontId="1" fillId="0" borderId="112" xfId="267" applyNumberFormat="1" applyFont="1" applyFill="1" applyBorder="1" applyAlignment="1">
      <alignment horizontal="center" vertical="center"/>
    </xf>
    <xf numFmtId="170" fontId="8" fillId="0" borderId="113" xfId="257" applyNumberFormat="1" applyBorder="1" applyAlignment="1">
      <alignment vertical="center"/>
    </xf>
    <xf numFmtId="10" fontId="1" fillId="0" borderId="112" xfId="267" applyNumberFormat="1" applyFont="1" applyBorder="1" applyAlignment="1">
      <alignment horizontal="center" vertical="center"/>
    </xf>
    <xf numFmtId="0" fontId="33" fillId="0" borderId="114" xfId="268" applyFont="1" applyBorder="1" applyAlignment="1">
      <alignment vertical="center"/>
    </xf>
    <xf numFmtId="0" fontId="8" fillId="0" borderId="115" xfId="257" applyBorder="1" applyAlignment="1">
      <alignment vertical="center" wrapText="1"/>
    </xf>
    <xf numFmtId="10" fontId="1" fillId="0" borderId="116" xfId="267" applyNumberFormat="1" applyFont="1" applyBorder="1" applyAlignment="1">
      <alignment horizontal="center" vertical="center"/>
    </xf>
    <xf numFmtId="170" fontId="8" fillId="0" borderId="117" xfId="257" applyNumberFormat="1" applyBorder="1" applyAlignment="1">
      <alignment vertical="center"/>
    </xf>
    <xf numFmtId="0" fontId="33" fillId="0" borderId="118" xfId="268" applyFont="1" applyBorder="1" applyAlignment="1">
      <alignment vertical="center"/>
    </xf>
    <xf numFmtId="10" fontId="73" fillId="0" borderId="116" xfId="266" applyNumberFormat="1" applyFont="1" applyBorder="1" applyAlignment="1">
      <alignment horizontal="center" vertical="center"/>
    </xf>
    <xf numFmtId="0" fontId="8" fillId="0" borderId="117" xfId="266" applyFont="1" applyBorder="1" applyAlignment="1">
      <alignment vertical="center"/>
    </xf>
    <xf numFmtId="2" fontId="1" fillId="0" borderId="116" xfId="267" applyNumberFormat="1" applyFont="1" applyBorder="1" applyAlignment="1">
      <alignment horizontal="center" vertical="center"/>
    </xf>
    <xf numFmtId="10" fontId="1" fillId="0" borderId="116" xfId="267" applyNumberFormat="1" applyFont="1" applyFill="1" applyBorder="1" applyAlignment="1">
      <alignment horizontal="center" vertical="center"/>
    </xf>
    <xf numFmtId="0" fontId="45" fillId="28" borderId="119" xfId="257" applyFont="1" applyFill="1" applyBorder="1" applyAlignment="1">
      <alignment vertical="center" wrapText="1"/>
    </xf>
    <xf numFmtId="10" fontId="0" fillId="28" borderId="120" xfId="267" applyNumberFormat="1" applyFont="1" applyFill="1" applyBorder="1" applyAlignment="1">
      <alignment horizontal="center" vertical="center"/>
    </xf>
    <xf numFmtId="9" fontId="45" fillId="28" borderId="121" xfId="267" applyFont="1" applyFill="1" applyBorder="1" applyAlignment="1">
      <alignment horizontal="center" vertical="center"/>
    </xf>
    <xf numFmtId="170" fontId="45" fillId="28" borderId="122" xfId="267" applyNumberFormat="1" applyFont="1" applyFill="1" applyBorder="1" applyAlignment="1">
      <alignment horizontal="center" vertical="center"/>
    </xf>
    <xf numFmtId="0" fontId="8" fillId="0" borderId="115" xfId="266" applyFont="1" applyBorder="1" applyAlignment="1">
      <alignment vertical="center" wrapText="1"/>
    </xf>
    <xf numFmtId="9" fontId="8" fillId="0" borderId="116" xfId="267" applyFont="1" applyFill="1" applyBorder="1" applyAlignment="1">
      <alignment horizontal="center" vertical="center"/>
    </xf>
    <xf numFmtId="9" fontId="8" fillId="0" borderId="116" xfId="266" applyNumberFormat="1" applyFont="1" applyBorder="1" applyAlignment="1">
      <alignment horizontal="center" vertical="center"/>
    </xf>
    <xf numFmtId="0" fontId="45" fillId="28" borderId="119" xfId="128" applyFont="1" applyFill="1" applyBorder="1" applyAlignment="1">
      <alignment horizontal="justify" vertical="center" wrapText="1"/>
    </xf>
    <xf numFmtId="170" fontId="8" fillId="28" borderId="121" xfId="128" applyNumberFormat="1" applyFill="1" applyBorder="1" applyAlignment="1">
      <alignment vertical="center" wrapText="1"/>
    </xf>
    <xf numFmtId="170" fontId="45" fillId="28" borderId="122" xfId="128" applyNumberFormat="1" applyFont="1" applyFill="1" applyBorder="1" applyAlignment="1">
      <alignment vertical="center" wrapText="1"/>
    </xf>
    <xf numFmtId="0" fontId="8" fillId="0" borderId="119" xfId="257" applyBorder="1" applyAlignment="1">
      <alignment vertical="center" wrapText="1"/>
    </xf>
    <xf numFmtId="0" fontId="8" fillId="0" borderId="120" xfId="257" applyBorder="1" applyAlignment="1">
      <alignment horizontal="center" vertical="center"/>
    </xf>
    <xf numFmtId="170" fontId="8" fillId="0" borderId="121" xfId="257" applyNumberFormat="1" applyBorder="1" applyAlignment="1">
      <alignment vertical="center"/>
    </xf>
    <xf numFmtId="0" fontId="45" fillId="0" borderId="115" xfId="128" applyFont="1" applyBorder="1" applyAlignment="1">
      <alignment horizontal="justify" vertical="center" wrapText="1"/>
    </xf>
    <xf numFmtId="0" fontId="45" fillId="0" borderId="123" xfId="128" applyFont="1" applyBorder="1" applyAlignment="1">
      <alignment horizontal="center" vertical="center"/>
    </xf>
    <xf numFmtId="10" fontId="8" fillId="0" borderId="117" xfId="267" applyNumberFormat="1" applyFont="1" applyFill="1" applyBorder="1" applyAlignment="1">
      <alignment horizontal="center" vertical="center"/>
    </xf>
    <xf numFmtId="0" fontId="45" fillId="0" borderId="124" xfId="128" applyFont="1" applyBorder="1" applyAlignment="1">
      <alignment horizontal="justify" vertical="center" wrapText="1"/>
    </xf>
    <xf numFmtId="0" fontId="45" fillId="0" borderId="125" xfId="128" applyFont="1" applyBorder="1" applyAlignment="1">
      <alignment horizontal="center" vertical="center"/>
    </xf>
    <xf numFmtId="10" fontId="8" fillId="0" borderId="126" xfId="267" applyNumberFormat="1" applyFont="1" applyFill="1" applyBorder="1" applyAlignment="1">
      <alignment horizontal="center" vertical="center"/>
    </xf>
    <xf numFmtId="170" fontId="8" fillId="0" borderId="127" xfId="128" applyNumberFormat="1" applyBorder="1" applyAlignment="1">
      <alignment vertical="center" wrapText="1"/>
    </xf>
    <xf numFmtId="0" fontId="53" fillId="0" borderId="21" xfId="0" applyFont="1" applyBorder="1" applyAlignment="1"/>
    <xf numFmtId="0" fontId="53" fillId="0" borderId="22" xfId="0" applyFont="1" applyBorder="1" applyAlignment="1"/>
    <xf numFmtId="0" fontId="53" fillId="0" borderId="23" xfId="0" applyFont="1" applyBorder="1" applyAlignment="1"/>
    <xf numFmtId="0" fontId="53" fillId="0" borderId="19" xfId="0" applyFont="1" applyBorder="1" applyAlignment="1"/>
    <xf numFmtId="0" fontId="53" fillId="0" borderId="27" xfId="0" applyFont="1" applyBorder="1" applyAlignment="1"/>
    <xf numFmtId="0" fontId="53" fillId="0" borderId="31" xfId="0" applyFont="1" applyBorder="1" applyAlignment="1"/>
    <xf numFmtId="0" fontId="53" fillId="0" borderId="28" xfId="0" applyFont="1" applyBorder="1" applyAlignment="1"/>
    <xf numFmtId="0" fontId="53" fillId="0" borderId="59" xfId="0" applyFont="1" applyBorder="1" applyAlignment="1"/>
  </cellXfs>
  <cellStyles count="272">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28" xfId="259" xr:uid="{82AD7280-9E22-4006-893B-925B55E44AFC}"/>
    <cellStyle name="Millares 13" xfId="134" xr:uid="{00000000-0005-0000-0000-00006C000000}"/>
    <cellStyle name="Millares 14" xfId="271" xr:uid="{BC94908A-17AD-4812-8B97-5FA7065C1F86}"/>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77 2" xfId="261" xr:uid="{7504DA60-3902-4832-AA02-EB356D873982}"/>
    <cellStyle name="Millares 2 77 2 2" xfId="265" xr:uid="{BB8AEB5F-D215-4D90-A637-3CD213A28019}"/>
    <cellStyle name="Millares 2 77 2 3" xfId="270" xr:uid="{4DE5759D-4D4E-4D8C-A6A0-F69750159593}"/>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11" xfId="262" xr:uid="{7BBB3164-4D4B-4697-A659-987F0F6606AC}"/>
    <cellStyle name="Moneda 12" xfId="263" xr:uid="{CEE62956-B154-4BBF-9491-C70265D46EA3}"/>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66" xr:uid="{B7A18999-1A92-4F2C-8005-47AFF0987FD5}"/>
    <cellStyle name="Normal 10 2" xfId="258" xr:uid="{069E9D64-65A2-468D-A404-4533DA66C599}"/>
    <cellStyle name="Normal 10 2 2" xfId="264" xr:uid="{43E9988D-1032-4FF7-85EF-7E7D881E8E0C}"/>
    <cellStyle name="Normal 12 2 2" xfId="257" xr:uid="{A6A1C45A-2B72-4DC5-AAF4-2D172AD5758F}"/>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Libro1" xfId="268" xr:uid="{D70F5693-8835-4AFC-895C-2668DD3C42E6}"/>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0" xr:uid="{E9C6E385-BAC2-4940-97D9-C3885D84AE72}"/>
    <cellStyle name="Porcentaje 3" xfId="94" xr:uid="{00000000-0005-0000-0000-0000D5000000}"/>
    <cellStyle name="Porcentaje 3 2" xfId="267" xr:uid="{C4C20CF9-D5F9-4F3F-AD6B-DA9144A625BD}"/>
    <cellStyle name="Porcentaje 4" xfId="242" xr:uid="{00000000-0005-0000-0000-0000D6000000}"/>
    <cellStyle name="Porcentaje 5" xfId="243" xr:uid="{00000000-0005-0000-0000-0000D7000000}"/>
    <cellStyle name="Porcentaje 5 2" xfId="244" xr:uid="{00000000-0005-0000-0000-0000D8000000}"/>
    <cellStyle name="Porcentaje 6" xfId="269" xr:uid="{53C9C7F1-D8BA-458D-BE5D-79BB151CE008}"/>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sharedStrings" Target="sharedStrings.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alcChain" Target="calcChain.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customXml" Target="../customXml/item1.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customXml" Target="../customXml/item2.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customXml" Target="../customXml/item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802083</xdr:colOff>
      <xdr:row>0</xdr:row>
      <xdr:rowOff>9527</xdr:rowOff>
    </xdr:from>
    <xdr:to>
      <xdr:col>3</xdr:col>
      <xdr:colOff>1228728</xdr:colOff>
      <xdr:row>1</xdr:row>
      <xdr:rowOff>219076</xdr:rowOff>
    </xdr:to>
    <xdr:pic>
      <xdr:nvPicPr>
        <xdr:cNvPr id="2" name="Imagen 1">
          <a:extLst>
            <a:ext uri="{FF2B5EF4-FFF2-40B4-BE49-F238E27FC236}">
              <a16:creationId xmlns:a16="http://schemas.microsoft.com/office/drawing/2014/main" id="{EA509A29-B0F3-4ED2-ABFB-F5ADA3AE6F1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77187" t="9951"/>
        <a:stretch/>
      </xdr:blipFill>
      <xdr:spPr bwMode="auto">
        <a:xfrm>
          <a:off x="5840808" y="9527"/>
          <a:ext cx="1474395" cy="6857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mcultura-my.sharepoint.com/personal/proy_infraestructura_mincultura_gov_co/Documents/PROYECTOS%20GIC/01.%20ESTRUCTURACION/PROCESOS%202024/08.%20INF%20NIVEL%20NACIONAL%202/02.%20OBRA/01.%20DOC%20T&#201;CNICOS/02.%20SABANALARGA%20-%20ATL/08.PRESUPUESTO/Factura13?50D5C1EB" TargetMode="External"/><Relationship Id="rId1" Type="http://schemas.openxmlformats.org/officeDocument/2006/relationships/externalLinkPath" Target="file:///\\50D5C1EB\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mcultura-my.sharepoint.com/Users/arqaa/Desktop/art/art-2023/WIP/IN-HOUSE/Educacion-modelo%20-%20xxxxxxxxxxxxxxxxxxxxxx.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d.docs.live.net/MINCULTURA/24_CESAR%20CONTO/2024.05.15_ajustes_ppto/2024.05.16%20PRESUPUESTO%20FASE%202_ejercicio_mo.xlsx"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3.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ivil"/>
      <sheetName val="A_A310"/>
      <sheetName val="A_G105"/>
      <sheetName val="A_G200"/>
      <sheetName val="PS P-514"/>
      <sheetName val="STRSUMM0"/>
      <sheetName val="CURVA S"/>
      <sheetName val="mto.electr."/>
      <sheetName val="Tabla5"/>
      <sheetName val="Com-MEC"/>
      <sheetName val="Curva &quot;S&quot; General"/>
      <sheetName val="steel"/>
      <sheetName val="1. MODELO 60KB"/>
      <sheetName val="civ_roma"/>
      <sheetName val="E21"/>
      <sheetName val="main"/>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BDD Operadores"/>
      <sheetName val="Hoja6"/>
      <sheetName val="Suministros"/>
      <sheetName val="Recursos HH"/>
      <sheetName val="Recursos HE"/>
      <sheetName val="Transporte"/>
      <sheetName val="SC"/>
      <sheetName val="LISTA DE LAS MACROS "/>
      <sheetName val="MI"/>
      <sheetName val="Resumen"/>
      <sheetName val="Proforma Guia"/>
      <sheetName val="BHA"/>
      <sheetName val="PDM RUN"/>
      <sheetName val="DATOS"/>
      <sheetName val="RES GASOL"/>
      <sheetName val="POZOS"/>
      <sheetName val="EQUIPOS CIVILE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ZONAS 1 - 2 - 3"/>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MAT"/>
      <sheetName val="HER"/>
      <sheetName val="PER"/>
      <sheetName val="TRAN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SEGUIM Y REPROG MES 1 (2)"/>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REF"/>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refreshError="1"/>
      <sheetData sheetId="296"/>
      <sheetData sheetId="297" refreshError="1"/>
      <sheetData sheetId="298" refreshError="1"/>
      <sheetData sheetId="299" refreshError="1"/>
      <sheetData sheetId="300" refreshError="1"/>
      <sheetData sheetId="301" refreshError="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1-PREINVERSIÓN"/>
      <sheetName val="2-CADENA DE VALOR"/>
      <sheetName val="3-O&amp;M"/>
      <sheetName val="MEMORIAS1"/>
      <sheetName val="4-PRESUPUESTO MODULOS"/>
      <sheetName val="apus"/>
      <sheetName val="INSUMOS"/>
      <sheetName val="AIU"/>
      <sheetName val="EQUIPO Y TRANSPORTE"/>
      <sheetName val="CONCRETOS Y MORTEROS"/>
      <sheetName val="CUADRILLAS"/>
      <sheetName val="SALARIOS Y PRESTACIONES"/>
      <sheetName val="COSTO INT"/>
      <sheetName val="FACT MULTIP IN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TO-OBRA CIVIL (2)"/>
      <sheetName val="PTTO-OBRA CIVIL"/>
      <sheetName val="Hoja1"/>
      <sheetName val="APUS"/>
      <sheetName val="especificaciones"/>
      <sheetName val="PTTO-TOTAL"/>
      <sheetName val="INSUMOS"/>
      <sheetName val="CUADRILLA"/>
      <sheetName val="Concretos y Morteros"/>
      <sheetName val="AIU"/>
      <sheetName val="INSUMOS VF"/>
      <sheetName val="PTTO VF"/>
    </sheetNames>
    <sheetDataSet>
      <sheetData sheetId="0" refreshError="1"/>
      <sheetData sheetId="1" refreshError="1"/>
      <sheetData sheetId="2" refreshError="1"/>
      <sheetData sheetId="3"/>
      <sheetData sheetId="4" refreshError="1"/>
      <sheetData sheetId="5"/>
      <sheetData sheetId="6"/>
      <sheetData sheetId="7"/>
      <sheetData sheetId="8" refreshError="1"/>
      <sheetData sheetId="9" refreshError="1"/>
      <sheetData sheetId="10" refreshError="1"/>
      <sheetData sheetId="1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2EEE8-83F9-4E40-A977-565A983939F6}">
  <dimension ref="A1:T49"/>
  <sheetViews>
    <sheetView view="pageBreakPreview" zoomScale="85" zoomScaleNormal="100" zoomScaleSheetLayoutView="85" workbookViewId="0">
      <selection activeCell="C13" sqref="C13"/>
    </sheetView>
  </sheetViews>
  <sheetFormatPr defaultColWidth="11.42578125" defaultRowHeight="15"/>
  <cols>
    <col min="1" max="1" width="61.7109375" style="238" customWidth="1"/>
    <col min="2" max="2" width="13.85546875" style="238" customWidth="1"/>
    <col min="3" max="3" width="15.7109375" style="238" customWidth="1"/>
    <col min="4" max="4" width="19.7109375" style="238" bestFit="1" customWidth="1"/>
    <col min="5" max="5" width="17.42578125" style="238" bestFit="1" customWidth="1"/>
    <col min="6" max="6" width="17.140625" style="238" customWidth="1"/>
    <col min="7" max="12" width="11.42578125" style="238"/>
    <col min="13" max="14" width="20.5703125" style="238" customWidth="1"/>
    <col min="15" max="15" width="11.42578125" style="238"/>
    <col min="16" max="16" width="33.5703125" style="238" customWidth="1"/>
    <col min="17" max="17" width="11.42578125" style="238"/>
    <col min="18" max="18" width="17.42578125" style="238" customWidth="1"/>
    <col min="19" max="19" width="15.140625" style="238" customWidth="1"/>
    <col min="20" max="20" width="15.85546875" style="238" customWidth="1"/>
    <col min="21" max="16384" width="11.42578125" style="238"/>
  </cols>
  <sheetData>
    <row r="1" spans="1:20" ht="37.5" customHeight="1">
      <c r="A1" s="235" t="s">
        <v>0</v>
      </c>
      <c r="B1" s="236"/>
      <c r="C1" s="236"/>
      <c r="D1" s="237"/>
    </row>
    <row r="2" spans="1:20" ht="22.5" customHeight="1" thickBot="1">
      <c r="A2" s="239" t="s">
        <v>1</v>
      </c>
      <c r="B2" s="240"/>
      <c r="C2" s="240"/>
      <c r="D2" s="241"/>
      <c r="P2" s="242">
        <f>D3</f>
        <v>781972809</v>
      </c>
      <c r="R2" s="242">
        <v>1160000</v>
      </c>
      <c r="S2" s="238">
        <f>P2/R2</f>
        <v>674.11449051724139</v>
      </c>
    </row>
    <row r="3" spans="1:20" ht="15.75" thickBot="1">
      <c r="A3" s="243" t="s">
        <v>2</v>
      </c>
      <c r="B3" s="244"/>
      <c r="C3" s="245"/>
      <c r="D3" s="246">
        <v>781972809</v>
      </c>
    </row>
    <row r="4" spans="1:20" ht="15.75" thickBot="1">
      <c r="A4" s="247" t="s">
        <v>3</v>
      </c>
      <c r="B4" s="248" t="s">
        <v>4</v>
      </c>
      <c r="C4" s="249"/>
      <c r="D4" s="250" t="s">
        <v>5</v>
      </c>
      <c r="P4" s="189" t="s">
        <v>6</v>
      </c>
      <c r="Q4" s="190"/>
      <c r="R4" s="190"/>
      <c r="S4" s="190"/>
      <c r="T4" s="191"/>
    </row>
    <row r="5" spans="1:20" ht="16.5">
      <c r="A5" s="251" t="s">
        <v>7</v>
      </c>
      <c r="B5" s="252">
        <v>0.02</v>
      </c>
      <c r="C5" s="253"/>
      <c r="D5" s="254">
        <f t="shared" ref="D5:D10" si="0">ROUND($D$3*B5,0)</f>
        <v>15639456</v>
      </c>
      <c r="G5" s="494" t="s">
        <v>8</v>
      </c>
      <c r="L5" s="255">
        <v>6.8999999999999999E-3</v>
      </c>
      <c r="M5" s="256">
        <f>L5*$D$3</f>
        <v>5395612.3821</v>
      </c>
      <c r="P5" s="192" t="s">
        <v>9</v>
      </c>
      <c r="Q5" s="193">
        <v>5.0000000000000001E-3</v>
      </c>
      <c r="R5" s="257">
        <v>1000014.5682</v>
      </c>
      <c r="S5" s="258"/>
      <c r="T5" s="258">
        <f>2000*R5</f>
        <v>2000029136.3999999</v>
      </c>
    </row>
    <row r="6" spans="1:20" ht="16.5">
      <c r="A6" s="495" t="s">
        <v>10</v>
      </c>
      <c r="B6" s="496">
        <f>4/1000</f>
        <v>4.0000000000000001E-3</v>
      </c>
      <c r="C6" s="497"/>
      <c r="D6" s="259">
        <f t="shared" si="0"/>
        <v>3127891</v>
      </c>
      <c r="G6" s="494"/>
      <c r="L6" s="255"/>
      <c r="M6" s="256"/>
      <c r="P6" s="192"/>
      <c r="Q6" s="193"/>
      <c r="R6" s="258"/>
      <c r="S6" s="258"/>
      <c r="T6" s="258"/>
    </row>
    <row r="7" spans="1:20" ht="16.5">
      <c r="A7" s="495" t="s">
        <v>11</v>
      </c>
      <c r="B7" s="498">
        <v>0.05</v>
      </c>
      <c r="C7" s="497"/>
      <c r="D7" s="259">
        <f t="shared" si="0"/>
        <v>39098640</v>
      </c>
      <c r="G7" s="499" t="s">
        <v>11</v>
      </c>
      <c r="L7" s="255">
        <v>0.05</v>
      </c>
      <c r="M7" s="256">
        <f>L7*$D$3</f>
        <v>39098640.450000003</v>
      </c>
      <c r="P7" s="192" t="s">
        <v>12</v>
      </c>
      <c r="Q7" s="193">
        <v>0.02</v>
      </c>
      <c r="R7" s="258">
        <f>6001*R5</f>
        <v>6001087423.7681999</v>
      </c>
      <c r="S7" s="258"/>
      <c r="T7" s="258"/>
    </row>
    <row r="8" spans="1:20" ht="16.5">
      <c r="A8" s="500" t="s">
        <v>13</v>
      </c>
      <c r="B8" s="501">
        <v>6.8999999999999999E-3</v>
      </c>
      <c r="C8" s="502"/>
      <c r="D8" s="259">
        <f t="shared" si="0"/>
        <v>5395612</v>
      </c>
      <c r="G8" s="503" t="s">
        <v>14</v>
      </c>
      <c r="L8" s="255">
        <v>5.0000000000000001E-4</v>
      </c>
      <c r="M8" s="256">
        <f>L8*$D$3</f>
        <v>390986.4045</v>
      </c>
    </row>
    <row r="9" spans="1:20" ht="16.5">
      <c r="A9" s="260" t="s">
        <v>15</v>
      </c>
      <c r="B9" s="504">
        <v>2.5000000000000001E-3</v>
      </c>
      <c r="C9" s="505"/>
      <c r="D9" s="259">
        <f t="shared" si="0"/>
        <v>1954932</v>
      </c>
      <c r="G9" s="261"/>
      <c r="L9" s="255"/>
      <c r="M9" s="256"/>
    </row>
    <row r="10" spans="1:20">
      <c r="A10" s="500" t="s">
        <v>14</v>
      </c>
      <c r="B10" s="501">
        <v>5.0000000000000001E-3</v>
      </c>
      <c r="C10" s="502"/>
      <c r="D10" s="259">
        <f t="shared" si="0"/>
        <v>3909864</v>
      </c>
      <c r="L10" s="262"/>
    </row>
    <row r="11" spans="1:20">
      <c r="A11" s="500" t="s">
        <v>16</v>
      </c>
      <c r="B11" s="506">
        <v>4</v>
      </c>
      <c r="C11" s="502">
        <v>1370000</v>
      </c>
      <c r="D11" s="259">
        <f>ROUND(B11*C11,0)</f>
        <v>5480000</v>
      </c>
    </row>
    <row r="12" spans="1:20">
      <c r="A12" s="500" t="s">
        <v>17</v>
      </c>
      <c r="B12" s="507">
        <v>1.2200000000000001E-2</v>
      </c>
      <c r="C12" s="502"/>
      <c r="D12" s="259">
        <f>ROUND($D$3*B12,0)</f>
        <v>9540068</v>
      </c>
    </row>
    <row r="13" spans="1:20" ht="35.25" customHeight="1" thickBot="1">
      <c r="A13" s="508" t="s">
        <v>18</v>
      </c>
      <c r="B13" s="509">
        <f>D13/D3</f>
        <v>0.10760791427979179</v>
      </c>
      <c r="C13" s="510"/>
      <c r="D13" s="511">
        <f>SUM(D5:D12)</f>
        <v>84146463</v>
      </c>
      <c r="E13" s="263"/>
    </row>
    <row r="14" spans="1:20" ht="15.75" thickBot="1">
      <c r="A14" s="264"/>
      <c r="B14" s="265"/>
      <c r="C14" s="266"/>
      <c r="D14" s="267"/>
    </row>
    <row r="15" spans="1:20" ht="40.5" customHeight="1" thickBot="1">
      <c r="A15" s="268" t="s">
        <v>19</v>
      </c>
      <c r="B15" s="269" t="s">
        <v>20</v>
      </c>
      <c r="C15" s="270" t="s">
        <v>21</v>
      </c>
      <c r="D15" s="246" t="s">
        <v>22</v>
      </c>
    </row>
    <row r="16" spans="1:20" ht="15.75" thickBot="1">
      <c r="A16" s="271" t="s">
        <v>23</v>
      </c>
      <c r="B16" s="265"/>
      <c r="C16" s="265"/>
      <c r="D16" s="272"/>
    </row>
    <row r="17" spans="1:5">
      <c r="A17" s="273" t="s">
        <v>24</v>
      </c>
      <c r="B17" s="274">
        <v>0.2</v>
      </c>
      <c r="C17" s="253">
        <v>10897873.6</v>
      </c>
      <c r="D17" s="275">
        <f>ROUND(C17*B17,0)*4</f>
        <v>8718300</v>
      </c>
    </row>
    <row r="18" spans="1:5">
      <c r="A18" s="512" t="s">
        <v>25</v>
      </c>
      <c r="B18" s="513">
        <v>1</v>
      </c>
      <c r="C18" s="502">
        <v>7952688</v>
      </c>
      <c r="D18" s="276">
        <f>ROUND(C18*B18,0)*4</f>
        <v>31810752</v>
      </c>
    </row>
    <row r="19" spans="1:5">
      <c r="A19" s="512" t="s">
        <v>26</v>
      </c>
      <c r="B19" s="514">
        <v>0.15</v>
      </c>
      <c r="C19" s="502">
        <v>7952688</v>
      </c>
      <c r="D19" s="276">
        <f>ROUND(C19*B19,0)*2</f>
        <v>2385806</v>
      </c>
    </row>
    <row r="20" spans="1:5">
      <c r="A20" s="512" t="s">
        <v>27</v>
      </c>
      <c r="B20" s="514">
        <v>0.2</v>
      </c>
      <c r="C20" s="502">
        <v>7952688</v>
      </c>
      <c r="D20" s="276">
        <f>ROUND(C20*B20,0)*2</f>
        <v>3181076</v>
      </c>
    </row>
    <row r="21" spans="1:5">
      <c r="A21" s="512" t="s">
        <v>28</v>
      </c>
      <c r="B21" s="514">
        <v>0.2</v>
      </c>
      <c r="C21" s="502">
        <v>7952688</v>
      </c>
      <c r="D21" s="276">
        <f>ROUND(C21*B21,0)*2</f>
        <v>3181076</v>
      </c>
    </row>
    <row r="22" spans="1:5">
      <c r="A22" s="512" t="s">
        <v>29</v>
      </c>
      <c r="B22" s="514">
        <v>0.2</v>
      </c>
      <c r="C22" s="277">
        <v>7952688</v>
      </c>
      <c r="D22" s="276">
        <f>ROUND(C22*B22,0)*2</f>
        <v>3181076</v>
      </c>
    </row>
    <row r="23" spans="1:5">
      <c r="A23" s="512" t="s">
        <v>30</v>
      </c>
      <c r="B23" s="514">
        <v>0.3</v>
      </c>
      <c r="C23" s="277">
        <v>7952688</v>
      </c>
      <c r="D23" s="276">
        <f>ROUND(C23*B23,0)*B26</f>
        <v>9543224</v>
      </c>
    </row>
    <row r="24" spans="1:5" ht="15.75" thickBot="1">
      <c r="A24" s="515" t="s">
        <v>31</v>
      </c>
      <c r="B24" s="509"/>
      <c r="C24" s="516"/>
      <c r="D24" s="517">
        <f>SUM(D17:D23)</f>
        <v>62001310</v>
      </c>
    </row>
    <row r="25" spans="1:5" ht="15.75" thickBot="1">
      <c r="A25" s="278"/>
      <c r="B25" s="279"/>
      <c r="C25" s="279"/>
      <c r="D25" s="280"/>
    </row>
    <row r="26" spans="1:5">
      <c r="A26" s="281" t="s">
        <v>32</v>
      </c>
      <c r="B26" s="282">
        <v>4</v>
      </c>
      <c r="C26" s="283">
        <v>180592.2</v>
      </c>
      <c r="D26" s="284">
        <f t="shared" ref="D26:D34" si="1">ROUND(C26*B26,0)</f>
        <v>722369</v>
      </c>
    </row>
    <row r="27" spans="1:5">
      <c r="A27" s="281" t="s">
        <v>33</v>
      </c>
      <c r="B27" s="282">
        <v>4</v>
      </c>
      <c r="C27" s="283">
        <v>855559.38</v>
      </c>
      <c r="D27" s="285">
        <f t="shared" si="1"/>
        <v>3422238</v>
      </c>
    </row>
    <row r="28" spans="1:5">
      <c r="A28" s="281" t="s">
        <v>34</v>
      </c>
      <c r="B28" s="282">
        <v>4</v>
      </c>
      <c r="C28" s="283">
        <v>127914.73</v>
      </c>
      <c r="D28" s="285">
        <f t="shared" si="1"/>
        <v>511659</v>
      </c>
    </row>
    <row r="29" spans="1:5">
      <c r="A29" s="281" t="s">
        <v>35</v>
      </c>
      <c r="B29" s="282">
        <v>1</v>
      </c>
      <c r="C29" s="283">
        <v>606645</v>
      </c>
      <c r="D29" s="285">
        <f t="shared" si="1"/>
        <v>606645</v>
      </c>
      <c r="E29" s="286"/>
    </row>
    <row r="30" spans="1:5" ht="25.5">
      <c r="A30" s="281" t="s">
        <v>36</v>
      </c>
      <c r="B30" s="282">
        <v>1</v>
      </c>
      <c r="C30" s="283">
        <v>1351431.07</v>
      </c>
      <c r="D30" s="285">
        <f t="shared" si="1"/>
        <v>1351431</v>
      </c>
    </row>
    <row r="31" spans="1:5" ht="38.25">
      <c r="A31" s="260" t="s">
        <v>37</v>
      </c>
      <c r="B31" s="282">
        <v>1</v>
      </c>
      <c r="C31" s="283">
        <v>3206290.1882135579</v>
      </c>
      <c r="D31" s="285">
        <f t="shared" si="1"/>
        <v>3206290</v>
      </c>
      <c r="E31" s="287"/>
    </row>
    <row r="32" spans="1:5" ht="25.5">
      <c r="A32" s="260" t="s">
        <v>38</v>
      </c>
      <c r="B32" s="282">
        <v>1</v>
      </c>
      <c r="C32" s="283">
        <v>1667819.0558848218</v>
      </c>
      <c r="D32" s="285">
        <f t="shared" si="1"/>
        <v>1667819</v>
      </c>
    </row>
    <row r="33" spans="1:9">
      <c r="A33" s="260" t="s">
        <v>39</v>
      </c>
      <c r="B33" s="282">
        <v>4</v>
      </c>
      <c r="C33" s="283">
        <v>1050000</v>
      </c>
      <c r="D33" s="285">
        <f t="shared" si="1"/>
        <v>4200000</v>
      </c>
    </row>
    <row r="34" spans="1:9" ht="25.5">
      <c r="A34" s="260" t="s">
        <v>40</v>
      </c>
      <c r="B34" s="282">
        <v>1</v>
      </c>
      <c r="C34" s="283">
        <v>1843857</v>
      </c>
      <c r="D34" s="285">
        <f t="shared" si="1"/>
        <v>1843857</v>
      </c>
    </row>
    <row r="35" spans="1:9" ht="15.75" thickBot="1">
      <c r="A35" s="518"/>
      <c r="B35" s="519"/>
      <c r="C35" s="520"/>
      <c r="D35" s="517"/>
    </row>
    <row r="36" spans="1:9" ht="15.75" thickBot="1">
      <c r="A36" s="288"/>
      <c r="B36" s="289"/>
      <c r="C36" s="289"/>
      <c r="D36" s="290"/>
    </row>
    <row r="37" spans="1:9" ht="30" customHeight="1" thickBot="1">
      <c r="A37" s="291" t="s">
        <v>41</v>
      </c>
      <c r="B37" s="269" t="s">
        <v>4</v>
      </c>
      <c r="C37" s="292">
        <f>+D37/D39</f>
        <v>0.20931684467304795</v>
      </c>
      <c r="D37" s="293">
        <f>+ROUND(D13+D26+D27+D28+D29+D30+D31+D32+D33+D34+D35+D24,0)</f>
        <v>163680081</v>
      </c>
      <c r="E37" s="294"/>
      <c r="F37" s="294"/>
    </row>
    <row r="38" spans="1:9" ht="15.75" thickBot="1">
      <c r="A38" s="264"/>
      <c r="B38" s="265"/>
      <c r="C38" s="265"/>
      <c r="D38" s="295"/>
    </row>
    <row r="39" spans="1:9" ht="15.75" thickBot="1">
      <c r="A39" s="296" t="s">
        <v>42</v>
      </c>
      <c r="B39" s="244"/>
      <c r="C39" s="297"/>
      <c r="D39" s="293">
        <f>D3</f>
        <v>781972809</v>
      </c>
      <c r="E39" s="298"/>
    </row>
    <row r="40" spans="1:9" ht="15.75" thickBot="1">
      <c r="A40" s="299"/>
      <c r="B40" s="300"/>
      <c r="C40" s="301"/>
      <c r="D40" s="302"/>
    </row>
    <row r="41" spans="1:9">
      <c r="A41" s="303" t="s">
        <v>43</v>
      </c>
      <c r="B41" s="304"/>
      <c r="C41" s="305">
        <f>C37</f>
        <v>0.20931684467304795</v>
      </c>
      <c r="D41" s="275">
        <f>ROUND(D39*C41,0)</f>
        <v>163680081</v>
      </c>
    </row>
    <row r="42" spans="1:9">
      <c r="A42" s="521" t="s">
        <v>44</v>
      </c>
      <c r="B42" s="522"/>
      <c r="C42" s="523">
        <v>0.01</v>
      </c>
      <c r="D42" s="276">
        <f>ROUND(D39*C42,0)</f>
        <v>7819728</v>
      </c>
      <c r="I42" s="306"/>
    </row>
    <row r="43" spans="1:9">
      <c r="A43" s="521" t="s">
        <v>45</v>
      </c>
      <c r="B43" s="522"/>
      <c r="C43" s="523">
        <v>0.05</v>
      </c>
      <c r="D43" s="276">
        <f>ROUND(D39*C43,0)</f>
        <v>39098640</v>
      </c>
    </row>
    <row r="44" spans="1:9" ht="15.75" thickBot="1">
      <c r="A44" s="524" t="s">
        <v>46</v>
      </c>
      <c r="B44" s="525"/>
      <c r="C44" s="526">
        <v>0.19</v>
      </c>
      <c r="D44" s="527">
        <f>ROUND(D43*C44,0)</f>
        <v>7428742</v>
      </c>
      <c r="E44" s="307"/>
    </row>
    <row r="45" spans="1:9" ht="15.75" thickBot="1">
      <c r="A45" s="308" t="s">
        <v>47</v>
      </c>
      <c r="B45" s="309"/>
      <c r="C45" s="310">
        <f>SUM(C41:C43)</f>
        <v>0.26931684467304795</v>
      </c>
      <c r="D45" s="293">
        <f>SUM(D41:D44)</f>
        <v>218027191</v>
      </c>
    </row>
    <row r="46" spans="1:9" ht="15.75" thickBot="1">
      <c r="A46" s="311"/>
      <c r="B46" s="312"/>
      <c r="C46" s="313"/>
      <c r="D46" s="314"/>
    </row>
    <row r="47" spans="1:9" ht="15.75" thickBot="1">
      <c r="A47" s="315" t="s">
        <v>48</v>
      </c>
      <c r="B47" s="316"/>
      <c r="C47" s="317"/>
      <c r="D47" s="293">
        <f>D45+D39</f>
        <v>1000000000</v>
      </c>
    </row>
    <row r="48" spans="1:9" ht="15.75" thickBot="1">
      <c r="A48" s="264"/>
      <c r="B48" s="265"/>
      <c r="C48" s="265"/>
      <c r="D48" s="295"/>
    </row>
    <row r="49" spans="1:4" ht="15.75" thickBot="1">
      <c r="A49" s="318" t="s">
        <v>49</v>
      </c>
      <c r="B49" s="319"/>
      <c r="C49" s="319"/>
      <c r="D49" s="320">
        <f>D39+D41+D42+D43</f>
        <v>992571258</v>
      </c>
    </row>
  </sheetData>
  <pageMargins left="0.74803149606299213" right="0.74803149606299213" top="0.98425196850393704" bottom="0.98425196850393704" header="0" footer="0"/>
  <pageSetup scale="75" orientation="portrait" horizontalDpi="4294967294" verticalDpi="4294967294"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rgb="FF00B050"/>
  </sheetPr>
  <dimension ref="A1:P266"/>
  <sheetViews>
    <sheetView showGridLines="0" view="pageBreakPreview" topLeftCell="E244" zoomScaleNormal="100" zoomScaleSheetLayoutView="100" zoomScalePageLayoutView="55" workbookViewId="0">
      <selection activeCell="L252" sqref="L252"/>
    </sheetView>
  </sheetViews>
  <sheetFormatPr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8" style="1" customWidth="1"/>
    <col min="8" max="8" width="6.28515625" style="2" bestFit="1" customWidth="1"/>
    <col min="9" max="9" width="11.85546875" style="1" bestFit="1" customWidth="1"/>
    <col min="10" max="10" width="19.140625" style="1" bestFit="1" customWidth="1"/>
    <col min="11" max="11" width="30" style="1" customWidth="1"/>
    <col min="12" max="12" width="2.5703125" style="1" customWidth="1"/>
    <col min="13" max="13" width="22.28515625" style="1" customWidth="1"/>
    <col min="14" max="14" width="18.28515625" style="180" customWidth="1"/>
    <col min="15" max="15" width="28.5703125" style="1" customWidth="1"/>
    <col min="16" max="16384" width="11.42578125" style="1"/>
  </cols>
  <sheetData>
    <row r="1" spans="1:16" ht="17.25" thickBot="1">
      <c r="A1" s="4"/>
      <c r="B1" s="4"/>
      <c r="C1" s="4"/>
      <c r="D1" s="4"/>
      <c r="E1" s="5"/>
      <c r="F1" s="4"/>
      <c r="G1" s="4"/>
      <c r="H1" s="5"/>
      <c r="I1" s="4"/>
      <c r="J1" s="4"/>
      <c r="K1" s="4"/>
      <c r="L1" s="4"/>
    </row>
    <row r="2" spans="1:16" ht="17.25" thickTop="1">
      <c r="A2" s="4"/>
      <c r="B2" s="6"/>
      <c r="C2" s="160"/>
      <c r="D2" s="160"/>
      <c r="E2" s="161"/>
      <c r="F2" s="160"/>
      <c r="G2" s="160"/>
      <c r="H2" s="161"/>
      <c r="I2" s="160"/>
      <c r="J2" s="160"/>
      <c r="K2" s="160"/>
      <c r="L2" s="7"/>
    </row>
    <row r="3" spans="1:16">
      <c r="A3" s="4"/>
      <c r="B3" s="8"/>
      <c r="C3" s="373" t="s">
        <v>50</v>
      </c>
      <c r="D3" s="374"/>
      <c r="E3" s="374"/>
      <c r="F3" s="374"/>
      <c r="G3" s="4"/>
      <c r="H3" s="5"/>
      <c r="I3" s="4"/>
      <c r="J3" s="4"/>
      <c r="K3" s="4"/>
      <c r="L3" s="9"/>
    </row>
    <row r="4" spans="1:16">
      <c r="A4" s="4"/>
      <c r="B4" s="8"/>
      <c r="C4" s="141" t="s">
        <v>51</v>
      </c>
      <c r="D4" s="140" t="s">
        <v>52</v>
      </c>
      <c r="E4" s="141" t="s">
        <v>53</v>
      </c>
      <c r="F4" s="142">
        <v>1</v>
      </c>
      <c r="G4" s="4"/>
      <c r="H4" s="5"/>
      <c r="I4" s="4"/>
      <c r="J4" s="4"/>
      <c r="K4" s="4"/>
      <c r="L4" s="9"/>
    </row>
    <row r="5" spans="1:16">
      <c r="A5" s="4"/>
      <c r="B5" s="8"/>
      <c r="C5" s="386"/>
      <c r="D5" s="386"/>
      <c r="E5" s="386"/>
      <c r="F5" s="386"/>
      <c r="G5" s="386"/>
      <c r="H5" s="386"/>
      <c r="I5" s="386"/>
      <c r="J5" s="386"/>
      <c r="K5" s="386"/>
      <c r="L5" s="9"/>
    </row>
    <row r="6" spans="1:16" ht="17.25" thickBot="1">
      <c r="A6" s="4"/>
      <c r="B6" s="8"/>
      <c r="C6" s="383" t="s">
        <v>54</v>
      </c>
      <c r="D6" s="383"/>
      <c r="E6" s="383"/>
      <c r="F6" s="383"/>
      <c r="G6" s="383"/>
      <c r="H6" s="383"/>
      <c r="I6" s="383"/>
      <c r="J6" s="383"/>
      <c r="K6" s="383"/>
      <c r="L6" s="9"/>
    </row>
    <row r="7" spans="1:16" s="16" customFormat="1" ht="28.5" customHeight="1">
      <c r="A7" s="15"/>
      <c r="B7" s="200"/>
      <c r="C7" s="356" t="s">
        <v>55</v>
      </c>
      <c r="D7" s="357"/>
      <c r="E7" s="357"/>
      <c r="F7" s="357"/>
      <c r="G7" s="357"/>
      <c r="H7" s="357"/>
      <c r="I7" s="357"/>
      <c r="J7" s="357"/>
      <c r="K7" s="358"/>
      <c r="L7" s="17"/>
      <c r="M7" s="1"/>
      <c r="N7" s="180"/>
      <c r="O7" s="1"/>
    </row>
    <row r="8" spans="1:16" ht="28.5" customHeight="1">
      <c r="A8" s="4"/>
      <c r="B8" s="8"/>
      <c r="C8" s="359"/>
      <c r="D8" s="360"/>
      <c r="E8" s="360"/>
      <c r="F8" s="360"/>
      <c r="G8" s="360"/>
      <c r="H8" s="360"/>
      <c r="I8" s="360"/>
      <c r="J8" s="360"/>
      <c r="K8" s="361"/>
      <c r="L8" s="9"/>
    </row>
    <row r="9" spans="1:16" ht="61.5" customHeight="1">
      <c r="A9" s="4"/>
      <c r="B9" s="8"/>
      <c r="C9" s="362" t="s">
        <v>56</v>
      </c>
      <c r="D9" s="363"/>
      <c r="E9" s="363"/>
      <c r="F9" s="363"/>
      <c r="G9" s="363"/>
      <c r="H9" s="363"/>
      <c r="I9" s="363"/>
      <c r="J9" s="363"/>
      <c r="K9" s="364"/>
      <c r="L9" s="9"/>
    </row>
    <row r="10" spans="1:16">
      <c r="A10" s="4"/>
      <c r="B10" s="8"/>
      <c r="C10" s="375"/>
      <c r="D10" s="376"/>
      <c r="E10" s="376"/>
      <c r="F10" s="376"/>
      <c r="G10" s="376"/>
      <c r="H10" s="376"/>
      <c r="I10" s="376"/>
      <c r="J10" s="376"/>
      <c r="K10" s="377"/>
      <c r="L10" s="9"/>
    </row>
    <row r="11" spans="1:16">
      <c r="A11" s="4"/>
      <c r="B11" s="8"/>
      <c r="C11" s="389" t="s">
        <v>57</v>
      </c>
      <c r="D11" s="354" t="s">
        <v>58</v>
      </c>
      <c r="E11" s="355" t="s">
        <v>59</v>
      </c>
      <c r="F11" s="355"/>
      <c r="G11" s="354" t="s">
        <v>19</v>
      </c>
      <c r="H11" s="354" t="s">
        <v>60</v>
      </c>
      <c r="I11" s="354" t="s">
        <v>61</v>
      </c>
      <c r="J11" s="387" t="s">
        <v>62</v>
      </c>
      <c r="K11" s="388" t="s">
        <v>63</v>
      </c>
      <c r="L11" s="9"/>
    </row>
    <row r="12" spans="1:16">
      <c r="A12" s="4"/>
      <c r="B12" s="8"/>
      <c r="C12" s="389"/>
      <c r="D12" s="354"/>
      <c r="E12" s="201" t="s">
        <v>64</v>
      </c>
      <c r="F12" s="201" t="s">
        <v>65</v>
      </c>
      <c r="G12" s="354"/>
      <c r="H12" s="354"/>
      <c r="I12" s="354"/>
      <c r="J12" s="387"/>
      <c r="K12" s="388"/>
      <c r="L12" s="9"/>
      <c r="P12" s="1" t="s">
        <v>66</v>
      </c>
    </row>
    <row r="13" spans="1:16">
      <c r="A13" s="4"/>
      <c r="B13" s="8"/>
      <c r="C13" s="321"/>
      <c r="D13" s="203">
        <v>1</v>
      </c>
      <c r="E13" s="202"/>
      <c r="F13" s="202"/>
      <c r="G13" s="202" t="s">
        <v>67</v>
      </c>
      <c r="H13" s="203"/>
      <c r="I13" s="202"/>
      <c r="J13" s="202"/>
      <c r="K13" s="322"/>
      <c r="L13" s="9"/>
    </row>
    <row r="14" spans="1:16" ht="42.75">
      <c r="A14" s="4"/>
      <c r="B14" s="8"/>
      <c r="C14" s="323"/>
      <c r="D14" s="205">
        <v>1.1000000000000001</v>
      </c>
      <c r="E14" s="206"/>
      <c r="F14" s="206"/>
      <c r="G14" s="207" t="s">
        <v>68</v>
      </c>
      <c r="H14" s="208" t="s">
        <v>69</v>
      </c>
      <c r="I14" s="209">
        <v>405</v>
      </c>
      <c r="J14" s="210">
        <v>18138</v>
      </c>
      <c r="K14" s="324">
        <f>ROUND(I14*J14,0)</f>
        <v>7345890</v>
      </c>
      <c r="L14" s="9"/>
    </row>
    <row r="15" spans="1:16" ht="42.75">
      <c r="A15" s="4"/>
      <c r="B15" s="8"/>
      <c r="C15" s="323"/>
      <c r="D15" s="205">
        <v>1.2</v>
      </c>
      <c r="E15" s="206"/>
      <c r="F15" s="206"/>
      <c r="G15" s="207" t="s">
        <v>70</v>
      </c>
      <c r="H15" s="208" t="s">
        <v>71</v>
      </c>
      <c r="I15" s="209">
        <v>111</v>
      </c>
      <c r="J15" s="210">
        <v>17795</v>
      </c>
      <c r="K15" s="324">
        <f>ROUND(I15*J15,0)</f>
        <v>1975245</v>
      </c>
      <c r="L15" s="9"/>
    </row>
    <row r="16" spans="1:16">
      <c r="A16" s="4"/>
      <c r="B16" s="8"/>
      <c r="C16" s="323"/>
      <c r="D16" s="205">
        <v>1.3</v>
      </c>
      <c r="E16" s="206"/>
      <c r="F16" s="206"/>
      <c r="G16" s="207" t="s">
        <v>72</v>
      </c>
      <c r="H16" s="208" t="s">
        <v>69</v>
      </c>
      <c r="I16" s="209">
        <v>405</v>
      </c>
      <c r="J16" s="210">
        <v>3265</v>
      </c>
      <c r="K16" s="324">
        <f t="shared" ref="K16:K17" si="0">ROUND(I16*J16,0)</f>
        <v>1322325</v>
      </c>
      <c r="L16" s="9"/>
    </row>
    <row r="17" spans="1:14" ht="28.5">
      <c r="A17" s="4"/>
      <c r="B17" s="8"/>
      <c r="C17" s="323"/>
      <c r="D17" s="205">
        <v>1.4</v>
      </c>
      <c r="E17" s="206"/>
      <c r="F17" s="206"/>
      <c r="G17" s="207" t="s">
        <v>73</v>
      </c>
      <c r="H17" s="208" t="s">
        <v>74</v>
      </c>
      <c r="I17" s="209">
        <v>1</v>
      </c>
      <c r="J17" s="210">
        <v>424198</v>
      </c>
      <c r="K17" s="324">
        <f t="shared" si="0"/>
        <v>424198</v>
      </c>
      <c r="L17" s="9"/>
    </row>
    <row r="18" spans="1:14" ht="28.5">
      <c r="A18" s="4"/>
      <c r="B18" s="8"/>
      <c r="C18" s="323"/>
      <c r="D18" s="205">
        <v>1.5</v>
      </c>
      <c r="E18" s="206"/>
      <c r="F18" s="206"/>
      <c r="G18" s="207" t="s">
        <v>75</v>
      </c>
      <c r="H18" s="208" t="s">
        <v>74</v>
      </c>
      <c r="I18" s="209">
        <v>1</v>
      </c>
      <c r="J18" s="210">
        <v>1739263</v>
      </c>
      <c r="K18" s="324">
        <f t="shared" ref="K18" si="1">ROUND(I18*J18,0)</f>
        <v>1739263</v>
      </c>
      <c r="L18" s="9"/>
    </row>
    <row r="19" spans="1:14">
      <c r="A19" s="4"/>
      <c r="B19" s="8"/>
      <c r="C19" s="325" t="s">
        <v>76</v>
      </c>
      <c r="D19" s="206"/>
      <c r="E19" s="206"/>
      <c r="F19" s="206"/>
      <c r="G19" s="207"/>
      <c r="H19" s="208"/>
      <c r="I19" s="209"/>
      <c r="J19" s="210"/>
      <c r="K19" s="326">
        <f>SUBTOTAL(9,K14:K18)</f>
        <v>12806921</v>
      </c>
      <c r="L19" s="9"/>
    </row>
    <row r="20" spans="1:14">
      <c r="A20" s="4"/>
      <c r="B20" s="8"/>
      <c r="C20" s="321"/>
      <c r="D20" s="203">
        <v>2</v>
      </c>
      <c r="E20" s="202"/>
      <c r="F20" s="202"/>
      <c r="G20" s="202" t="s">
        <v>77</v>
      </c>
      <c r="H20" s="203"/>
      <c r="I20" s="213"/>
      <c r="J20" s="202"/>
      <c r="K20" s="322"/>
      <c r="L20" s="9"/>
    </row>
    <row r="21" spans="1:14" ht="85.5">
      <c r="A21" s="4"/>
      <c r="B21" s="8"/>
      <c r="C21" s="323"/>
      <c r="D21" s="205">
        <v>2.1</v>
      </c>
      <c r="E21" s="206"/>
      <c r="F21" s="206"/>
      <c r="G21" s="207" t="s">
        <v>78</v>
      </c>
      <c r="H21" s="208" t="s">
        <v>79</v>
      </c>
      <c r="I21" s="209">
        <v>121</v>
      </c>
      <c r="J21" s="210">
        <v>38627</v>
      </c>
      <c r="K21" s="324">
        <f t="shared" ref="K21:K25" si="2">ROUND(I21*J21,0)</f>
        <v>4673867</v>
      </c>
      <c r="L21" s="9"/>
    </row>
    <row r="22" spans="1:14" s="4" customFormat="1" ht="28.5">
      <c r="B22" s="8"/>
      <c r="C22" s="323"/>
      <c r="D22" s="205">
        <v>2.2999999999999998</v>
      </c>
      <c r="E22" s="214"/>
      <c r="F22" s="214"/>
      <c r="G22" s="207" t="s">
        <v>80</v>
      </c>
      <c r="H22" s="208" t="s">
        <v>79</v>
      </c>
      <c r="I22" s="209">
        <v>54</v>
      </c>
      <c r="J22" s="210">
        <v>19059</v>
      </c>
      <c r="K22" s="324">
        <f t="shared" si="2"/>
        <v>1029186</v>
      </c>
      <c r="L22" s="9"/>
      <c r="M22" s="1"/>
      <c r="N22" s="177"/>
    </row>
    <row r="23" spans="1:14" s="4" customFormat="1" ht="28.5">
      <c r="B23" s="8"/>
      <c r="C23" s="323"/>
      <c r="D23" s="205">
        <v>2.4</v>
      </c>
      <c r="E23" s="214"/>
      <c r="F23" s="214"/>
      <c r="G23" s="207" t="s">
        <v>81</v>
      </c>
      <c r="H23" s="208" t="s">
        <v>79</v>
      </c>
      <c r="I23" s="209">
        <v>20</v>
      </c>
      <c r="J23" s="210">
        <v>207985</v>
      </c>
      <c r="K23" s="324">
        <f t="shared" ref="K23" si="3">ROUND(I23*J23,0)</f>
        <v>4159700</v>
      </c>
      <c r="L23" s="9"/>
      <c r="M23" s="1"/>
      <c r="N23" s="177"/>
    </row>
    <row r="24" spans="1:14" s="4" customFormat="1" ht="28.5">
      <c r="B24" s="8"/>
      <c r="C24" s="323"/>
      <c r="D24" s="205">
        <v>2.5</v>
      </c>
      <c r="E24" s="214"/>
      <c r="F24" s="214"/>
      <c r="G24" s="207" t="s">
        <v>82</v>
      </c>
      <c r="H24" s="208" t="s">
        <v>79</v>
      </c>
      <c r="I24" s="209">
        <v>68</v>
      </c>
      <c r="J24" s="210">
        <v>58370</v>
      </c>
      <c r="K24" s="324">
        <f t="shared" si="2"/>
        <v>3969160</v>
      </c>
      <c r="L24" s="9"/>
      <c r="M24" s="1"/>
      <c r="N24" s="177"/>
    </row>
    <row r="25" spans="1:14" ht="57">
      <c r="B25" s="12"/>
      <c r="C25" s="323"/>
      <c r="D25" s="215">
        <v>2.6</v>
      </c>
      <c r="E25" s="206"/>
      <c r="F25" s="206"/>
      <c r="G25" s="207" t="s">
        <v>83</v>
      </c>
      <c r="H25" s="208" t="s">
        <v>79</v>
      </c>
      <c r="I25" s="209">
        <v>10</v>
      </c>
      <c r="J25" s="210">
        <v>56712</v>
      </c>
      <c r="K25" s="324">
        <f t="shared" si="2"/>
        <v>567120</v>
      </c>
      <c r="L25" s="13"/>
    </row>
    <row r="26" spans="1:14">
      <c r="A26" s="4"/>
      <c r="B26" s="8"/>
      <c r="C26" s="325" t="s">
        <v>76</v>
      </c>
      <c r="D26" s="216"/>
      <c r="E26" s="217"/>
      <c r="F26" s="216"/>
      <c r="G26" s="216"/>
      <c r="H26" s="217"/>
      <c r="I26" s="212"/>
      <c r="J26" s="216"/>
      <c r="K26" s="326">
        <f>SUBTOTAL(9,K21:K25)</f>
        <v>14399033</v>
      </c>
      <c r="L26" s="9"/>
    </row>
    <row r="27" spans="1:14">
      <c r="A27" s="4"/>
      <c r="B27" s="8"/>
      <c r="C27" s="321"/>
      <c r="D27" s="203">
        <v>3</v>
      </c>
      <c r="E27" s="202"/>
      <c r="F27" s="202"/>
      <c r="G27" s="202" t="s">
        <v>84</v>
      </c>
      <c r="H27" s="203"/>
      <c r="I27" s="213"/>
      <c r="J27" s="202"/>
      <c r="K27" s="322"/>
      <c r="L27" s="9"/>
    </row>
    <row r="28" spans="1:14" ht="28.5">
      <c r="A28" s="4"/>
      <c r="B28" s="8"/>
      <c r="C28" s="323"/>
      <c r="D28" s="218">
        <v>3.1</v>
      </c>
      <c r="E28" s="204"/>
      <c r="F28" s="204"/>
      <c r="G28" s="207" t="s">
        <v>85</v>
      </c>
      <c r="H28" s="208" t="s">
        <v>69</v>
      </c>
      <c r="I28" s="209">
        <v>5</v>
      </c>
      <c r="J28" s="210">
        <v>32086</v>
      </c>
      <c r="K28" s="324">
        <f t="shared" ref="K28:K33" si="4">ROUND(I28*J28,0)</f>
        <v>160430</v>
      </c>
      <c r="L28" s="9"/>
    </row>
    <row r="29" spans="1:14" ht="42.75">
      <c r="A29" s="4"/>
      <c r="B29" s="8"/>
      <c r="C29" s="323"/>
      <c r="D29" s="218">
        <v>3.2</v>
      </c>
      <c r="E29" s="219"/>
      <c r="F29" s="219"/>
      <c r="G29" s="207" t="s">
        <v>86</v>
      </c>
      <c r="H29" s="208" t="s">
        <v>79</v>
      </c>
      <c r="I29" s="209">
        <v>3</v>
      </c>
      <c r="J29" s="210">
        <v>305649</v>
      </c>
      <c r="K29" s="324">
        <f t="shared" si="4"/>
        <v>916947</v>
      </c>
      <c r="L29" s="9"/>
    </row>
    <row r="30" spans="1:14" ht="57">
      <c r="A30" s="4"/>
      <c r="B30" s="8"/>
      <c r="C30" s="323"/>
      <c r="D30" s="218" t="s">
        <v>87</v>
      </c>
      <c r="E30" s="204"/>
      <c r="F30" s="204"/>
      <c r="G30" s="207" t="s">
        <v>88</v>
      </c>
      <c r="H30" s="208" t="s">
        <v>79</v>
      </c>
      <c r="I30" s="209">
        <v>16.87</v>
      </c>
      <c r="J30" s="210">
        <v>700276</v>
      </c>
      <c r="K30" s="324">
        <f t="shared" si="4"/>
        <v>11813656</v>
      </c>
      <c r="L30" s="9"/>
    </row>
    <row r="31" spans="1:14" s="4" customFormat="1" ht="71.25">
      <c r="B31" s="8"/>
      <c r="C31" s="323"/>
      <c r="D31" s="218" t="s">
        <v>89</v>
      </c>
      <c r="E31" s="214"/>
      <c r="F31" s="214"/>
      <c r="G31" s="207" t="s">
        <v>90</v>
      </c>
      <c r="H31" s="208" t="s">
        <v>79</v>
      </c>
      <c r="I31" s="209">
        <v>17.75</v>
      </c>
      <c r="J31" s="210">
        <v>723402</v>
      </c>
      <c r="K31" s="324">
        <f t="shared" si="4"/>
        <v>12840386</v>
      </c>
      <c r="L31" s="9"/>
      <c r="M31" s="1"/>
      <c r="N31" s="177"/>
    </row>
    <row r="32" spans="1:14" ht="42.75">
      <c r="A32" s="4"/>
      <c r="B32" s="8"/>
      <c r="C32" s="323"/>
      <c r="D32" s="218">
        <v>3.5</v>
      </c>
      <c r="E32" s="204"/>
      <c r="F32" s="204"/>
      <c r="G32" s="207" t="s">
        <v>91</v>
      </c>
      <c r="H32" s="208" t="s">
        <v>71</v>
      </c>
      <c r="I32" s="209">
        <v>44</v>
      </c>
      <c r="J32" s="210">
        <v>6573</v>
      </c>
      <c r="K32" s="324">
        <f t="shared" ref="K32" si="5">ROUND(I32*J32,0)</f>
        <v>289212</v>
      </c>
      <c r="L32" s="9"/>
    </row>
    <row r="33" spans="1:12" ht="85.5">
      <c r="A33" s="4"/>
      <c r="B33" s="8"/>
      <c r="C33" s="323"/>
      <c r="D33" s="215">
        <v>3.6</v>
      </c>
      <c r="E33" s="204"/>
      <c r="F33" s="204"/>
      <c r="G33" s="207" t="s">
        <v>92</v>
      </c>
      <c r="H33" s="208" t="s">
        <v>71</v>
      </c>
      <c r="I33" s="209">
        <v>74</v>
      </c>
      <c r="J33" s="210">
        <v>18532</v>
      </c>
      <c r="K33" s="324">
        <f t="shared" si="4"/>
        <v>1371368</v>
      </c>
      <c r="L33" s="9"/>
    </row>
    <row r="34" spans="1:12">
      <c r="A34" s="4"/>
      <c r="B34" s="8"/>
      <c r="C34" s="325" t="s">
        <v>76</v>
      </c>
      <c r="D34" s="204"/>
      <c r="E34" s="204"/>
      <c r="F34" s="204"/>
      <c r="G34" s="220"/>
      <c r="H34" s="204"/>
      <c r="I34" s="212"/>
      <c r="J34" s="221"/>
      <c r="K34" s="326">
        <f>SUBTOTAL(9,K28:K33)</f>
        <v>27391999</v>
      </c>
      <c r="L34" s="9"/>
    </row>
    <row r="35" spans="1:12">
      <c r="A35" s="4"/>
      <c r="B35" s="8"/>
      <c r="C35" s="321"/>
      <c r="D35" s="203">
        <v>4</v>
      </c>
      <c r="E35" s="202"/>
      <c r="F35" s="202"/>
      <c r="G35" s="202" t="s">
        <v>93</v>
      </c>
      <c r="H35" s="203"/>
      <c r="I35" s="213"/>
      <c r="J35" s="202"/>
      <c r="K35" s="322"/>
      <c r="L35" s="9"/>
    </row>
    <row r="36" spans="1:12" ht="28.5">
      <c r="A36" s="4"/>
      <c r="B36" s="8"/>
      <c r="C36" s="323"/>
      <c r="D36" s="215">
        <v>4.0999999999999996</v>
      </c>
      <c r="E36" s="204"/>
      <c r="F36" s="204"/>
      <c r="G36" s="207" t="s">
        <v>94</v>
      </c>
      <c r="H36" s="208" t="s">
        <v>95</v>
      </c>
      <c r="I36" s="344">
        <v>7846.1417000000001</v>
      </c>
      <c r="J36" s="210">
        <v>7086</v>
      </c>
      <c r="K36" s="324">
        <f t="shared" ref="K36:K37" si="6">ROUND(I36*J36,0)</f>
        <v>55597760</v>
      </c>
      <c r="L36" s="194"/>
    </row>
    <row r="37" spans="1:12" ht="28.5">
      <c r="A37" s="4"/>
      <c r="B37" s="8"/>
      <c r="C37" s="323"/>
      <c r="D37" s="215">
        <v>4.2</v>
      </c>
      <c r="E37" s="204"/>
      <c r="F37" s="204"/>
      <c r="G37" s="207" t="s">
        <v>96</v>
      </c>
      <c r="H37" s="208" t="s">
        <v>95</v>
      </c>
      <c r="I37" s="209">
        <v>1184</v>
      </c>
      <c r="J37" s="210">
        <v>8473</v>
      </c>
      <c r="K37" s="324">
        <f t="shared" si="6"/>
        <v>10032032</v>
      </c>
      <c r="L37" s="194"/>
    </row>
    <row r="38" spans="1:12" ht="42.75">
      <c r="A38" s="4"/>
      <c r="B38" s="8"/>
      <c r="C38" s="323"/>
      <c r="D38" s="215">
        <v>4.4000000000000004</v>
      </c>
      <c r="E38" s="204"/>
      <c r="F38" s="204"/>
      <c r="G38" s="207" t="s">
        <v>97</v>
      </c>
      <c r="H38" s="208" t="s">
        <v>74</v>
      </c>
      <c r="I38" s="209">
        <v>251</v>
      </c>
      <c r="J38" s="210">
        <v>11584</v>
      </c>
      <c r="K38" s="324">
        <f t="shared" ref="K38" si="7">ROUND(I38*J38,0)</f>
        <v>2907584</v>
      </c>
      <c r="L38" s="194"/>
    </row>
    <row r="39" spans="1:12">
      <c r="A39" s="4"/>
      <c r="B39" s="8"/>
      <c r="C39" s="325" t="s">
        <v>76</v>
      </c>
      <c r="D39" s="222"/>
      <c r="E39" s="222"/>
      <c r="F39" s="222"/>
      <c r="G39" s="211"/>
      <c r="H39" s="204"/>
      <c r="I39" s="212"/>
      <c r="J39" s="221"/>
      <c r="K39" s="326">
        <f>SUBTOTAL(9,K36:K38)</f>
        <v>68537376</v>
      </c>
      <c r="L39" s="9"/>
    </row>
    <row r="40" spans="1:12">
      <c r="A40" s="4"/>
      <c r="B40" s="8"/>
      <c r="C40" s="321"/>
      <c r="D40" s="203">
        <v>5</v>
      </c>
      <c r="E40" s="202"/>
      <c r="F40" s="202"/>
      <c r="G40" s="202" t="s">
        <v>98</v>
      </c>
      <c r="H40" s="203"/>
      <c r="I40" s="213"/>
      <c r="J40" s="202"/>
      <c r="K40" s="322"/>
      <c r="L40" s="9"/>
    </row>
    <row r="41" spans="1:12" ht="71.25">
      <c r="A41" s="4"/>
      <c r="B41" s="8"/>
      <c r="C41" s="323"/>
      <c r="D41" s="205">
        <v>5.0999999999999996</v>
      </c>
      <c r="E41" s="204"/>
      <c r="F41" s="204"/>
      <c r="G41" s="207" t="s">
        <v>99</v>
      </c>
      <c r="H41" s="208" t="s">
        <v>69</v>
      </c>
      <c r="I41" s="209">
        <v>321</v>
      </c>
      <c r="J41" s="210">
        <v>113491</v>
      </c>
      <c r="K41" s="324">
        <f t="shared" ref="K41" si="8">ROUND(I41*J41,0)</f>
        <v>36430611</v>
      </c>
      <c r="L41" s="9"/>
    </row>
    <row r="42" spans="1:12" ht="57">
      <c r="A42" s="4"/>
      <c r="B42" s="8"/>
      <c r="C42" s="323"/>
      <c r="D42" s="205">
        <v>5.2</v>
      </c>
      <c r="E42" s="204"/>
      <c r="F42" s="204"/>
      <c r="G42" s="207" t="s">
        <v>100</v>
      </c>
      <c r="H42" s="208" t="s">
        <v>79</v>
      </c>
      <c r="I42" s="209">
        <v>4</v>
      </c>
      <c r="J42" s="210">
        <v>939682</v>
      </c>
      <c r="K42" s="324">
        <f t="shared" ref="K42:K47" si="9">ROUND(I42*J42,0)</f>
        <v>3758728</v>
      </c>
      <c r="L42" s="9"/>
    </row>
    <row r="43" spans="1:12" ht="57">
      <c r="A43" s="4"/>
      <c r="B43" s="8"/>
      <c r="C43" s="323"/>
      <c r="D43" s="205">
        <v>5.3</v>
      </c>
      <c r="E43" s="204"/>
      <c r="F43" s="204"/>
      <c r="G43" s="207" t="s">
        <v>101</v>
      </c>
      <c r="H43" s="208" t="s">
        <v>79</v>
      </c>
      <c r="I43" s="209">
        <v>6</v>
      </c>
      <c r="J43" s="210">
        <v>951209</v>
      </c>
      <c r="K43" s="324">
        <f t="shared" si="9"/>
        <v>5707254</v>
      </c>
      <c r="L43" s="9"/>
    </row>
    <row r="44" spans="1:12" ht="57">
      <c r="A44" s="4"/>
      <c r="B44" s="8"/>
      <c r="C44" s="323"/>
      <c r="D44" s="205" t="s">
        <v>102</v>
      </c>
      <c r="E44" s="204"/>
      <c r="F44" s="204"/>
      <c r="G44" s="207" t="s">
        <v>103</v>
      </c>
      <c r="H44" s="208" t="s">
        <v>69</v>
      </c>
      <c r="I44" s="209">
        <v>6</v>
      </c>
      <c r="J44" s="210">
        <v>180253</v>
      </c>
      <c r="K44" s="324">
        <f t="shared" si="9"/>
        <v>1081518</v>
      </c>
      <c r="L44" s="9"/>
    </row>
    <row r="45" spans="1:12" ht="28.5">
      <c r="A45" s="4"/>
      <c r="B45" s="8"/>
      <c r="C45" s="323"/>
      <c r="D45" s="205" t="s">
        <v>104</v>
      </c>
      <c r="E45" s="204"/>
      <c r="F45" s="204"/>
      <c r="G45" s="207" t="s">
        <v>105</v>
      </c>
      <c r="H45" s="208" t="s">
        <v>71</v>
      </c>
      <c r="I45" s="209">
        <v>33.5</v>
      </c>
      <c r="J45" s="210">
        <v>46519</v>
      </c>
      <c r="K45" s="324">
        <f t="shared" si="9"/>
        <v>1558387</v>
      </c>
      <c r="L45" s="9"/>
    </row>
    <row r="46" spans="1:12">
      <c r="A46" s="4"/>
      <c r="B46" s="8"/>
      <c r="C46" s="323"/>
      <c r="D46" s="205" t="s">
        <v>106</v>
      </c>
      <c r="E46" s="204"/>
      <c r="F46" s="204"/>
      <c r="G46" s="207" t="s">
        <v>107</v>
      </c>
      <c r="H46" s="208" t="s">
        <v>79</v>
      </c>
      <c r="I46" s="209">
        <v>1</v>
      </c>
      <c r="J46" s="210">
        <v>698435</v>
      </c>
      <c r="K46" s="324">
        <f t="shared" si="9"/>
        <v>698435</v>
      </c>
      <c r="L46" s="9"/>
    </row>
    <row r="47" spans="1:12" ht="57">
      <c r="A47" s="4"/>
      <c r="B47" s="8"/>
      <c r="C47" s="323"/>
      <c r="D47" s="205" t="s">
        <v>108</v>
      </c>
      <c r="E47" s="204"/>
      <c r="F47" s="204"/>
      <c r="G47" s="207" t="s">
        <v>109</v>
      </c>
      <c r="H47" s="208" t="s">
        <v>71</v>
      </c>
      <c r="I47" s="209">
        <v>60</v>
      </c>
      <c r="J47" s="210">
        <v>673953</v>
      </c>
      <c r="K47" s="324">
        <f t="shared" si="9"/>
        <v>40437180</v>
      </c>
      <c r="L47" s="9"/>
    </row>
    <row r="48" spans="1:12">
      <c r="A48" s="4"/>
      <c r="B48" s="8"/>
      <c r="C48" s="325" t="s">
        <v>76</v>
      </c>
      <c r="D48" s="222"/>
      <c r="E48" s="222"/>
      <c r="F48" s="222"/>
      <c r="G48" s="211"/>
      <c r="H48" s="204"/>
      <c r="I48" s="212"/>
      <c r="J48" s="221"/>
      <c r="K48" s="326">
        <f>SUBTOTAL(9,K41:K47)</f>
        <v>89672113</v>
      </c>
      <c r="L48" s="9"/>
    </row>
    <row r="49" spans="1:14">
      <c r="A49" s="4"/>
      <c r="B49" s="8"/>
      <c r="C49" s="321"/>
      <c r="D49" s="203">
        <v>6</v>
      </c>
      <c r="E49" s="202"/>
      <c r="F49" s="202"/>
      <c r="G49" s="202" t="s">
        <v>110</v>
      </c>
      <c r="H49" s="203"/>
      <c r="I49" s="213"/>
      <c r="J49" s="202"/>
      <c r="K49" s="322"/>
      <c r="L49" s="9"/>
    </row>
    <row r="50" spans="1:14" ht="57">
      <c r="A50" s="4"/>
      <c r="B50" s="8"/>
      <c r="C50" s="323"/>
      <c r="D50" s="215" t="s">
        <v>111</v>
      </c>
      <c r="E50" s="204"/>
      <c r="F50" s="204"/>
      <c r="G50" s="207" t="s">
        <v>112</v>
      </c>
      <c r="H50" s="208" t="s">
        <v>71</v>
      </c>
      <c r="I50" s="209">
        <v>309.05</v>
      </c>
      <c r="J50" s="210">
        <v>255850</v>
      </c>
      <c r="K50" s="324">
        <f>ROUND(I50*J50,0)</f>
        <v>79070443</v>
      </c>
      <c r="L50" s="9"/>
      <c r="N50" s="196"/>
    </row>
    <row r="51" spans="1:14" ht="57">
      <c r="A51" s="4"/>
      <c r="B51" s="8"/>
      <c r="C51" s="323"/>
      <c r="D51" s="215" t="s">
        <v>113</v>
      </c>
      <c r="E51" s="204"/>
      <c r="F51" s="204"/>
      <c r="G51" s="207" t="s">
        <v>114</v>
      </c>
      <c r="H51" s="208" t="s">
        <v>71</v>
      </c>
      <c r="I51" s="209">
        <v>451.5</v>
      </c>
      <c r="J51" s="210">
        <v>247930</v>
      </c>
      <c r="K51" s="324">
        <f>ROUND(I51*J51,0)</f>
        <v>111940395</v>
      </c>
      <c r="L51" s="9"/>
    </row>
    <row r="52" spans="1:14" ht="42.75">
      <c r="A52" s="4"/>
      <c r="B52" s="8"/>
      <c r="C52" s="323"/>
      <c r="D52" s="215" t="s">
        <v>115</v>
      </c>
      <c r="E52" s="204"/>
      <c r="F52" s="204"/>
      <c r="G52" s="207" t="s">
        <v>116</v>
      </c>
      <c r="H52" s="208" t="s">
        <v>74</v>
      </c>
      <c r="I52" s="209">
        <v>36</v>
      </c>
      <c r="J52" s="210">
        <v>119883</v>
      </c>
      <c r="K52" s="324">
        <f>ROUND(I52*J52,0)</f>
        <v>4315788</v>
      </c>
      <c r="L52" s="9"/>
      <c r="N52" s="196"/>
    </row>
    <row r="53" spans="1:14">
      <c r="A53" s="4"/>
      <c r="B53" s="8"/>
      <c r="C53" s="325" t="s">
        <v>76</v>
      </c>
      <c r="D53" s="222"/>
      <c r="E53" s="222"/>
      <c r="F53" s="222"/>
      <c r="G53" s="211"/>
      <c r="H53" s="204"/>
      <c r="I53" s="212"/>
      <c r="J53" s="221"/>
      <c r="K53" s="326">
        <f>SUBTOTAL(9,K50:K52)</f>
        <v>195326626</v>
      </c>
      <c r="L53" s="9"/>
    </row>
    <row r="54" spans="1:14">
      <c r="A54" s="4"/>
      <c r="B54" s="8"/>
      <c r="C54" s="321"/>
      <c r="D54" s="203">
        <v>7</v>
      </c>
      <c r="E54" s="202"/>
      <c r="F54" s="202"/>
      <c r="G54" s="202" t="s">
        <v>117</v>
      </c>
      <c r="H54" s="203"/>
      <c r="I54" s="213"/>
      <c r="J54" s="202"/>
      <c r="K54" s="322"/>
      <c r="L54" s="9"/>
    </row>
    <row r="55" spans="1:14" ht="30">
      <c r="A55" s="4"/>
      <c r="B55" s="8"/>
      <c r="C55" s="323"/>
      <c r="D55" s="223">
        <v>7.1</v>
      </c>
      <c r="E55" s="223"/>
      <c r="F55" s="223"/>
      <c r="G55" s="224" t="s">
        <v>118</v>
      </c>
      <c r="H55" s="208"/>
      <c r="I55" s="209"/>
      <c r="J55" s="210"/>
      <c r="K55" s="324"/>
      <c r="L55" s="9"/>
    </row>
    <row r="56" spans="1:14" ht="57">
      <c r="A56" s="4"/>
      <c r="B56" s="8"/>
      <c r="C56" s="327"/>
      <c r="D56" s="225" t="s">
        <v>119</v>
      </c>
      <c r="E56" s="204"/>
      <c r="F56" s="204"/>
      <c r="G56" s="207" t="s">
        <v>120</v>
      </c>
      <c r="H56" s="208" t="s">
        <v>74</v>
      </c>
      <c r="I56" s="209">
        <v>1</v>
      </c>
      <c r="J56" s="210">
        <v>855288</v>
      </c>
      <c r="K56" s="324">
        <f t="shared" ref="K56:K67" si="10">ROUND(I56*J56,0)</f>
        <v>855288</v>
      </c>
      <c r="L56" s="9"/>
    </row>
    <row r="57" spans="1:14" ht="28.5">
      <c r="A57" s="4"/>
      <c r="B57" s="8"/>
      <c r="C57" s="327"/>
      <c r="D57" s="225" t="s">
        <v>121</v>
      </c>
      <c r="E57" s="204"/>
      <c r="F57" s="204"/>
      <c r="G57" s="207" t="s">
        <v>122</v>
      </c>
      <c r="H57" s="208" t="s">
        <v>71</v>
      </c>
      <c r="I57" s="209">
        <v>32.9</v>
      </c>
      <c r="J57" s="210">
        <v>11249</v>
      </c>
      <c r="K57" s="324">
        <f t="shared" si="10"/>
        <v>370092</v>
      </c>
      <c r="L57" s="9"/>
    </row>
    <row r="58" spans="1:14" ht="28.5">
      <c r="A58" s="4"/>
      <c r="B58" s="8"/>
      <c r="C58" s="327"/>
      <c r="D58" s="225" t="s">
        <v>123</v>
      </c>
      <c r="E58" s="204"/>
      <c r="F58" s="204"/>
      <c r="G58" s="207" t="s">
        <v>124</v>
      </c>
      <c r="H58" s="208" t="s">
        <v>71</v>
      </c>
      <c r="I58" s="209">
        <v>64.5</v>
      </c>
      <c r="J58" s="210">
        <v>18922</v>
      </c>
      <c r="K58" s="324">
        <f t="shared" si="10"/>
        <v>1220469</v>
      </c>
      <c r="L58" s="9"/>
    </row>
    <row r="59" spans="1:14" ht="28.5">
      <c r="A59" s="4"/>
      <c r="B59" s="8"/>
      <c r="C59" s="327"/>
      <c r="D59" s="225" t="s">
        <v>125</v>
      </c>
      <c r="E59" s="204"/>
      <c r="F59" s="204"/>
      <c r="G59" s="207" t="s">
        <v>126</v>
      </c>
      <c r="H59" s="208" t="s">
        <v>71</v>
      </c>
      <c r="I59" s="209">
        <v>30.6</v>
      </c>
      <c r="J59" s="210">
        <v>21779</v>
      </c>
      <c r="K59" s="324">
        <f t="shared" si="10"/>
        <v>666437</v>
      </c>
      <c r="L59" s="9"/>
    </row>
    <row r="60" spans="1:14" ht="42.75">
      <c r="A60" s="4"/>
      <c r="B60" s="8"/>
      <c r="C60" s="327"/>
      <c r="D60" s="225" t="s">
        <v>127</v>
      </c>
      <c r="E60" s="204"/>
      <c r="F60" s="204"/>
      <c r="G60" s="207" t="s">
        <v>128</v>
      </c>
      <c r="H60" s="208" t="s">
        <v>74</v>
      </c>
      <c r="I60" s="209">
        <v>10</v>
      </c>
      <c r="J60" s="210">
        <v>39255</v>
      </c>
      <c r="K60" s="324">
        <f t="shared" si="10"/>
        <v>392550</v>
      </c>
      <c r="L60" s="9"/>
    </row>
    <row r="61" spans="1:14" ht="42.75">
      <c r="A61" s="4"/>
      <c r="B61" s="8"/>
      <c r="C61" s="327"/>
      <c r="D61" s="225" t="s">
        <v>129</v>
      </c>
      <c r="E61" s="204"/>
      <c r="F61" s="204"/>
      <c r="G61" s="207" t="s">
        <v>130</v>
      </c>
      <c r="H61" s="208" t="s">
        <v>74</v>
      </c>
      <c r="I61" s="209">
        <v>1</v>
      </c>
      <c r="J61" s="210">
        <v>43996</v>
      </c>
      <c r="K61" s="324">
        <f t="shared" si="10"/>
        <v>43996</v>
      </c>
      <c r="L61" s="9"/>
    </row>
    <row r="62" spans="1:14" ht="42.75">
      <c r="A62" s="4"/>
      <c r="B62" s="8"/>
      <c r="C62" s="327"/>
      <c r="D62" s="225" t="s">
        <v>131</v>
      </c>
      <c r="E62" s="204"/>
      <c r="F62" s="204"/>
      <c r="G62" s="207" t="s">
        <v>132</v>
      </c>
      <c r="H62" s="208" t="s">
        <v>74</v>
      </c>
      <c r="I62" s="209">
        <v>4</v>
      </c>
      <c r="J62" s="210">
        <v>44236</v>
      </c>
      <c r="K62" s="324">
        <f t="shared" si="10"/>
        <v>176944</v>
      </c>
      <c r="L62" s="9"/>
    </row>
    <row r="63" spans="1:14" ht="28.5">
      <c r="A63" s="4"/>
      <c r="B63" s="8"/>
      <c r="C63" s="327"/>
      <c r="D63" s="225" t="s">
        <v>133</v>
      </c>
      <c r="E63" s="204"/>
      <c r="F63" s="204"/>
      <c r="G63" s="207" t="s">
        <v>134</v>
      </c>
      <c r="H63" s="208" t="s">
        <v>74</v>
      </c>
      <c r="I63" s="209">
        <v>5</v>
      </c>
      <c r="J63" s="210">
        <v>42041</v>
      </c>
      <c r="K63" s="324">
        <f t="shared" si="10"/>
        <v>210205</v>
      </c>
      <c r="L63" s="9"/>
    </row>
    <row r="64" spans="1:14" ht="42.75">
      <c r="A64" s="4"/>
      <c r="B64" s="8"/>
      <c r="C64" s="327"/>
      <c r="D64" s="225" t="s">
        <v>135</v>
      </c>
      <c r="E64" s="204"/>
      <c r="F64" s="204"/>
      <c r="G64" s="207" t="s">
        <v>136</v>
      </c>
      <c r="H64" s="208" t="s">
        <v>74</v>
      </c>
      <c r="I64" s="209">
        <v>3</v>
      </c>
      <c r="J64" s="210">
        <v>140144</v>
      </c>
      <c r="K64" s="324">
        <f t="shared" si="10"/>
        <v>420432</v>
      </c>
      <c r="L64" s="9"/>
    </row>
    <row r="65" spans="1:14" ht="28.5">
      <c r="A65" s="4"/>
      <c r="B65" s="8"/>
      <c r="C65" s="327"/>
      <c r="D65" s="225" t="s">
        <v>137</v>
      </c>
      <c r="E65" s="204"/>
      <c r="F65" s="204"/>
      <c r="G65" s="207" t="s">
        <v>138</v>
      </c>
      <c r="H65" s="208" t="s">
        <v>74</v>
      </c>
      <c r="I65" s="209">
        <v>4</v>
      </c>
      <c r="J65" s="210">
        <v>143670</v>
      </c>
      <c r="K65" s="324">
        <f t="shared" si="10"/>
        <v>574680</v>
      </c>
      <c r="L65" s="9"/>
    </row>
    <row r="66" spans="1:14" ht="57">
      <c r="A66" s="4"/>
      <c r="B66" s="8"/>
      <c r="C66" s="327"/>
      <c r="D66" s="225" t="s">
        <v>139</v>
      </c>
      <c r="E66" s="204"/>
      <c r="F66" s="204"/>
      <c r="G66" s="207" t="s">
        <v>140</v>
      </c>
      <c r="H66" s="208" t="s">
        <v>74</v>
      </c>
      <c r="I66" s="209">
        <v>4</v>
      </c>
      <c r="J66" s="210">
        <v>2113626</v>
      </c>
      <c r="K66" s="324">
        <f t="shared" si="10"/>
        <v>8454504</v>
      </c>
      <c r="L66" s="9"/>
    </row>
    <row r="67" spans="1:14" ht="28.5">
      <c r="A67" s="4"/>
      <c r="B67" s="8"/>
      <c r="C67" s="327"/>
      <c r="D67" s="225" t="s">
        <v>141</v>
      </c>
      <c r="E67" s="204"/>
      <c r="F67" s="204"/>
      <c r="G67" s="207" t="s">
        <v>142</v>
      </c>
      <c r="H67" s="208" t="s">
        <v>74</v>
      </c>
      <c r="I67" s="209">
        <v>6</v>
      </c>
      <c r="J67" s="210">
        <v>36279</v>
      </c>
      <c r="K67" s="324">
        <f t="shared" si="10"/>
        <v>217674</v>
      </c>
      <c r="L67" s="9"/>
    </row>
    <row r="68" spans="1:14">
      <c r="A68" s="4"/>
      <c r="B68" s="8"/>
      <c r="C68" s="323"/>
      <c r="D68" s="223">
        <v>7.2</v>
      </c>
      <c r="E68" s="223"/>
      <c r="F68" s="223"/>
      <c r="G68" s="224" t="s">
        <v>143</v>
      </c>
      <c r="H68" s="208"/>
      <c r="I68" s="209"/>
      <c r="J68" s="210"/>
      <c r="K68" s="324"/>
      <c r="L68" s="9"/>
    </row>
    <row r="69" spans="1:14" ht="28.5">
      <c r="A69" s="4"/>
      <c r="B69" s="8"/>
      <c r="C69" s="327"/>
      <c r="D69" s="225" t="s">
        <v>144</v>
      </c>
      <c r="E69" s="204"/>
      <c r="F69" s="204"/>
      <c r="G69" s="207" t="s">
        <v>145</v>
      </c>
      <c r="H69" s="208" t="s">
        <v>74</v>
      </c>
      <c r="I69" s="209">
        <v>4</v>
      </c>
      <c r="J69" s="210">
        <v>49229</v>
      </c>
      <c r="K69" s="324">
        <f t="shared" ref="K69:K75" si="11">ROUND(I69*J69,0)</f>
        <v>196916</v>
      </c>
      <c r="L69" s="9"/>
    </row>
    <row r="70" spans="1:14" ht="28.5">
      <c r="A70" s="4"/>
      <c r="B70" s="8"/>
      <c r="C70" s="327"/>
      <c r="D70" s="225" t="s">
        <v>146</v>
      </c>
      <c r="E70" s="204"/>
      <c r="F70" s="204"/>
      <c r="G70" s="207" t="s">
        <v>147</v>
      </c>
      <c r="H70" s="208" t="s">
        <v>74</v>
      </c>
      <c r="I70" s="209">
        <v>2</v>
      </c>
      <c r="J70" s="210">
        <v>82051</v>
      </c>
      <c r="K70" s="324">
        <f t="shared" si="11"/>
        <v>164102</v>
      </c>
      <c r="L70" s="9"/>
    </row>
    <row r="71" spans="1:14" ht="28.5">
      <c r="A71" s="4"/>
      <c r="B71" s="8"/>
      <c r="C71" s="327"/>
      <c r="D71" s="225" t="s">
        <v>148</v>
      </c>
      <c r="E71" s="204"/>
      <c r="F71" s="204"/>
      <c r="G71" s="207" t="s">
        <v>149</v>
      </c>
      <c r="H71" s="208" t="s">
        <v>71</v>
      </c>
      <c r="I71" s="209">
        <v>10.6</v>
      </c>
      <c r="J71" s="210">
        <v>27667</v>
      </c>
      <c r="K71" s="324">
        <f t="shared" si="11"/>
        <v>293270</v>
      </c>
      <c r="L71" s="9"/>
    </row>
    <row r="72" spans="1:14" ht="42.75">
      <c r="A72" s="4"/>
      <c r="B72" s="8"/>
      <c r="C72" s="327"/>
      <c r="D72" s="225" t="s">
        <v>150</v>
      </c>
      <c r="E72" s="204"/>
      <c r="F72" s="204"/>
      <c r="G72" s="207" t="s">
        <v>151</v>
      </c>
      <c r="H72" s="208" t="s">
        <v>71</v>
      </c>
      <c r="I72" s="209">
        <v>8.8000000000000007</v>
      </c>
      <c r="J72" s="210">
        <v>46564</v>
      </c>
      <c r="K72" s="324">
        <f t="shared" si="11"/>
        <v>409763</v>
      </c>
      <c r="L72" s="9"/>
    </row>
    <row r="73" spans="1:14" ht="28.5">
      <c r="A73" s="4"/>
      <c r="B73" s="8"/>
      <c r="C73" s="327"/>
      <c r="D73" s="225" t="s">
        <v>152</v>
      </c>
      <c r="E73" s="204"/>
      <c r="F73" s="204"/>
      <c r="G73" s="207" t="s">
        <v>153</v>
      </c>
      <c r="H73" s="208" t="s">
        <v>74</v>
      </c>
      <c r="I73" s="209">
        <v>1</v>
      </c>
      <c r="J73" s="210">
        <v>50488</v>
      </c>
      <c r="K73" s="324">
        <f t="shared" si="11"/>
        <v>50488</v>
      </c>
      <c r="L73" s="9"/>
    </row>
    <row r="74" spans="1:14" ht="28.5">
      <c r="A74" s="4"/>
      <c r="B74" s="8"/>
      <c r="C74" s="327"/>
      <c r="D74" s="225" t="s">
        <v>154</v>
      </c>
      <c r="E74" s="204"/>
      <c r="F74" s="204"/>
      <c r="G74" s="207" t="s">
        <v>155</v>
      </c>
      <c r="H74" s="208" t="s">
        <v>74</v>
      </c>
      <c r="I74" s="209">
        <v>8</v>
      </c>
      <c r="J74" s="210">
        <v>114197</v>
      </c>
      <c r="K74" s="324">
        <f t="shared" si="11"/>
        <v>913576</v>
      </c>
      <c r="L74" s="9"/>
    </row>
    <row r="75" spans="1:14" ht="28.5">
      <c r="A75" s="4"/>
      <c r="B75" s="8"/>
      <c r="C75" s="327"/>
      <c r="D75" s="225" t="s">
        <v>156</v>
      </c>
      <c r="E75" s="204"/>
      <c r="F75" s="204"/>
      <c r="G75" s="207" t="s">
        <v>157</v>
      </c>
      <c r="H75" s="208" t="s">
        <v>71</v>
      </c>
      <c r="I75" s="209">
        <v>8.4</v>
      </c>
      <c r="J75" s="210">
        <v>15205</v>
      </c>
      <c r="K75" s="324">
        <f t="shared" si="11"/>
        <v>127722</v>
      </c>
      <c r="L75" s="9"/>
    </row>
    <row r="76" spans="1:14" ht="30">
      <c r="A76" s="4"/>
      <c r="B76" s="8"/>
      <c r="C76" s="323"/>
      <c r="D76" s="223">
        <v>7.3</v>
      </c>
      <c r="E76" s="223"/>
      <c r="F76" s="223"/>
      <c r="G76" s="224" t="s">
        <v>158</v>
      </c>
      <c r="H76" s="208"/>
      <c r="I76" s="209"/>
      <c r="J76" s="210"/>
      <c r="K76" s="324"/>
      <c r="L76" s="9"/>
    </row>
    <row r="77" spans="1:14" ht="42.75">
      <c r="A77" s="4"/>
      <c r="B77" s="8"/>
      <c r="C77" s="327"/>
      <c r="D77" s="214" t="s">
        <v>159</v>
      </c>
      <c r="E77" s="214"/>
      <c r="F77" s="214"/>
      <c r="G77" s="207" t="s">
        <v>160</v>
      </c>
      <c r="H77" s="208" t="s">
        <v>71</v>
      </c>
      <c r="I77" s="209">
        <v>13.6</v>
      </c>
      <c r="J77" s="210">
        <v>61167</v>
      </c>
      <c r="K77" s="324">
        <f t="shared" ref="K77:K85" si="12">ROUND(I77*J77,0)</f>
        <v>831871</v>
      </c>
      <c r="L77" s="9"/>
      <c r="N77" s="1"/>
    </row>
    <row r="78" spans="1:14" ht="42.75">
      <c r="A78" s="4"/>
      <c r="B78" s="8"/>
      <c r="C78" s="327"/>
      <c r="D78" s="214" t="s">
        <v>161</v>
      </c>
      <c r="E78" s="214"/>
      <c r="F78" s="214"/>
      <c r="G78" s="207" t="s">
        <v>162</v>
      </c>
      <c r="H78" s="208" t="s">
        <v>71</v>
      </c>
      <c r="I78" s="209">
        <v>8</v>
      </c>
      <c r="J78" s="210">
        <v>190196</v>
      </c>
      <c r="K78" s="324">
        <f t="shared" si="12"/>
        <v>1521568</v>
      </c>
      <c r="L78" s="9"/>
      <c r="N78" s="1"/>
    </row>
    <row r="79" spans="1:14" ht="28.5">
      <c r="A79" s="4"/>
      <c r="B79" s="8"/>
      <c r="C79" s="327"/>
      <c r="D79" s="204" t="s">
        <v>163</v>
      </c>
      <c r="E79" s="204"/>
      <c r="F79" s="204"/>
      <c r="G79" s="207" t="s">
        <v>164</v>
      </c>
      <c r="H79" s="208" t="s">
        <v>71</v>
      </c>
      <c r="I79" s="209">
        <v>48.7</v>
      </c>
      <c r="J79" s="210">
        <v>37477</v>
      </c>
      <c r="K79" s="324">
        <f t="shared" si="12"/>
        <v>1825130</v>
      </c>
      <c r="L79" s="9"/>
    </row>
    <row r="80" spans="1:14" ht="42.75">
      <c r="A80" s="4"/>
      <c r="B80" s="8"/>
      <c r="C80" s="327"/>
      <c r="D80" s="204" t="s">
        <v>165</v>
      </c>
      <c r="E80" s="204"/>
      <c r="F80" s="204"/>
      <c r="G80" s="207" t="s">
        <v>166</v>
      </c>
      <c r="H80" s="208" t="s">
        <v>71</v>
      </c>
      <c r="I80" s="209">
        <v>59.8</v>
      </c>
      <c r="J80" s="210">
        <v>37846</v>
      </c>
      <c r="K80" s="324">
        <f t="shared" si="12"/>
        <v>2263191</v>
      </c>
      <c r="L80" s="9"/>
    </row>
    <row r="81" spans="1:12" ht="42.75">
      <c r="A81" s="4"/>
      <c r="B81" s="8"/>
      <c r="C81" s="327"/>
      <c r="D81" s="204" t="s">
        <v>167</v>
      </c>
      <c r="E81" s="204"/>
      <c r="F81" s="204"/>
      <c r="G81" s="207" t="s">
        <v>168</v>
      </c>
      <c r="H81" s="208" t="s">
        <v>71</v>
      </c>
      <c r="I81" s="209">
        <v>12</v>
      </c>
      <c r="J81" s="210">
        <v>65143</v>
      </c>
      <c r="K81" s="324">
        <f t="shared" si="12"/>
        <v>781716</v>
      </c>
      <c r="L81" s="9"/>
    </row>
    <row r="82" spans="1:12" ht="42.75">
      <c r="A82" s="4"/>
      <c r="B82" s="8"/>
      <c r="C82" s="327"/>
      <c r="D82" s="204" t="s">
        <v>169</v>
      </c>
      <c r="E82" s="204"/>
      <c r="F82" s="204"/>
      <c r="G82" s="207" t="s">
        <v>170</v>
      </c>
      <c r="H82" s="208" t="s">
        <v>74</v>
      </c>
      <c r="I82" s="209">
        <v>1</v>
      </c>
      <c r="J82" s="210">
        <v>600492</v>
      </c>
      <c r="K82" s="324">
        <f t="shared" si="12"/>
        <v>600492</v>
      </c>
      <c r="L82" s="9"/>
    </row>
    <row r="83" spans="1:12" ht="42.75">
      <c r="A83" s="4"/>
      <c r="B83" s="8"/>
      <c r="C83" s="327"/>
      <c r="D83" s="204" t="s">
        <v>171</v>
      </c>
      <c r="E83" s="204"/>
      <c r="F83" s="204"/>
      <c r="G83" s="207" t="s">
        <v>172</v>
      </c>
      <c r="H83" s="208" t="s">
        <v>74</v>
      </c>
      <c r="I83" s="209">
        <v>5</v>
      </c>
      <c r="J83" s="210">
        <v>923182</v>
      </c>
      <c r="K83" s="324">
        <f t="shared" si="12"/>
        <v>4615910</v>
      </c>
      <c r="L83" s="9"/>
    </row>
    <row r="84" spans="1:12" ht="42.75">
      <c r="A84" s="4"/>
      <c r="B84" s="8"/>
      <c r="C84" s="327"/>
      <c r="D84" s="204" t="s">
        <v>173</v>
      </c>
      <c r="E84" s="204"/>
      <c r="F84" s="204"/>
      <c r="G84" s="207" t="s">
        <v>174</v>
      </c>
      <c r="H84" s="208" t="s">
        <v>74</v>
      </c>
      <c r="I84" s="209">
        <v>5</v>
      </c>
      <c r="J84" s="210">
        <v>558808</v>
      </c>
      <c r="K84" s="324">
        <f t="shared" si="12"/>
        <v>2794040</v>
      </c>
      <c r="L84" s="9"/>
    </row>
    <row r="85" spans="1:12" ht="42.75">
      <c r="A85" s="4"/>
      <c r="B85" s="8"/>
      <c r="C85" s="327"/>
      <c r="D85" s="204" t="s">
        <v>175</v>
      </c>
      <c r="E85" s="204"/>
      <c r="F85" s="204"/>
      <c r="G85" s="207" t="s">
        <v>176</v>
      </c>
      <c r="H85" s="208" t="s">
        <v>177</v>
      </c>
      <c r="I85" s="209">
        <v>65</v>
      </c>
      <c r="J85" s="210">
        <v>98083</v>
      </c>
      <c r="K85" s="324">
        <f t="shared" si="12"/>
        <v>6375395</v>
      </c>
      <c r="L85" s="9"/>
    </row>
    <row r="86" spans="1:12">
      <c r="A86" s="4"/>
      <c r="B86" s="8"/>
      <c r="C86" s="325" t="s">
        <v>76</v>
      </c>
      <c r="D86" s="222"/>
      <c r="E86" s="222"/>
      <c r="F86" s="222"/>
      <c r="G86" s="211"/>
      <c r="H86" s="204"/>
      <c r="I86" s="212"/>
      <c r="J86" s="221"/>
      <c r="K86" s="326">
        <f>SUBTOTAL(9,K55:K85)</f>
        <v>37368421</v>
      </c>
      <c r="L86" s="9"/>
    </row>
    <row r="87" spans="1:12">
      <c r="A87" s="4"/>
      <c r="B87" s="8"/>
      <c r="C87" s="321"/>
      <c r="D87" s="203">
        <v>8</v>
      </c>
      <c r="E87" s="202"/>
      <c r="F87" s="202"/>
      <c r="G87" s="202" t="s">
        <v>178</v>
      </c>
      <c r="H87" s="203"/>
      <c r="I87" s="213"/>
      <c r="J87" s="202"/>
      <c r="K87" s="322"/>
      <c r="L87" s="9"/>
    </row>
    <row r="88" spans="1:12">
      <c r="A88" s="4"/>
      <c r="B88" s="8"/>
      <c r="C88" s="323"/>
      <c r="D88" s="223">
        <v>8.1</v>
      </c>
      <c r="E88" s="223"/>
      <c r="F88" s="223"/>
      <c r="G88" s="224" t="s">
        <v>179</v>
      </c>
      <c r="H88" s="208"/>
      <c r="I88" s="209"/>
      <c r="J88" s="210"/>
      <c r="K88" s="324"/>
      <c r="L88" s="9"/>
    </row>
    <row r="89" spans="1:12" ht="42.75">
      <c r="A89" s="4"/>
      <c r="B89" s="8"/>
      <c r="C89" s="323"/>
      <c r="D89" s="204" t="s">
        <v>180</v>
      </c>
      <c r="E89" s="204"/>
      <c r="F89" s="204"/>
      <c r="G89" s="207" t="s">
        <v>181</v>
      </c>
      <c r="H89" s="208" t="s">
        <v>74</v>
      </c>
      <c r="I89" s="209">
        <v>1</v>
      </c>
      <c r="J89" s="210">
        <v>371980</v>
      </c>
      <c r="K89" s="324">
        <f>ROUND(I89*J89,0)</f>
        <v>371980</v>
      </c>
      <c r="L89" s="9"/>
    </row>
    <row r="90" spans="1:12">
      <c r="A90" s="4"/>
      <c r="B90" s="8"/>
      <c r="C90" s="323"/>
      <c r="D90" s="223">
        <v>8.1999999999999993</v>
      </c>
      <c r="E90" s="223"/>
      <c r="F90" s="223"/>
      <c r="G90" s="224" t="s">
        <v>182</v>
      </c>
      <c r="H90" s="208"/>
      <c r="I90" s="209"/>
      <c r="J90" s="210"/>
      <c r="K90" s="324"/>
      <c r="L90" s="9"/>
    </row>
    <row r="91" spans="1:12" ht="42.75">
      <c r="A91" s="4"/>
      <c r="B91" s="8"/>
      <c r="C91" s="323"/>
      <c r="D91" s="226" t="s">
        <v>183</v>
      </c>
      <c r="E91" s="204"/>
      <c r="F91" s="204"/>
      <c r="G91" s="207" t="s">
        <v>184</v>
      </c>
      <c r="H91" s="208" t="s">
        <v>71</v>
      </c>
      <c r="I91" s="209">
        <v>120</v>
      </c>
      <c r="J91" s="210">
        <v>26400</v>
      </c>
      <c r="K91" s="324">
        <f t="shared" ref="K91" si="13">ROUND(I91*J91,0)</f>
        <v>3168000</v>
      </c>
      <c r="L91" s="9"/>
    </row>
    <row r="92" spans="1:12" ht="42.75">
      <c r="A92" s="4"/>
      <c r="B92" s="8"/>
      <c r="C92" s="323"/>
      <c r="D92" s="226" t="s">
        <v>185</v>
      </c>
      <c r="E92" s="204"/>
      <c r="F92" s="204"/>
      <c r="G92" s="207" t="s">
        <v>186</v>
      </c>
      <c r="H92" s="208" t="s">
        <v>71</v>
      </c>
      <c r="I92" s="209">
        <v>60</v>
      </c>
      <c r="J92" s="210">
        <v>36790</v>
      </c>
      <c r="K92" s="324">
        <f t="shared" ref="K92:K97" si="14">ROUND(I92*J92,0)</f>
        <v>2207400</v>
      </c>
      <c r="L92" s="9"/>
    </row>
    <row r="93" spans="1:12" ht="57">
      <c r="A93" s="4"/>
      <c r="B93" s="8"/>
      <c r="C93" s="323"/>
      <c r="D93" s="226" t="s">
        <v>187</v>
      </c>
      <c r="E93" s="204"/>
      <c r="F93" s="204"/>
      <c r="G93" s="207" t="s">
        <v>188</v>
      </c>
      <c r="H93" s="208" t="s">
        <v>74</v>
      </c>
      <c r="I93" s="209">
        <v>4</v>
      </c>
      <c r="J93" s="210">
        <v>660620</v>
      </c>
      <c r="K93" s="324">
        <f t="shared" si="14"/>
        <v>2642480</v>
      </c>
      <c r="L93" s="9"/>
    </row>
    <row r="94" spans="1:12">
      <c r="A94" s="4"/>
      <c r="B94" s="8"/>
      <c r="C94" s="323"/>
      <c r="D94" s="223">
        <v>8.3000000000000007</v>
      </c>
      <c r="E94" s="223"/>
      <c r="F94" s="223"/>
      <c r="G94" s="224" t="s">
        <v>189</v>
      </c>
      <c r="H94" s="208"/>
      <c r="I94" s="209"/>
      <c r="J94" s="210"/>
      <c r="K94" s="324"/>
      <c r="L94" s="9"/>
    </row>
    <row r="95" spans="1:12" ht="213.75">
      <c r="A95" s="4"/>
      <c r="B95" s="8"/>
      <c r="C95" s="323"/>
      <c r="D95" s="226" t="s">
        <v>190</v>
      </c>
      <c r="E95" s="204"/>
      <c r="F95" s="204"/>
      <c r="G95" s="207" t="s">
        <v>191</v>
      </c>
      <c r="H95" s="208" t="s">
        <v>74</v>
      </c>
      <c r="I95" s="209">
        <v>1</v>
      </c>
      <c r="J95" s="210">
        <v>7175930</v>
      </c>
      <c r="K95" s="324">
        <f t="shared" si="14"/>
        <v>7175930</v>
      </c>
      <c r="L95" s="9"/>
    </row>
    <row r="96" spans="1:12" ht="71.25">
      <c r="A96" s="4"/>
      <c r="B96" s="8"/>
      <c r="C96" s="323"/>
      <c r="D96" s="226" t="s">
        <v>192</v>
      </c>
      <c r="E96" s="204"/>
      <c r="F96" s="204"/>
      <c r="G96" s="207" t="s">
        <v>193</v>
      </c>
      <c r="H96" s="208" t="s">
        <v>74</v>
      </c>
      <c r="I96" s="209">
        <v>1</v>
      </c>
      <c r="J96" s="210">
        <v>1093960</v>
      </c>
      <c r="K96" s="324">
        <f t="shared" si="14"/>
        <v>1093960</v>
      </c>
      <c r="L96" s="9"/>
    </row>
    <row r="97" spans="1:12" ht="71.25">
      <c r="A97" s="4"/>
      <c r="B97" s="8"/>
      <c r="C97" s="323"/>
      <c r="D97" s="226" t="s">
        <v>194</v>
      </c>
      <c r="E97" s="204"/>
      <c r="F97" s="204"/>
      <c r="G97" s="207" t="s">
        <v>195</v>
      </c>
      <c r="H97" s="208" t="s">
        <v>74</v>
      </c>
      <c r="I97" s="209">
        <v>1</v>
      </c>
      <c r="J97" s="210">
        <v>427000</v>
      </c>
      <c r="K97" s="324">
        <f t="shared" si="14"/>
        <v>427000</v>
      </c>
      <c r="L97" s="9"/>
    </row>
    <row r="98" spans="1:12" ht="30">
      <c r="A98" s="4"/>
      <c r="B98" s="8"/>
      <c r="C98" s="323"/>
      <c r="D98" s="223">
        <v>8.4</v>
      </c>
      <c r="E98" s="223"/>
      <c r="F98" s="223"/>
      <c r="G98" s="224" t="s">
        <v>196</v>
      </c>
      <c r="H98" s="208"/>
      <c r="I98" s="209"/>
      <c r="J98" s="210"/>
      <c r="K98" s="324"/>
      <c r="L98" s="9"/>
    </row>
    <row r="99" spans="1:12" ht="57">
      <c r="A99" s="4"/>
      <c r="B99" s="8"/>
      <c r="C99" s="323"/>
      <c r="D99" s="226" t="s">
        <v>197</v>
      </c>
      <c r="E99" s="204"/>
      <c r="F99" s="204"/>
      <c r="G99" s="207" t="s">
        <v>198</v>
      </c>
      <c r="H99" s="208" t="s">
        <v>71</v>
      </c>
      <c r="I99" s="209">
        <v>50</v>
      </c>
      <c r="J99" s="210">
        <v>152450</v>
      </c>
      <c r="K99" s="324">
        <f t="shared" ref="K99:K100" si="15">ROUND(I99*J99,0)</f>
        <v>7622500</v>
      </c>
      <c r="L99" s="9"/>
    </row>
    <row r="100" spans="1:12" ht="57">
      <c r="A100" s="4"/>
      <c r="B100" s="8"/>
      <c r="C100" s="323"/>
      <c r="D100" s="226" t="s">
        <v>199</v>
      </c>
      <c r="E100" s="204"/>
      <c r="F100" s="204"/>
      <c r="G100" s="207" t="s">
        <v>200</v>
      </c>
      <c r="H100" s="208" t="s">
        <v>71</v>
      </c>
      <c r="I100" s="209">
        <v>15</v>
      </c>
      <c r="J100" s="210">
        <v>68100</v>
      </c>
      <c r="K100" s="324">
        <f t="shared" si="15"/>
        <v>1021500</v>
      </c>
      <c r="L100" s="9"/>
    </row>
    <row r="101" spans="1:12" ht="57">
      <c r="A101" s="4"/>
      <c r="B101" s="8"/>
      <c r="C101" s="323"/>
      <c r="D101" s="226" t="s">
        <v>201</v>
      </c>
      <c r="E101" s="204"/>
      <c r="F101" s="204"/>
      <c r="G101" s="207" t="s">
        <v>202</v>
      </c>
      <c r="H101" s="208" t="s">
        <v>71</v>
      </c>
      <c r="I101" s="209">
        <v>15</v>
      </c>
      <c r="J101" s="210">
        <v>40370</v>
      </c>
      <c r="K101" s="324">
        <f t="shared" ref="K101:K102" si="16">ROUND(I101*J101,0)</f>
        <v>605550</v>
      </c>
      <c r="L101" s="9"/>
    </row>
    <row r="102" spans="1:12" ht="57">
      <c r="A102" s="4"/>
      <c r="B102" s="8"/>
      <c r="C102" s="323"/>
      <c r="D102" s="226" t="s">
        <v>203</v>
      </c>
      <c r="E102" s="204"/>
      <c r="F102" s="204"/>
      <c r="G102" s="207" t="s">
        <v>204</v>
      </c>
      <c r="H102" s="208" t="s">
        <v>71</v>
      </c>
      <c r="I102" s="209">
        <v>6</v>
      </c>
      <c r="J102" s="210">
        <v>29520</v>
      </c>
      <c r="K102" s="324">
        <f t="shared" si="16"/>
        <v>177120</v>
      </c>
      <c r="L102" s="9"/>
    </row>
    <row r="103" spans="1:12">
      <c r="A103" s="4"/>
      <c r="B103" s="8"/>
      <c r="C103" s="323"/>
      <c r="D103" s="223">
        <v>8.5</v>
      </c>
      <c r="E103" s="223"/>
      <c r="F103" s="223"/>
      <c r="G103" s="224" t="s">
        <v>205</v>
      </c>
      <c r="H103" s="208"/>
      <c r="I103" s="209"/>
      <c r="J103" s="210"/>
      <c r="K103" s="324"/>
      <c r="L103" s="9"/>
    </row>
    <row r="104" spans="1:12" ht="99.75">
      <c r="A104" s="4"/>
      <c r="B104" s="8"/>
      <c r="C104" s="323"/>
      <c r="D104" s="226" t="s">
        <v>206</v>
      </c>
      <c r="E104" s="204"/>
      <c r="F104" s="204"/>
      <c r="G104" s="207" t="s">
        <v>207</v>
      </c>
      <c r="H104" s="208" t="s">
        <v>74</v>
      </c>
      <c r="I104" s="209">
        <v>18</v>
      </c>
      <c r="J104" s="210">
        <v>122560</v>
      </c>
      <c r="K104" s="324">
        <f t="shared" ref="K104:K108" si="17">ROUND(I104*J104,0)</f>
        <v>2206080</v>
      </c>
      <c r="L104" s="9"/>
    </row>
    <row r="105" spans="1:12" ht="114">
      <c r="A105" s="4"/>
      <c r="B105" s="8"/>
      <c r="C105" s="323"/>
      <c r="D105" s="226" t="s">
        <v>208</v>
      </c>
      <c r="E105" s="204"/>
      <c r="F105" s="204"/>
      <c r="G105" s="207" t="s">
        <v>209</v>
      </c>
      <c r="H105" s="208" t="s">
        <v>74</v>
      </c>
      <c r="I105" s="209">
        <v>4</v>
      </c>
      <c r="J105" s="210">
        <v>192650</v>
      </c>
      <c r="K105" s="324">
        <f t="shared" si="17"/>
        <v>770600</v>
      </c>
      <c r="L105" s="9"/>
    </row>
    <row r="106" spans="1:12" ht="99.75">
      <c r="A106" s="4"/>
      <c r="B106" s="8"/>
      <c r="C106" s="323"/>
      <c r="D106" s="226" t="s">
        <v>210</v>
      </c>
      <c r="E106" s="204"/>
      <c r="F106" s="204"/>
      <c r="G106" s="207" t="s">
        <v>211</v>
      </c>
      <c r="H106" s="208" t="s">
        <v>74</v>
      </c>
      <c r="I106" s="209">
        <v>8</v>
      </c>
      <c r="J106" s="210">
        <v>143230</v>
      </c>
      <c r="K106" s="324">
        <f t="shared" si="17"/>
        <v>1145840</v>
      </c>
      <c r="L106" s="9"/>
    </row>
    <row r="107" spans="1:12" ht="99.75">
      <c r="A107" s="4"/>
      <c r="B107" s="8"/>
      <c r="C107" s="323"/>
      <c r="D107" s="226" t="s">
        <v>212</v>
      </c>
      <c r="E107" s="204"/>
      <c r="F107" s="204"/>
      <c r="G107" s="207" t="s">
        <v>213</v>
      </c>
      <c r="H107" s="208" t="s">
        <v>74</v>
      </c>
      <c r="I107" s="209">
        <v>2</v>
      </c>
      <c r="J107" s="210">
        <v>236780</v>
      </c>
      <c r="K107" s="324">
        <f t="shared" si="17"/>
        <v>473560</v>
      </c>
      <c r="L107" s="9"/>
    </row>
    <row r="108" spans="1:12" ht="28.5">
      <c r="A108" s="4"/>
      <c r="B108" s="8"/>
      <c r="C108" s="323"/>
      <c r="D108" s="226" t="s">
        <v>214</v>
      </c>
      <c r="E108" s="204"/>
      <c r="F108" s="204"/>
      <c r="G108" s="207" t="s">
        <v>215</v>
      </c>
      <c r="H108" s="208" t="s">
        <v>71</v>
      </c>
      <c r="I108" s="209">
        <v>65</v>
      </c>
      <c r="J108" s="210">
        <v>19070</v>
      </c>
      <c r="K108" s="324">
        <f t="shared" si="17"/>
        <v>1239550</v>
      </c>
      <c r="L108" s="9"/>
    </row>
    <row r="109" spans="1:12">
      <c r="A109" s="4"/>
      <c r="B109" s="8"/>
      <c r="C109" s="323"/>
      <c r="D109" s="223" t="s">
        <v>216</v>
      </c>
      <c r="E109" s="223"/>
      <c r="F109" s="223"/>
      <c r="G109" s="224" t="s">
        <v>217</v>
      </c>
      <c r="H109" s="208"/>
      <c r="I109" s="209" t="s">
        <v>218</v>
      </c>
      <c r="J109" s="210"/>
      <c r="K109" s="324"/>
      <c r="L109" s="9"/>
    </row>
    <row r="110" spans="1:12" ht="71.25">
      <c r="A110" s="4"/>
      <c r="B110" s="8"/>
      <c r="C110" s="323"/>
      <c r="D110" s="226" t="s">
        <v>219</v>
      </c>
      <c r="E110" s="204"/>
      <c r="F110" s="204"/>
      <c r="G110" s="207" t="s">
        <v>220</v>
      </c>
      <c r="H110" s="208" t="s">
        <v>71</v>
      </c>
      <c r="I110" s="209">
        <v>90</v>
      </c>
      <c r="J110" s="210">
        <v>22980</v>
      </c>
      <c r="K110" s="324">
        <f t="shared" ref="K110" si="18">ROUND(I110*J110,0)</f>
        <v>2068200</v>
      </c>
      <c r="L110" s="9"/>
    </row>
    <row r="111" spans="1:12">
      <c r="A111" s="4"/>
      <c r="B111" s="8"/>
      <c r="C111" s="323"/>
      <c r="D111" s="223">
        <v>8.6999999999999993</v>
      </c>
      <c r="E111" s="223"/>
      <c r="F111" s="223"/>
      <c r="G111" s="224" t="s">
        <v>221</v>
      </c>
      <c r="H111" s="208"/>
      <c r="I111" s="209"/>
      <c r="J111" s="210"/>
      <c r="K111" s="324"/>
      <c r="L111" s="9"/>
    </row>
    <row r="112" spans="1:12" ht="114">
      <c r="A112" s="4"/>
      <c r="B112" s="8"/>
      <c r="C112" s="323"/>
      <c r="D112" s="226" t="s">
        <v>222</v>
      </c>
      <c r="E112" s="204"/>
      <c r="F112" s="204"/>
      <c r="G112" s="207" t="s">
        <v>223</v>
      </c>
      <c r="H112" s="208" t="s">
        <v>74</v>
      </c>
      <c r="I112" s="209">
        <v>10</v>
      </c>
      <c r="J112" s="210">
        <v>146570</v>
      </c>
      <c r="K112" s="324">
        <f t="shared" ref="K112:K122" si="19">ROUND(I112*J112,0)</f>
        <v>1465700</v>
      </c>
      <c r="L112" s="9"/>
    </row>
    <row r="113" spans="1:12" ht="99.75">
      <c r="A113" s="4"/>
      <c r="B113" s="8"/>
      <c r="C113" s="323"/>
      <c r="D113" s="226" t="s">
        <v>224</v>
      </c>
      <c r="E113" s="204"/>
      <c r="F113" s="204"/>
      <c r="G113" s="207" t="s">
        <v>225</v>
      </c>
      <c r="H113" s="208" t="s">
        <v>74</v>
      </c>
      <c r="I113" s="209">
        <v>5</v>
      </c>
      <c r="J113" s="210">
        <v>188430</v>
      </c>
      <c r="K113" s="324">
        <f t="shared" si="19"/>
        <v>942150</v>
      </c>
      <c r="L113" s="9"/>
    </row>
    <row r="114" spans="1:12" ht="99.75">
      <c r="A114" s="4"/>
      <c r="B114" s="8"/>
      <c r="C114" s="323"/>
      <c r="D114" s="226" t="s">
        <v>226</v>
      </c>
      <c r="E114" s="204"/>
      <c r="F114" s="204"/>
      <c r="G114" s="207" t="s">
        <v>227</v>
      </c>
      <c r="H114" s="208" t="s">
        <v>74</v>
      </c>
      <c r="I114" s="209">
        <v>44</v>
      </c>
      <c r="J114" s="210">
        <v>248230</v>
      </c>
      <c r="K114" s="324">
        <f t="shared" si="19"/>
        <v>10922120</v>
      </c>
      <c r="L114" s="9"/>
    </row>
    <row r="115" spans="1:12" ht="71.25">
      <c r="A115" s="4"/>
      <c r="B115" s="8"/>
      <c r="C115" s="323"/>
      <c r="D115" s="226" t="s">
        <v>228</v>
      </c>
      <c r="E115" s="204"/>
      <c r="F115" s="204"/>
      <c r="G115" s="207" t="s">
        <v>229</v>
      </c>
      <c r="H115" s="208" t="s">
        <v>74</v>
      </c>
      <c r="I115" s="209">
        <v>20</v>
      </c>
      <c r="J115" s="210">
        <v>131220</v>
      </c>
      <c r="K115" s="324">
        <f t="shared" si="19"/>
        <v>2624400</v>
      </c>
      <c r="L115" s="9"/>
    </row>
    <row r="116" spans="1:12" ht="71.25">
      <c r="A116" s="4"/>
      <c r="B116" s="8"/>
      <c r="C116" s="323"/>
      <c r="D116" s="226" t="s">
        <v>230</v>
      </c>
      <c r="E116" s="204"/>
      <c r="F116" s="204"/>
      <c r="G116" s="207" t="s">
        <v>231</v>
      </c>
      <c r="H116" s="208" t="s">
        <v>74</v>
      </c>
      <c r="I116" s="209">
        <v>3</v>
      </c>
      <c r="J116" s="210">
        <v>171520</v>
      </c>
      <c r="K116" s="324">
        <f t="shared" ref="K116:K121" si="20">ROUND(I116*J116,0)</f>
        <v>514560</v>
      </c>
      <c r="L116" s="9"/>
    </row>
    <row r="117" spans="1:12" ht="71.25">
      <c r="A117" s="4"/>
      <c r="B117" s="8"/>
      <c r="C117" s="323"/>
      <c r="D117" s="226" t="s">
        <v>232</v>
      </c>
      <c r="E117" s="204"/>
      <c r="F117" s="204"/>
      <c r="G117" s="207" t="s">
        <v>233</v>
      </c>
      <c r="H117" s="208" t="s">
        <v>234</v>
      </c>
      <c r="I117" s="209">
        <v>18</v>
      </c>
      <c r="J117" s="210">
        <v>768760</v>
      </c>
      <c r="K117" s="324">
        <f t="shared" si="20"/>
        <v>13837680</v>
      </c>
      <c r="L117" s="9"/>
    </row>
    <row r="118" spans="1:12" ht="42.75">
      <c r="A118" s="4"/>
      <c r="B118" s="8"/>
      <c r="C118" s="323"/>
      <c r="D118" s="226" t="s">
        <v>235</v>
      </c>
      <c r="E118" s="204"/>
      <c r="F118" s="204"/>
      <c r="G118" s="207" t="s">
        <v>236</v>
      </c>
      <c r="H118" s="208" t="s">
        <v>234</v>
      </c>
      <c r="I118" s="209">
        <v>6</v>
      </c>
      <c r="J118" s="210">
        <v>178540</v>
      </c>
      <c r="K118" s="324">
        <f t="shared" si="20"/>
        <v>1071240</v>
      </c>
      <c r="L118" s="9"/>
    </row>
    <row r="119" spans="1:12" ht="71.25">
      <c r="A119" s="4"/>
      <c r="B119" s="8"/>
      <c r="C119" s="323"/>
      <c r="D119" s="226" t="s">
        <v>237</v>
      </c>
      <c r="E119" s="204"/>
      <c r="F119" s="204"/>
      <c r="G119" s="207" t="s">
        <v>238</v>
      </c>
      <c r="H119" s="208" t="s">
        <v>74</v>
      </c>
      <c r="I119" s="209">
        <v>2</v>
      </c>
      <c r="J119" s="210">
        <v>264180</v>
      </c>
      <c r="K119" s="324">
        <f t="shared" si="20"/>
        <v>528360</v>
      </c>
      <c r="L119" s="9"/>
    </row>
    <row r="120" spans="1:12" ht="28.5">
      <c r="A120" s="4"/>
      <c r="B120" s="8"/>
      <c r="C120" s="323"/>
      <c r="D120" s="227" t="s">
        <v>239</v>
      </c>
      <c r="E120" s="204"/>
      <c r="F120" s="204"/>
      <c r="G120" s="207" t="s">
        <v>240</v>
      </c>
      <c r="H120" s="208" t="s">
        <v>234</v>
      </c>
      <c r="I120" s="209">
        <v>17</v>
      </c>
      <c r="J120" s="210">
        <v>151530</v>
      </c>
      <c r="K120" s="324">
        <f t="shared" si="20"/>
        <v>2576010</v>
      </c>
      <c r="L120" s="9"/>
    </row>
    <row r="121" spans="1:12" ht="28.5">
      <c r="A121" s="4"/>
      <c r="B121" s="8"/>
      <c r="C121" s="323"/>
      <c r="D121" s="227" t="s">
        <v>241</v>
      </c>
      <c r="E121" s="204"/>
      <c r="F121" s="204"/>
      <c r="G121" s="207" t="s">
        <v>242</v>
      </c>
      <c r="H121" s="208" t="s">
        <v>234</v>
      </c>
      <c r="I121" s="209">
        <v>3</v>
      </c>
      <c r="J121" s="210">
        <v>144910</v>
      </c>
      <c r="K121" s="324">
        <f t="shared" si="20"/>
        <v>434730</v>
      </c>
      <c r="L121" s="9"/>
    </row>
    <row r="122" spans="1:12" ht="42.75">
      <c r="A122" s="4"/>
      <c r="B122" s="8"/>
      <c r="C122" s="323"/>
      <c r="D122" s="227" t="s">
        <v>243</v>
      </c>
      <c r="E122" s="204"/>
      <c r="F122" s="204"/>
      <c r="G122" s="207" t="s">
        <v>244</v>
      </c>
      <c r="H122" s="208" t="s">
        <v>234</v>
      </c>
      <c r="I122" s="209">
        <v>6</v>
      </c>
      <c r="J122" s="210">
        <v>110100</v>
      </c>
      <c r="K122" s="324">
        <f t="shared" si="19"/>
        <v>660600</v>
      </c>
      <c r="L122" s="9"/>
    </row>
    <row r="123" spans="1:12" ht="42.75">
      <c r="A123" s="4"/>
      <c r="B123" s="8"/>
      <c r="C123" s="323"/>
      <c r="D123" s="227" t="s">
        <v>245</v>
      </c>
      <c r="E123" s="204"/>
      <c r="F123" s="204"/>
      <c r="G123" s="207" t="s">
        <v>246</v>
      </c>
      <c r="H123" s="208" t="s">
        <v>234</v>
      </c>
      <c r="I123" s="209">
        <v>6</v>
      </c>
      <c r="J123" s="210">
        <v>112690</v>
      </c>
      <c r="K123" s="324">
        <f t="shared" ref="K123" si="21">ROUND(I123*J123,0)</f>
        <v>676140</v>
      </c>
      <c r="L123" s="9"/>
    </row>
    <row r="124" spans="1:12">
      <c r="A124" s="4"/>
      <c r="B124" s="8"/>
      <c r="C124" s="323"/>
      <c r="D124" s="223">
        <v>8.8000000000000007</v>
      </c>
      <c r="E124" s="223"/>
      <c r="F124" s="223"/>
      <c r="G124" s="224" t="s">
        <v>247</v>
      </c>
      <c r="H124" s="208"/>
      <c r="I124" s="209"/>
      <c r="J124" s="210"/>
      <c r="K124" s="324"/>
      <c r="L124" s="9"/>
    </row>
    <row r="125" spans="1:12" ht="71.25">
      <c r="A125" s="4"/>
      <c r="B125" s="8"/>
      <c r="C125" s="323"/>
      <c r="D125" s="226" t="s">
        <v>248</v>
      </c>
      <c r="E125" s="204"/>
      <c r="F125" s="204"/>
      <c r="G125" s="207" t="s">
        <v>249</v>
      </c>
      <c r="H125" s="208" t="s">
        <v>74</v>
      </c>
      <c r="I125" s="209">
        <v>4</v>
      </c>
      <c r="J125" s="210">
        <v>932200</v>
      </c>
      <c r="K125" s="324">
        <f t="shared" ref="K125:K130" si="22">ROUND(I125*J125,0)</f>
        <v>3728800</v>
      </c>
      <c r="L125" s="9"/>
    </row>
    <row r="126" spans="1:12" ht="71.25">
      <c r="A126" s="4"/>
      <c r="B126" s="8"/>
      <c r="C126" s="323"/>
      <c r="D126" s="226" t="s">
        <v>250</v>
      </c>
      <c r="E126" s="204"/>
      <c r="F126" s="204"/>
      <c r="G126" s="207" t="s">
        <v>251</v>
      </c>
      <c r="H126" s="208" t="s">
        <v>74</v>
      </c>
      <c r="I126" s="209">
        <v>4</v>
      </c>
      <c r="J126" s="210">
        <v>408410</v>
      </c>
      <c r="K126" s="324">
        <f t="shared" ref="K126:K129" si="23">ROUND(I126*J126,0)</f>
        <v>1633640</v>
      </c>
      <c r="L126" s="9"/>
    </row>
    <row r="127" spans="1:12" ht="57">
      <c r="A127" s="4"/>
      <c r="B127" s="8"/>
      <c r="C127" s="323"/>
      <c r="D127" s="226" t="s">
        <v>252</v>
      </c>
      <c r="E127" s="204"/>
      <c r="F127" s="204"/>
      <c r="G127" s="207" t="s">
        <v>253</v>
      </c>
      <c r="H127" s="208" t="s">
        <v>71</v>
      </c>
      <c r="I127" s="209">
        <v>40</v>
      </c>
      <c r="J127" s="210">
        <v>36790</v>
      </c>
      <c r="K127" s="324">
        <f t="shared" si="23"/>
        <v>1471600</v>
      </c>
      <c r="L127" s="9"/>
    </row>
    <row r="128" spans="1:12" ht="42.75">
      <c r="A128" s="4"/>
      <c r="B128" s="8"/>
      <c r="C128" s="323"/>
      <c r="D128" s="226" t="s">
        <v>254</v>
      </c>
      <c r="E128" s="204"/>
      <c r="F128" s="204"/>
      <c r="G128" s="207" t="s">
        <v>255</v>
      </c>
      <c r="H128" s="208" t="s">
        <v>71</v>
      </c>
      <c r="I128" s="209">
        <v>40</v>
      </c>
      <c r="J128" s="210">
        <v>19990</v>
      </c>
      <c r="K128" s="324">
        <f t="shared" si="23"/>
        <v>799600</v>
      </c>
      <c r="L128" s="9"/>
    </row>
    <row r="129" spans="1:12" ht="42.75">
      <c r="A129" s="4"/>
      <c r="B129" s="8"/>
      <c r="C129" s="323"/>
      <c r="D129" s="226" t="s">
        <v>256</v>
      </c>
      <c r="E129" s="204"/>
      <c r="F129" s="204"/>
      <c r="G129" s="207" t="s">
        <v>257</v>
      </c>
      <c r="H129" s="208" t="s">
        <v>234</v>
      </c>
      <c r="I129" s="209">
        <v>14</v>
      </c>
      <c r="J129" s="210">
        <v>398400</v>
      </c>
      <c r="K129" s="324">
        <f t="shared" si="23"/>
        <v>5577600</v>
      </c>
      <c r="L129" s="9"/>
    </row>
    <row r="130" spans="1:12" ht="71.25">
      <c r="A130" s="4"/>
      <c r="B130" s="8"/>
      <c r="C130" s="323"/>
      <c r="D130" s="226" t="s">
        <v>258</v>
      </c>
      <c r="E130" s="204"/>
      <c r="F130" s="204"/>
      <c r="G130" s="207" t="s">
        <v>259</v>
      </c>
      <c r="H130" s="208" t="s">
        <v>74</v>
      </c>
      <c r="I130" s="209">
        <v>3</v>
      </c>
      <c r="J130" s="210">
        <v>875000</v>
      </c>
      <c r="K130" s="324">
        <f t="shared" si="22"/>
        <v>2625000</v>
      </c>
      <c r="L130" s="9"/>
    </row>
    <row r="131" spans="1:12" ht="42.75">
      <c r="A131" s="4"/>
      <c r="B131" s="8"/>
      <c r="C131" s="323"/>
      <c r="D131" s="226" t="s">
        <v>260</v>
      </c>
      <c r="E131" s="204"/>
      <c r="F131" s="204"/>
      <c r="G131" s="207" t="s">
        <v>261</v>
      </c>
      <c r="H131" s="208" t="s">
        <v>234</v>
      </c>
      <c r="I131" s="209">
        <v>8</v>
      </c>
      <c r="J131" s="210">
        <v>130850</v>
      </c>
      <c r="K131" s="324">
        <f t="shared" ref="K131:K132" si="24">ROUND(I131*J131,0)</f>
        <v>1046800</v>
      </c>
      <c r="L131" s="9"/>
    </row>
    <row r="132" spans="1:12" ht="28.5">
      <c r="A132" s="4"/>
      <c r="B132" s="8"/>
      <c r="C132" s="323"/>
      <c r="D132" s="226" t="s">
        <v>262</v>
      </c>
      <c r="E132" s="204"/>
      <c r="F132" s="204"/>
      <c r="G132" s="207" t="s">
        <v>263</v>
      </c>
      <c r="H132" s="208" t="s">
        <v>234</v>
      </c>
      <c r="I132" s="209">
        <v>8</v>
      </c>
      <c r="J132" s="210">
        <v>129740</v>
      </c>
      <c r="K132" s="324">
        <f t="shared" si="24"/>
        <v>1037920</v>
      </c>
      <c r="L132" s="9"/>
    </row>
    <row r="133" spans="1:12">
      <c r="A133" s="4"/>
      <c r="B133" s="8"/>
      <c r="C133" s="323"/>
      <c r="D133" s="223">
        <v>8.9</v>
      </c>
      <c r="E133" s="223"/>
      <c r="F133" s="223"/>
      <c r="G133" s="224" t="s">
        <v>264</v>
      </c>
      <c r="H133" s="208"/>
      <c r="I133" s="209"/>
      <c r="J133" s="210"/>
      <c r="K133" s="324"/>
      <c r="L133" s="9"/>
    </row>
    <row r="134" spans="1:12" ht="28.5">
      <c r="A134" s="4"/>
      <c r="B134" s="8"/>
      <c r="C134" s="323"/>
      <c r="D134" s="226" t="s">
        <v>265</v>
      </c>
      <c r="E134" s="204"/>
      <c r="F134" s="204"/>
      <c r="G134" s="207" t="s">
        <v>266</v>
      </c>
      <c r="H134" s="208" t="s">
        <v>71</v>
      </c>
      <c r="I134" s="209">
        <v>30</v>
      </c>
      <c r="J134" s="210">
        <v>70520</v>
      </c>
      <c r="K134" s="324">
        <f t="shared" ref="K134:K138" si="25">ROUND(I134*J134,0)</f>
        <v>2115600</v>
      </c>
      <c r="L134" s="9"/>
    </row>
    <row r="135" spans="1:12" ht="28.5">
      <c r="A135" s="4"/>
      <c r="B135" s="8"/>
      <c r="C135" s="323"/>
      <c r="D135" s="226" t="s">
        <v>267</v>
      </c>
      <c r="E135" s="204"/>
      <c r="F135" s="204"/>
      <c r="G135" s="207" t="s">
        <v>268</v>
      </c>
      <c r="H135" s="208" t="s">
        <v>74</v>
      </c>
      <c r="I135" s="209">
        <v>4</v>
      </c>
      <c r="J135" s="210">
        <v>39350</v>
      </c>
      <c r="K135" s="324">
        <f t="shared" si="25"/>
        <v>157400</v>
      </c>
      <c r="L135" s="9"/>
    </row>
    <row r="136" spans="1:12" ht="28.5">
      <c r="A136" s="4"/>
      <c r="B136" s="8"/>
      <c r="C136" s="323"/>
      <c r="D136" s="226" t="s">
        <v>269</v>
      </c>
      <c r="E136" s="204"/>
      <c r="F136" s="204"/>
      <c r="G136" s="207" t="s">
        <v>270</v>
      </c>
      <c r="H136" s="208" t="s">
        <v>74</v>
      </c>
      <c r="I136" s="209">
        <v>4</v>
      </c>
      <c r="J136" s="210">
        <v>291360</v>
      </c>
      <c r="K136" s="324">
        <f t="shared" si="25"/>
        <v>1165440</v>
      </c>
      <c r="L136" s="9"/>
    </row>
    <row r="137" spans="1:12" ht="28.5">
      <c r="A137" s="4"/>
      <c r="B137" s="8"/>
      <c r="C137" s="323"/>
      <c r="D137" s="226" t="s">
        <v>271</v>
      </c>
      <c r="E137" s="204"/>
      <c r="F137" s="204"/>
      <c r="G137" s="207" t="s">
        <v>272</v>
      </c>
      <c r="H137" s="208" t="s">
        <v>74</v>
      </c>
      <c r="I137" s="209">
        <v>1</v>
      </c>
      <c r="J137" s="210">
        <v>152650</v>
      </c>
      <c r="K137" s="324">
        <f t="shared" si="25"/>
        <v>152650</v>
      </c>
      <c r="L137" s="9"/>
    </row>
    <row r="138" spans="1:12">
      <c r="A138" s="4"/>
      <c r="B138" s="8"/>
      <c r="C138" s="323"/>
      <c r="D138" s="226" t="s">
        <v>273</v>
      </c>
      <c r="E138" s="204"/>
      <c r="F138" s="204"/>
      <c r="G138" s="207" t="s">
        <v>274</v>
      </c>
      <c r="H138" s="208" t="s">
        <v>74</v>
      </c>
      <c r="I138" s="209">
        <v>4</v>
      </c>
      <c r="J138" s="210">
        <v>103420</v>
      </c>
      <c r="K138" s="324">
        <f t="shared" si="25"/>
        <v>413680</v>
      </c>
      <c r="L138" s="9"/>
    </row>
    <row r="139" spans="1:12">
      <c r="A139" s="4"/>
      <c r="B139" s="8"/>
      <c r="C139" s="323"/>
      <c r="D139" s="228">
        <v>8.1</v>
      </c>
      <c r="E139" s="223"/>
      <c r="F139" s="223"/>
      <c r="G139" s="224" t="s">
        <v>275</v>
      </c>
      <c r="H139" s="208"/>
      <c r="I139" s="209" t="s">
        <v>218</v>
      </c>
      <c r="J139" s="210"/>
      <c r="K139" s="324"/>
      <c r="L139" s="9"/>
    </row>
    <row r="140" spans="1:12" ht="28.5">
      <c r="A140" s="4"/>
      <c r="B140" s="8"/>
      <c r="C140" s="323"/>
      <c r="D140" s="226" t="s">
        <v>276</v>
      </c>
      <c r="E140" s="204"/>
      <c r="F140" s="204"/>
      <c r="G140" s="207" t="s">
        <v>277</v>
      </c>
      <c r="H140" s="208" t="s">
        <v>71</v>
      </c>
      <c r="I140" s="209">
        <v>110</v>
      </c>
      <c r="J140" s="210">
        <v>55870</v>
      </c>
      <c r="K140" s="324">
        <f t="shared" ref="K140:K146" si="26">ROUND(I140*J140,0)</f>
        <v>6145700</v>
      </c>
      <c r="L140" s="9"/>
    </row>
    <row r="141" spans="1:12" ht="28.5">
      <c r="A141" s="4"/>
      <c r="B141" s="8"/>
      <c r="C141" s="323"/>
      <c r="D141" s="226" t="s">
        <v>278</v>
      </c>
      <c r="E141" s="204"/>
      <c r="F141" s="204"/>
      <c r="G141" s="207" t="s">
        <v>268</v>
      </c>
      <c r="H141" s="208" t="s">
        <v>74</v>
      </c>
      <c r="I141" s="209">
        <v>6</v>
      </c>
      <c r="J141" s="210">
        <v>39350</v>
      </c>
      <c r="K141" s="324">
        <f t="shared" si="26"/>
        <v>236100</v>
      </c>
      <c r="L141" s="9"/>
    </row>
    <row r="142" spans="1:12" ht="28.5">
      <c r="A142" s="4"/>
      <c r="B142" s="8"/>
      <c r="C142" s="323"/>
      <c r="D142" s="226" t="s">
        <v>279</v>
      </c>
      <c r="E142" s="204"/>
      <c r="F142" s="204"/>
      <c r="G142" s="207" t="s">
        <v>270</v>
      </c>
      <c r="H142" s="208" t="s">
        <v>74</v>
      </c>
      <c r="I142" s="209">
        <v>6</v>
      </c>
      <c r="J142" s="210">
        <v>291360</v>
      </c>
      <c r="K142" s="324">
        <f t="shared" si="26"/>
        <v>1748160</v>
      </c>
      <c r="L142" s="9"/>
    </row>
    <row r="143" spans="1:12" ht="28.5">
      <c r="A143" s="4"/>
      <c r="B143" s="8"/>
      <c r="C143" s="323"/>
      <c r="D143" s="226" t="s">
        <v>280</v>
      </c>
      <c r="E143" s="204"/>
      <c r="F143" s="204"/>
      <c r="G143" s="207" t="s">
        <v>272</v>
      </c>
      <c r="H143" s="208" t="s">
        <v>74</v>
      </c>
      <c r="I143" s="209">
        <v>6</v>
      </c>
      <c r="J143" s="210">
        <v>152650</v>
      </c>
      <c r="K143" s="324">
        <f t="shared" si="26"/>
        <v>915900</v>
      </c>
      <c r="L143" s="9"/>
    </row>
    <row r="144" spans="1:12" ht="42.75">
      <c r="A144" s="4"/>
      <c r="B144" s="8"/>
      <c r="C144" s="323"/>
      <c r="D144" s="226" t="s">
        <v>281</v>
      </c>
      <c r="E144" s="204"/>
      <c r="F144" s="204"/>
      <c r="G144" s="207" t="s">
        <v>282</v>
      </c>
      <c r="H144" s="208" t="s">
        <v>74</v>
      </c>
      <c r="I144" s="209">
        <v>6</v>
      </c>
      <c r="J144" s="210">
        <v>197600</v>
      </c>
      <c r="K144" s="324">
        <f t="shared" si="26"/>
        <v>1185600</v>
      </c>
      <c r="L144" s="9"/>
    </row>
    <row r="145" spans="1:12" ht="42.75">
      <c r="A145" s="4"/>
      <c r="B145" s="8"/>
      <c r="C145" s="323"/>
      <c r="D145" s="226" t="s">
        <v>283</v>
      </c>
      <c r="E145" s="204"/>
      <c r="F145" s="204"/>
      <c r="G145" s="207" t="s">
        <v>284</v>
      </c>
      <c r="H145" s="208" t="s">
        <v>71</v>
      </c>
      <c r="I145" s="209">
        <v>240</v>
      </c>
      <c r="J145" s="210">
        <v>42370</v>
      </c>
      <c r="K145" s="324">
        <f t="shared" si="26"/>
        <v>10168800</v>
      </c>
      <c r="L145" s="9"/>
    </row>
    <row r="146" spans="1:12" ht="42.75">
      <c r="A146" s="4"/>
      <c r="B146" s="8"/>
      <c r="C146" s="323"/>
      <c r="D146" s="226" t="s">
        <v>285</v>
      </c>
      <c r="E146" s="204"/>
      <c r="F146" s="204"/>
      <c r="G146" s="207" t="s">
        <v>286</v>
      </c>
      <c r="H146" s="208" t="s">
        <v>74</v>
      </c>
      <c r="I146" s="209">
        <v>6</v>
      </c>
      <c r="J146" s="210">
        <v>123430</v>
      </c>
      <c r="K146" s="324">
        <f t="shared" si="26"/>
        <v>740580</v>
      </c>
      <c r="L146" s="9"/>
    </row>
    <row r="147" spans="1:12">
      <c r="A147" s="4"/>
      <c r="B147" s="8"/>
      <c r="C147" s="323"/>
      <c r="D147" s="223">
        <v>8.1110000000000007</v>
      </c>
      <c r="E147" s="223"/>
      <c r="F147" s="223"/>
      <c r="G147" s="224" t="s">
        <v>287</v>
      </c>
      <c r="H147" s="208"/>
      <c r="I147" s="209"/>
      <c r="J147" s="210"/>
      <c r="K147" s="324"/>
      <c r="L147" s="9"/>
    </row>
    <row r="148" spans="1:12" ht="42.75">
      <c r="A148" s="4"/>
      <c r="B148" s="8"/>
      <c r="C148" s="323"/>
      <c r="D148" s="226" t="s">
        <v>288</v>
      </c>
      <c r="E148" s="204"/>
      <c r="F148" s="204"/>
      <c r="G148" s="207" t="s">
        <v>289</v>
      </c>
      <c r="H148" s="208" t="s">
        <v>74</v>
      </c>
      <c r="I148" s="209">
        <v>4</v>
      </c>
      <c r="J148" s="210">
        <v>148320</v>
      </c>
      <c r="K148" s="324">
        <f t="shared" ref="K148:K149" si="27">ROUND(I148*J148,0)</f>
        <v>593280</v>
      </c>
      <c r="L148" s="9"/>
    </row>
    <row r="149" spans="1:12" ht="28.5">
      <c r="A149" s="4"/>
      <c r="B149" s="8"/>
      <c r="C149" s="323"/>
      <c r="D149" s="226" t="s">
        <v>290</v>
      </c>
      <c r="E149" s="204"/>
      <c r="F149" s="204"/>
      <c r="G149" s="207" t="s">
        <v>291</v>
      </c>
      <c r="H149" s="208" t="s">
        <v>234</v>
      </c>
      <c r="I149" s="209">
        <v>4</v>
      </c>
      <c r="J149" s="210">
        <v>428190</v>
      </c>
      <c r="K149" s="324">
        <f t="shared" si="27"/>
        <v>1712760</v>
      </c>
      <c r="L149" s="9"/>
    </row>
    <row r="150" spans="1:12">
      <c r="A150" s="4"/>
      <c r="B150" s="8"/>
      <c r="C150" s="323"/>
      <c r="D150" s="223" t="s">
        <v>292</v>
      </c>
      <c r="E150" s="223"/>
      <c r="F150" s="223"/>
      <c r="G150" s="224" t="s">
        <v>293</v>
      </c>
      <c r="H150" s="208"/>
      <c r="I150" s="209"/>
      <c r="J150" s="210"/>
      <c r="K150" s="324"/>
      <c r="L150" s="9"/>
    </row>
    <row r="151" spans="1:12">
      <c r="A151" s="4"/>
      <c r="B151" s="8"/>
      <c r="C151" s="323"/>
      <c r="D151" s="226" t="s">
        <v>294</v>
      </c>
      <c r="E151" s="204"/>
      <c r="F151" s="204"/>
      <c r="G151" s="207" t="s">
        <v>295</v>
      </c>
      <c r="H151" s="208" t="s">
        <v>296</v>
      </c>
      <c r="I151" s="209">
        <v>1</v>
      </c>
      <c r="J151" s="210">
        <v>3798480</v>
      </c>
      <c r="K151" s="324">
        <f t="shared" ref="K151:K154" si="28">ROUND(I151*J151,0)</f>
        <v>3798480</v>
      </c>
      <c r="L151" s="9"/>
    </row>
    <row r="152" spans="1:12">
      <c r="A152" s="4"/>
      <c r="B152" s="8"/>
      <c r="C152" s="323"/>
      <c r="D152" s="226" t="s">
        <v>297</v>
      </c>
      <c r="E152" s="204"/>
      <c r="F152" s="204"/>
      <c r="G152" s="207" t="s">
        <v>298</v>
      </c>
      <c r="H152" s="208" t="s">
        <v>296</v>
      </c>
      <c r="I152" s="209">
        <v>1</v>
      </c>
      <c r="J152" s="210">
        <v>4748100</v>
      </c>
      <c r="K152" s="324">
        <f t="shared" si="28"/>
        <v>4748100</v>
      </c>
      <c r="L152" s="9"/>
    </row>
    <row r="153" spans="1:12" ht="99.75">
      <c r="A153" s="4"/>
      <c r="B153" s="8"/>
      <c r="C153" s="323"/>
      <c r="D153" s="226" t="s">
        <v>299</v>
      </c>
      <c r="E153" s="204"/>
      <c r="F153" s="204"/>
      <c r="G153" s="207" t="s">
        <v>300</v>
      </c>
      <c r="H153" s="208" t="s">
        <v>296</v>
      </c>
      <c r="I153" s="209">
        <v>1</v>
      </c>
      <c r="J153" s="210">
        <v>2156000</v>
      </c>
      <c r="K153" s="324">
        <f t="shared" si="28"/>
        <v>2156000</v>
      </c>
      <c r="L153" s="9"/>
    </row>
    <row r="154" spans="1:12" ht="42.75">
      <c r="A154" s="4"/>
      <c r="B154" s="8"/>
      <c r="C154" s="323"/>
      <c r="D154" s="226" t="s">
        <v>301</v>
      </c>
      <c r="E154" s="204"/>
      <c r="F154" s="204"/>
      <c r="G154" s="207" t="s">
        <v>302</v>
      </c>
      <c r="H154" s="208" t="s">
        <v>296</v>
      </c>
      <c r="I154" s="209">
        <v>1</v>
      </c>
      <c r="J154" s="210">
        <v>828000</v>
      </c>
      <c r="K154" s="324">
        <f t="shared" si="28"/>
        <v>828000</v>
      </c>
      <c r="L154" s="9"/>
    </row>
    <row r="155" spans="1:12">
      <c r="A155" s="4"/>
      <c r="B155" s="8"/>
      <c r="C155" s="325" t="s">
        <v>76</v>
      </c>
      <c r="D155" s="222"/>
      <c r="E155" s="222"/>
      <c r="F155" s="222"/>
      <c r="G155" s="211"/>
      <c r="H155" s="204"/>
      <c r="I155" s="212"/>
      <c r="J155" s="221"/>
      <c r="K155" s="326">
        <f>SUBTOTAL(9,K88:K154)</f>
        <v>127574130</v>
      </c>
      <c r="L155" s="9"/>
    </row>
    <row r="156" spans="1:12">
      <c r="A156" s="4"/>
      <c r="B156" s="8"/>
      <c r="C156" s="321"/>
      <c r="D156" s="203">
        <v>9</v>
      </c>
      <c r="E156" s="202"/>
      <c r="F156" s="202"/>
      <c r="G156" s="202" t="s">
        <v>303</v>
      </c>
      <c r="H156" s="203"/>
      <c r="I156" s="213"/>
      <c r="J156" s="202"/>
      <c r="K156" s="322"/>
      <c r="L156" s="9"/>
    </row>
    <row r="157" spans="1:12" ht="30">
      <c r="A157" s="4"/>
      <c r="B157" s="8"/>
      <c r="C157" s="323"/>
      <c r="D157" s="223">
        <v>9.1</v>
      </c>
      <c r="E157" s="223"/>
      <c r="F157" s="223"/>
      <c r="G157" s="224" t="s">
        <v>304</v>
      </c>
      <c r="H157" s="208"/>
      <c r="I157" s="209"/>
      <c r="J157" s="210"/>
      <c r="K157" s="324"/>
      <c r="L157" s="9"/>
    </row>
    <row r="158" spans="1:12" ht="28.5">
      <c r="A158" s="4"/>
      <c r="B158" s="8"/>
      <c r="C158" s="323"/>
      <c r="D158" s="226" t="s">
        <v>305</v>
      </c>
      <c r="E158" s="204"/>
      <c r="F158" s="204"/>
      <c r="G158" s="207" t="s">
        <v>306</v>
      </c>
      <c r="H158" s="208" t="s">
        <v>74</v>
      </c>
      <c r="I158" s="209">
        <v>10</v>
      </c>
      <c r="J158" s="210">
        <v>98873</v>
      </c>
      <c r="K158" s="324">
        <f t="shared" ref="K158:K168" si="29">ROUND(I158*J158,0)</f>
        <v>988730</v>
      </c>
      <c r="L158" s="9"/>
    </row>
    <row r="159" spans="1:12">
      <c r="A159" s="4"/>
      <c r="B159" s="8"/>
      <c r="C159" s="323"/>
      <c r="D159" s="226" t="s">
        <v>307</v>
      </c>
      <c r="E159" s="204"/>
      <c r="F159" s="204"/>
      <c r="G159" s="207" t="s">
        <v>308</v>
      </c>
      <c r="H159" s="208" t="s">
        <v>71</v>
      </c>
      <c r="I159" s="209">
        <v>430</v>
      </c>
      <c r="J159" s="210">
        <v>8109</v>
      </c>
      <c r="K159" s="324">
        <f t="shared" si="29"/>
        <v>3486870</v>
      </c>
      <c r="L159" s="9"/>
    </row>
    <row r="160" spans="1:12" ht="28.5">
      <c r="A160" s="4"/>
      <c r="B160" s="8"/>
      <c r="C160" s="323"/>
      <c r="D160" s="226" t="s">
        <v>309</v>
      </c>
      <c r="E160" s="204"/>
      <c r="F160" s="204"/>
      <c r="G160" s="207" t="s">
        <v>310</v>
      </c>
      <c r="H160" s="208" t="s">
        <v>74</v>
      </c>
      <c r="I160" s="209">
        <v>1</v>
      </c>
      <c r="J160" s="210">
        <v>1221000</v>
      </c>
      <c r="K160" s="324">
        <f t="shared" si="29"/>
        <v>1221000</v>
      </c>
      <c r="L160" s="9"/>
    </row>
    <row r="161" spans="1:12">
      <c r="A161" s="4"/>
      <c r="B161" s="8"/>
      <c r="C161" s="323"/>
      <c r="D161" s="226" t="s">
        <v>311</v>
      </c>
      <c r="E161" s="204"/>
      <c r="F161" s="204"/>
      <c r="G161" s="207" t="s">
        <v>312</v>
      </c>
      <c r="H161" s="208" t="s">
        <v>74</v>
      </c>
      <c r="I161" s="209">
        <v>1</v>
      </c>
      <c r="J161" s="210">
        <v>677742</v>
      </c>
      <c r="K161" s="324">
        <f t="shared" si="29"/>
        <v>677742</v>
      </c>
      <c r="L161" s="9"/>
    </row>
    <row r="162" spans="1:12">
      <c r="A162" s="4"/>
      <c r="B162" s="8"/>
      <c r="C162" s="323"/>
      <c r="D162" s="226" t="s">
        <v>313</v>
      </c>
      <c r="E162" s="204"/>
      <c r="F162" s="204"/>
      <c r="G162" s="207" t="s">
        <v>314</v>
      </c>
      <c r="H162" s="208" t="s">
        <v>74</v>
      </c>
      <c r="I162" s="209">
        <v>10</v>
      </c>
      <c r="J162" s="210">
        <v>40126</v>
      </c>
      <c r="K162" s="324">
        <f t="shared" si="29"/>
        <v>401260</v>
      </c>
      <c r="L162" s="9"/>
    </row>
    <row r="163" spans="1:12" ht="85.5">
      <c r="A163" s="4"/>
      <c r="B163" s="8"/>
      <c r="C163" s="323"/>
      <c r="D163" s="226" t="s">
        <v>315</v>
      </c>
      <c r="E163" s="204"/>
      <c r="F163" s="204"/>
      <c r="G163" s="207" t="s">
        <v>316</v>
      </c>
      <c r="H163" s="208" t="s">
        <v>74</v>
      </c>
      <c r="I163" s="209">
        <v>1</v>
      </c>
      <c r="J163" s="210">
        <v>1071655</v>
      </c>
      <c r="K163" s="324">
        <f t="shared" si="29"/>
        <v>1071655</v>
      </c>
      <c r="L163" s="9"/>
    </row>
    <row r="164" spans="1:12" ht="42.75">
      <c r="A164" s="4"/>
      <c r="B164" s="8"/>
      <c r="C164" s="323"/>
      <c r="D164" s="226" t="s">
        <v>317</v>
      </c>
      <c r="E164" s="204"/>
      <c r="F164" s="204"/>
      <c r="G164" s="207" t="s">
        <v>318</v>
      </c>
      <c r="H164" s="208" t="s">
        <v>74</v>
      </c>
      <c r="I164" s="209">
        <v>1</v>
      </c>
      <c r="J164" s="210">
        <v>3039561</v>
      </c>
      <c r="K164" s="324">
        <f t="shared" si="29"/>
        <v>3039561</v>
      </c>
      <c r="L164" s="9"/>
    </row>
    <row r="165" spans="1:12" ht="57">
      <c r="A165" s="4"/>
      <c r="B165" s="8"/>
      <c r="C165" s="323"/>
      <c r="D165" s="226" t="s">
        <v>319</v>
      </c>
      <c r="E165" s="204"/>
      <c r="F165" s="204"/>
      <c r="G165" s="207" t="s">
        <v>320</v>
      </c>
      <c r="H165" s="208" t="s">
        <v>74</v>
      </c>
      <c r="I165" s="209">
        <v>1</v>
      </c>
      <c r="J165" s="210">
        <v>243851</v>
      </c>
      <c r="K165" s="324">
        <f t="shared" ref="K165:K167" si="30">ROUND(I165*J165,0)</f>
        <v>243851</v>
      </c>
      <c r="L165" s="9"/>
    </row>
    <row r="166" spans="1:12" ht="57">
      <c r="A166" s="4"/>
      <c r="B166" s="8"/>
      <c r="C166" s="323"/>
      <c r="D166" s="226" t="s">
        <v>321</v>
      </c>
      <c r="E166" s="204"/>
      <c r="F166" s="204"/>
      <c r="G166" s="207" t="s">
        <v>322</v>
      </c>
      <c r="H166" s="208" t="s">
        <v>71</v>
      </c>
      <c r="I166" s="209">
        <v>56</v>
      </c>
      <c r="J166" s="210">
        <v>10659</v>
      </c>
      <c r="K166" s="324">
        <f t="shared" si="30"/>
        <v>596904</v>
      </c>
      <c r="L166" s="9"/>
    </row>
    <row r="167" spans="1:12" ht="71.25">
      <c r="A167" s="4"/>
      <c r="B167" s="8"/>
      <c r="C167" s="323"/>
      <c r="D167" s="226" t="s">
        <v>323</v>
      </c>
      <c r="E167" s="204"/>
      <c r="F167" s="204"/>
      <c r="G167" s="207" t="s">
        <v>324</v>
      </c>
      <c r="H167" s="208" t="s">
        <v>71</v>
      </c>
      <c r="I167" s="209">
        <v>45</v>
      </c>
      <c r="J167" s="210">
        <v>28115</v>
      </c>
      <c r="K167" s="324">
        <f t="shared" si="30"/>
        <v>1265175</v>
      </c>
      <c r="L167" s="9"/>
    </row>
    <row r="168" spans="1:12" ht="71.25">
      <c r="A168" s="4"/>
      <c r="B168" s="8"/>
      <c r="C168" s="323"/>
      <c r="D168" s="226" t="s">
        <v>325</v>
      </c>
      <c r="E168" s="204"/>
      <c r="F168" s="204"/>
      <c r="G168" s="207" t="s">
        <v>220</v>
      </c>
      <c r="H168" s="208" t="s">
        <v>71</v>
      </c>
      <c r="I168" s="209">
        <v>47</v>
      </c>
      <c r="J168" s="210">
        <v>22980</v>
      </c>
      <c r="K168" s="324">
        <f t="shared" si="29"/>
        <v>1080060</v>
      </c>
      <c r="L168" s="9"/>
    </row>
    <row r="169" spans="1:12">
      <c r="A169" s="4"/>
      <c r="B169" s="8"/>
      <c r="C169" s="325" t="s">
        <v>76</v>
      </c>
      <c r="D169" s="222"/>
      <c r="E169" s="222"/>
      <c r="F169" s="222"/>
      <c r="G169" s="211"/>
      <c r="H169" s="204"/>
      <c r="I169" s="212"/>
      <c r="J169" s="221"/>
      <c r="K169" s="326">
        <f>SUBTOTAL(9,K157:K168)</f>
        <v>14072808</v>
      </c>
      <c r="L169" s="9"/>
    </row>
    <row r="170" spans="1:12">
      <c r="A170" s="4"/>
      <c r="B170" s="8"/>
      <c r="C170" s="321"/>
      <c r="D170" s="203">
        <v>10</v>
      </c>
      <c r="E170" s="202"/>
      <c r="F170" s="202"/>
      <c r="G170" s="202" t="s">
        <v>326</v>
      </c>
      <c r="H170" s="203"/>
      <c r="I170" s="213"/>
      <c r="J170" s="202"/>
      <c r="K170" s="322"/>
      <c r="L170" s="9"/>
    </row>
    <row r="171" spans="1:12" ht="42.75">
      <c r="A171" s="4"/>
      <c r="B171" s="8"/>
      <c r="C171" s="327"/>
      <c r="D171" s="229">
        <v>10.1</v>
      </c>
      <c r="E171" s="204"/>
      <c r="F171" s="204"/>
      <c r="G171" s="207" t="s">
        <v>327</v>
      </c>
      <c r="H171" s="208" t="s">
        <v>69</v>
      </c>
      <c r="I171" s="209">
        <v>125.65</v>
      </c>
      <c r="J171" s="210">
        <v>58265</v>
      </c>
      <c r="K171" s="324">
        <f t="shared" ref="K171:K176" si="31">ROUND(I171*J171,0)</f>
        <v>7320997</v>
      </c>
      <c r="L171" s="9"/>
    </row>
    <row r="172" spans="1:12" ht="42.75">
      <c r="A172" s="4"/>
      <c r="B172" s="8"/>
      <c r="C172" s="327"/>
      <c r="D172" s="229">
        <v>10.16</v>
      </c>
      <c r="E172" s="204"/>
      <c r="F172" s="204"/>
      <c r="G172" s="207" t="s">
        <v>328</v>
      </c>
      <c r="H172" s="208" t="s">
        <v>71</v>
      </c>
      <c r="I172" s="209">
        <v>70.22</v>
      </c>
      <c r="J172" s="210">
        <v>38598</v>
      </c>
      <c r="K172" s="324">
        <f t="shared" si="31"/>
        <v>2710352</v>
      </c>
      <c r="L172" s="9"/>
    </row>
    <row r="173" spans="1:12" ht="42.75">
      <c r="A173" s="4"/>
      <c r="B173" s="8"/>
      <c r="C173" s="327"/>
      <c r="D173" s="229">
        <v>10.17</v>
      </c>
      <c r="E173" s="204"/>
      <c r="F173" s="204"/>
      <c r="G173" s="207" t="s">
        <v>329</v>
      </c>
      <c r="H173" s="208" t="s">
        <v>71</v>
      </c>
      <c r="I173" s="209">
        <v>11.59</v>
      </c>
      <c r="J173" s="210">
        <v>48991</v>
      </c>
      <c r="K173" s="324">
        <f t="shared" si="31"/>
        <v>567806</v>
      </c>
      <c r="L173" s="9"/>
    </row>
    <row r="174" spans="1:12" ht="28.5">
      <c r="A174" s="4"/>
      <c r="B174" s="8"/>
      <c r="C174" s="327"/>
      <c r="D174" s="229">
        <v>10.32</v>
      </c>
      <c r="E174" s="204"/>
      <c r="F174" s="204"/>
      <c r="G174" s="207" t="s">
        <v>330</v>
      </c>
      <c r="H174" s="208" t="s">
        <v>79</v>
      </c>
      <c r="I174" s="209">
        <v>3.77</v>
      </c>
      <c r="J174" s="210">
        <v>1050000</v>
      </c>
      <c r="K174" s="324">
        <f t="shared" si="31"/>
        <v>3958500</v>
      </c>
      <c r="L174" s="9"/>
    </row>
    <row r="175" spans="1:12" ht="57">
      <c r="A175" s="4"/>
      <c r="B175" s="8"/>
      <c r="C175" s="327"/>
      <c r="D175" s="229" t="s">
        <v>331</v>
      </c>
      <c r="E175" s="204"/>
      <c r="F175" s="204"/>
      <c r="G175" s="207" t="s">
        <v>332</v>
      </c>
      <c r="H175" s="208" t="s">
        <v>69</v>
      </c>
      <c r="I175" s="209">
        <v>67.900000000000006</v>
      </c>
      <c r="J175" s="210">
        <v>90079</v>
      </c>
      <c r="K175" s="324">
        <f t="shared" si="31"/>
        <v>6116364</v>
      </c>
      <c r="L175" s="9"/>
    </row>
    <row r="176" spans="1:12" ht="71.25">
      <c r="A176" s="4"/>
      <c r="B176" s="8"/>
      <c r="C176" s="327"/>
      <c r="D176" s="229" t="s">
        <v>333</v>
      </c>
      <c r="E176" s="204"/>
      <c r="F176" s="204"/>
      <c r="G176" s="207" t="s">
        <v>334</v>
      </c>
      <c r="H176" s="208" t="s">
        <v>69</v>
      </c>
      <c r="I176" s="209">
        <v>81.599999999999994</v>
      </c>
      <c r="J176" s="210">
        <v>58361</v>
      </c>
      <c r="K176" s="324">
        <f t="shared" si="31"/>
        <v>4762258</v>
      </c>
      <c r="L176" s="9"/>
    </row>
    <row r="177" spans="1:14">
      <c r="A177" s="4"/>
      <c r="B177" s="8"/>
      <c r="C177" s="325" t="s">
        <v>76</v>
      </c>
      <c r="D177" s="222"/>
      <c r="E177" s="222"/>
      <c r="F177" s="222"/>
      <c r="G177" s="211"/>
      <c r="H177" s="204"/>
      <c r="I177" s="212"/>
      <c r="J177" s="221"/>
      <c r="K177" s="326">
        <f>SUBTOTAL(9,K171:K176)</f>
        <v>25436277</v>
      </c>
      <c r="L177" s="9"/>
    </row>
    <row r="178" spans="1:14">
      <c r="A178" s="4"/>
      <c r="B178" s="8"/>
      <c r="C178" s="321"/>
      <c r="D178" s="203">
        <v>11</v>
      </c>
      <c r="E178" s="202"/>
      <c r="F178" s="202"/>
      <c r="G178" s="202" t="s">
        <v>335</v>
      </c>
      <c r="H178" s="203"/>
      <c r="I178" s="213"/>
      <c r="J178" s="202"/>
      <c r="K178" s="322"/>
      <c r="L178" s="9"/>
    </row>
    <row r="179" spans="1:14" s="18" customFormat="1">
      <c r="A179" s="182"/>
      <c r="B179" s="8"/>
      <c r="C179" s="328"/>
      <c r="D179" s="223">
        <v>11.1</v>
      </c>
      <c r="E179" s="223"/>
      <c r="F179" s="223"/>
      <c r="G179" s="224" t="s">
        <v>336</v>
      </c>
      <c r="H179" s="230"/>
      <c r="I179" s="231"/>
      <c r="J179" s="232"/>
      <c r="K179" s="329"/>
      <c r="L179" s="184"/>
      <c r="M179" s="1"/>
      <c r="N179" s="197"/>
    </row>
    <row r="180" spans="1:14" ht="57">
      <c r="A180" s="4"/>
      <c r="B180" s="8"/>
      <c r="C180" s="323"/>
      <c r="D180" s="215" t="s">
        <v>337</v>
      </c>
      <c r="E180" s="204"/>
      <c r="F180" s="204"/>
      <c r="G180" s="207" t="s">
        <v>338</v>
      </c>
      <c r="H180" s="208" t="s">
        <v>71</v>
      </c>
      <c r="I180" s="209">
        <v>130.80000000000001</v>
      </c>
      <c r="J180" s="210">
        <v>55911</v>
      </c>
      <c r="K180" s="324">
        <f t="shared" ref="K180" si="32">ROUND(I180*J180,0)</f>
        <v>7313159</v>
      </c>
      <c r="L180" s="9"/>
    </row>
    <row r="181" spans="1:14" s="18" customFormat="1">
      <c r="A181" s="182"/>
      <c r="B181" s="183"/>
      <c r="C181" s="328"/>
      <c r="D181" s="223">
        <v>11.2</v>
      </c>
      <c r="E181" s="223"/>
      <c r="F181" s="223"/>
      <c r="G181" s="224" t="s">
        <v>339</v>
      </c>
      <c r="H181" s="230"/>
      <c r="I181" s="231"/>
      <c r="J181" s="232"/>
      <c r="K181" s="329"/>
      <c r="L181" s="184"/>
      <c r="M181" s="1"/>
      <c r="N181" s="197"/>
    </row>
    <row r="182" spans="1:14" s="18" customFormat="1" ht="71.25">
      <c r="A182" s="182"/>
      <c r="B182" s="183"/>
      <c r="C182" s="328"/>
      <c r="D182" s="215" t="s">
        <v>340</v>
      </c>
      <c r="E182" s="223"/>
      <c r="F182" s="223"/>
      <c r="G182" s="207" t="s">
        <v>341</v>
      </c>
      <c r="H182" s="208" t="s">
        <v>69</v>
      </c>
      <c r="I182" s="209">
        <v>374.13</v>
      </c>
      <c r="J182" s="210">
        <v>225843</v>
      </c>
      <c r="K182" s="324">
        <f t="shared" ref="K182:K183" si="33">ROUND(I182*J182,0)</f>
        <v>84494642</v>
      </c>
      <c r="L182" s="184"/>
      <c r="M182" s="1"/>
      <c r="N182" s="197"/>
    </row>
    <row r="183" spans="1:14" ht="42.75">
      <c r="A183" s="4"/>
      <c r="B183" s="8"/>
      <c r="C183" s="323"/>
      <c r="D183" s="233" t="s">
        <v>342</v>
      </c>
      <c r="E183" s="204"/>
      <c r="F183" s="204"/>
      <c r="G183" s="207" t="s">
        <v>343</v>
      </c>
      <c r="H183" s="208" t="s">
        <v>69</v>
      </c>
      <c r="I183" s="209">
        <v>32</v>
      </c>
      <c r="J183" s="210">
        <v>78156</v>
      </c>
      <c r="K183" s="324">
        <f t="shared" si="33"/>
        <v>2500992</v>
      </c>
      <c r="L183" s="9"/>
    </row>
    <row r="184" spans="1:14">
      <c r="A184" s="4"/>
      <c r="B184" s="8"/>
      <c r="C184" s="325" t="s">
        <v>76</v>
      </c>
      <c r="D184" s="222"/>
      <c r="E184" s="222"/>
      <c r="F184" s="222"/>
      <c r="G184" s="211"/>
      <c r="H184" s="204"/>
      <c r="I184" s="212"/>
      <c r="J184" s="221"/>
      <c r="K184" s="326">
        <f>SUBTOTAL(9,K179:K183)</f>
        <v>94308793</v>
      </c>
      <c r="L184" s="9"/>
    </row>
    <row r="185" spans="1:14">
      <c r="A185" s="4"/>
      <c r="B185" s="8"/>
      <c r="C185" s="321"/>
      <c r="D185" s="203">
        <v>12</v>
      </c>
      <c r="E185" s="202"/>
      <c r="F185" s="202"/>
      <c r="G185" s="202" t="s">
        <v>344</v>
      </c>
      <c r="H185" s="203"/>
      <c r="I185" s="213"/>
      <c r="J185" s="202"/>
      <c r="K185" s="322"/>
      <c r="L185" s="9"/>
    </row>
    <row r="186" spans="1:14" ht="42.75">
      <c r="A186" s="4"/>
      <c r="B186" s="8"/>
      <c r="C186" s="323"/>
      <c r="D186" s="215">
        <v>12.1</v>
      </c>
      <c r="E186" s="204"/>
      <c r="F186" s="204"/>
      <c r="G186" s="207" t="s">
        <v>345</v>
      </c>
      <c r="H186" s="208" t="s">
        <v>69</v>
      </c>
      <c r="I186" s="209">
        <v>263.87</v>
      </c>
      <c r="J186" s="210">
        <v>28260</v>
      </c>
      <c r="K186" s="324">
        <f t="shared" ref="K186" si="34">ROUND(I186*J186,0)</f>
        <v>7456966</v>
      </c>
      <c r="L186" s="9"/>
    </row>
    <row r="187" spans="1:14">
      <c r="A187" s="4"/>
      <c r="B187" s="8"/>
      <c r="C187" s="325" t="s">
        <v>76</v>
      </c>
      <c r="D187" s="222"/>
      <c r="E187" s="222"/>
      <c r="F187" s="222"/>
      <c r="G187" s="211"/>
      <c r="H187" s="204"/>
      <c r="I187" s="212"/>
      <c r="J187" s="221"/>
      <c r="K187" s="326">
        <f>SUBTOTAL(9,K186:K186)</f>
        <v>7456966</v>
      </c>
      <c r="L187" s="9"/>
    </row>
    <row r="188" spans="1:14">
      <c r="A188" s="4"/>
      <c r="B188" s="8"/>
      <c r="C188" s="321"/>
      <c r="D188" s="203">
        <v>13</v>
      </c>
      <c r="E188" s="202"/>
      <c r="F188" s="202"/>
      <c r="G188" s="202" t="s">
        <v>346</v>
      </c>
      <c r="H188" s="203"/>
      <c r="I188" s="213"/>
      <c r="J188" s="202"/>
      <c r="K188" s="322"/>
      <c r="L188" s="9"/>
    </row>
    <row r="189" spans="1:14" ht="85.5">
      <c r="A189" s="4"/>
      <c r="B189" s="8"/>
      <c r="C189" s="323"/>
      <c r="D189" s="215">
        <v>13.2</v>
      </c>
      <c r="E189" s="204"/>
      <c r="F189" s="204"/>
      <c r="G189" s="207" t="s">
        <v>347</v>
      </c>
      <c r="H189" s="208" t="s">
        <v>71</v>
      </c>
      <c r="I189" s="209">
        <v>8.7799999999999994</v>
      </c>
      <c r="J189" s="210">
        <v>283759</v>
      </c>
      <c r="K189" s="324">
        <f t="shared" ref="K189:K191" si="35">ROUND(I189*J189,0)</f>
        <v>2491404</v>
      </c>
      <c r="L189" s="9"/>
    </row>
    <row r="190" spans="1:14" ht="71.25">
      <c r="A190" s="4"/>
      <c r="B190" s="8"/>
      <c r="C190" s="323"/>
      <c r="D190" s="215">
        <v>13.3</v>
      </c>
      <c r="E190" s="204"/>
      <c r="F190" s="204"/>
      <c r="G190" s="207" t="s">
        <v>348</v>
      </c>
      <c r="H190" s="208" t="s">
        <v>74</v>
      </c>
      <c r="I190" s="209">
        <v>1</v>
      </c>
      <c r="J190" s="210">
        <v>256555</v>
      </c>
      <c r="K190" s="324">
        <f t="shared" si="35"/>
        <v>256555</v>
      </c>
      <c r="L190" s="9"/>
    </row>
    <row r="191" spans="1:14" ht="42.75">
      <c r="A191" s="4"/>
      <c r="B191" s="8"/>
      <c r="C191" s="323"/>
      <c r="D191" s="215">
        <v>13.8</v>
      </c>
      <c r="E191" s="204"/>
      <c r="F191" s="204"/>
      <c r="G191" s="207" t="s">
        <v>349</v>
      </c>
      <c r="H191" s="208" t="s">
        <v>69</v>
      </c>
      <c r="I191" s="209">
        <v>41.45</v>
      </c>
      <c r="J191" s="210">
        <v>70759</v>
      </c>
      <c r="K191" s="324">
        <f t="shared" si="35"/>
        <v>2932961</v>
      </c>
      <c r="L191" s="9"/>
    </row>
    <row r="192" spans="1:14">
      <c r="A192" s="4"/>
      <c r="B192" s="8"/>
      <c r="C192" s="325" t="s">
        <v>76</v>
      </c>
      <c r="D192" s="222"/>
      <c r="E192" s="222"/>
      <c r="F192" s="222"/>
      <c r="G192" s="211"/>
      <c r="H192" s="204"/>
      <c r="I192" s="212"/>
      <c r="J192" s="221"/>
      <c r="K192" s="326">
        <f>SUBTOTAL(9,K189:K191)</f>
        <v>5680920</v>
      </c>
      <c r="L192" s="9"/>
    </row>
    <row r="193" spans="1:14">
      <c r="A193" s="4"/>
      <c r="B193" s="8"/>
      <c r="C193" s="321"/>
      <c r="D193" s="203">
        <v>14</v>
      </c>
      <c r="E193" s="202"/>
      <c r="F193" s="202"/>
      <c r="G193" s="202" t="s">
        <v>350</v>
      </c>
      <c r="H193" s="203"/>
      <c r="I193" s="213"/>
      <c r="J193" s="202"/>
      <c r="K193" s="322"/>
      <c r="L193" s="9"/>
    </row>
    <row r="194" spans="1:14" ht="42.75">
      <c r="A194" s="4"/>
      <c r="B194" s="8"/>
      <c r="C194" s="323"/>
      <c r="D194" s="218">
        <v>14.1</v>
      </c>
      <c r="E194" s="204"/>
      <c r="F194" s="204"/>
      <c r="G194" s="207" t="s">
        <v>351</v>
      </c>
      <c r="H194" s="208" t="s">
        <v>69</v>
      </c>
      <c r="I194" s="209">
        <v>9.83</v>
      </c>
      <c r="J194" s="210">
        <v>35644</v>
      </c>
      <c r="K194" s="324">
        <f t="shared" ref="K194:K196" si="36">ROUND(I194*J194,0)</f>
        <v>350381</v>
      </c>
      <c r="L194" s="9"/>
    </row>
    <row r="195" spans="1:14" ht="42.75">
      <c r="A195" s="4"/>
      <c r="B195" s="8"/>
      <c r="C195" s="323"/>
      <c r="D195" s="218">
        <v>14.15</v>
      </c>
      <c r="E195" s="204"/>
      <c r="F195" s="204"/>
      <c r="G195" s="207" t="s">
        <v>352</v>
      </c>
      <c r="H195" s="208" t="s">
        <v>69</v>
      </c>
      <c r="I195" s="209">
        <v>292.27</v>
      </c>
      <c r="J195" s="210">
        <v>70759</v>
      </c>
      <c r="K195" s="324">
        <f t="shared" si="36"/>
        <v>20680733</v>
      </c>
      <c r="L195" s="9"/>
    </row>
    <row r="196" spans="1:14" ht="28.5">
      <c r="A196" s="4"/>
      <c r="B196" s="8"/>
      <c r="C196" s="323"/>
      <c r="D196" s="218">
        <v>14.16</v>
      </c>
      <c r="E196" s="204"/>
      <c r="F196" s="204"/>
      <c r="G196" s="207" t="s">
        <v>353</v>
      </c>
      <c r="H196" s="208" t="s">
        <v>71</v>
      </c>
      <c r="I196" s="209">
        <v>18.84</v>
      </c>
      <c r="J196" s="210">
        <v>65000</v>
      </c>
      <c r="K196" s="324">
        <f t="shared" si="36"/>
        <v>1224600</v>
      </c>
      <c r="L196" s="9"/>
    </row>
    <row r="197" spans="1:14">
      <c r="A197" s="4"/>
      <c r="B197" s="8"/>
      <c r="C197" s="325" t="s">
        <v>76</v>
      </c>
      <c r="D197" s="222"/>
      <c r="E197" s="222"/>
      <c r="F197" s="222"/>
      <c r="G197" s="211"/>
      <c r="H197" s="204"/>
      <c r="I197" s="212"/>
      <c r="J197" s="221"/>
      <c r="K197" s="326">
        <f>SUBTOTAL(9,K194:K196)</f>
        <v>22255714</v>
      </c>
      <c r="L197" s="9"/>
    </row>
    <row r="198" spans="1:14">
      <c r="A198" s="4"/>
      <c r="B198" s="8"/>
      <c r="C198" s="321"/>
      <c r="D198" s="203">
        <v>15</v>
      </c>
      <c r="E198" s="202"/>
      <c r="F198" s="202"/>
      <c r="G198" s="202" t="s">
        <v>354</v>
      </c>
      <c r="H198" s="203"/>
      <c r="I198" s="213"/>
      <c r="J198" s="202"/>
      <c r="K198" s="322"/>
      <c r="L198" s="9"/>
    </row>
    <row r="199" spans="1:14">
      <c r="A199" s="4"/>
      <c r="B199" s="8"/>
      <c r="C199" s="323"/>
      <c r="D199" s="223">
        <v>15.1</v>
      </c>
      <c r="E199" s="223"/>
      <c r="F199" s="223"/>
      <c r="G199" s="224" t="s">
        <v>355</v>
      </c>
      <c r="H199" s="208"/>
      <c r="I199" s="209"/>
      <c r="J199" s="210"/>
      <c r="K199" s="324"/>
      <c r="L199" s="9"/>
    </row>
    <row r="200" spans="1:14" ht="57">
      <c r="A200" s="4"/>
      <c r="B200" s="8"/>
      <c r="C200" s="323"/>
      <c r="D200" s="218" t="s">
        <v>356</v>
      </c>
      <c r="E200" s="204"/>
      <c r="F200" s="204"/>
      <c r="G200" s="207" t="s">
        <v>357</v>
      </c>
      <c r="H200" s="208" t="s">
        <v>74</v>
      </c>
      <c r="I200" s="209">
        <v>1</v>
      </c>
      <c r="J200" s="210">
        <v>124938</v>
      </c>
      <c r="K200" s="324">
        <f t="shared" ref="K200" si="37">ROUND(I200*J200,0)</f>
        <v>124938</v>
      </c>
      <c r="L200" s="9"/>
      <c r="N200" s="196"/>
    </row>
    <row r="201" spans="1:14">
      <c r="A201" s="4"/>
      <c r="B201" s="8"/>
      <c r="C201" s="323"/>
      <c r="D201" s="223">
        <v>15.3</v>
      </c>
      <c r="E201" s="223"/>
      <c r="F201" s="223"/>
      <c r="G201" s="224" t="s">
        <v>358</v>
      </c>
      <c r="H201" s="208"/>
      <c r="I201" s="209"/>
      <c r="J201" s="210"/>
      <c r="K201" s="324"/>
      <c r="L201" s="9"/>
      <c r="N201" s="196"/>
    </row>
    <row r="202" spans="1:14" ht="71.25">
      <c r="A202" s="4"/>
      <c r="B202" s="8"/>
      <c r="C202" s="323"/>
      <c r="D202" s="215" t="s">
        <v>359</v>
      </c>
      <c r="E202" s="204"/>
      <c r="F202" s="204"/>
      <c r="G202" s="207" t="s">
        <v>360</v>
      </c>
      <c r="H202" s="208" t="s">
        <v>234</v>
      </c>
      <c r="I202" s="209">
        <v>1</v>
      </c>
      <c r="J202" s="210">
        <v>4000000</v>
      </c>
      <c r="K202" s="324">
        <f t="shared" ref="K202" si="38">ROUND(I202*J202,0)</f>
        <v>4000000</v>
      </c>
      <c r="L202" s="9"/>
      <c r="N202" s="196"/>
    </row>
    <row r="203" spans="1:14" ht="57">
      <c r="A203" s="4"/>
      <c r="B203" s="8"/>
      <c r="C203" s="323"/>
      <c r="D203" s="215" t="s">
        <v>361</v>
      </c>
      <c r="E203" s="204"/>
      <c r="F203" s="204"/>
      <c r="G203" s="207" t="s">
        <v>362</v>
      </c>
      <c r="H203" s="208" t="s">
        <v>69</v>
      </c>
      <c r="I203" s="209">
        <v>11.88</v>
      </c>
      <c r="J203" s="210">
        <v>544730</v>
      </c>
      <c r="K203" s="324">
        <f t="shared" ref="K203" si="39">ROUND(I203*J203,0)</f>
        <v>6471392</v>
      </c>
      <c r="L203" s="9"/>
      <c r="N203" s="196"/>
    </row>
    <row r="204" spans="1:14">
      <c r="A204" s="4"/>
      <c r="B204" s="8"/>
      <c r="C204" s="325" t="s">
        <v>76</v>
      </c>
      <c r="D204" s="222"/>
      <c r="E204" s="222"/>
      <c r="F204" s="222"/>
      <c r="G204" s="211"/>
      <c r="H204" s="204"/>
      <c r="I204" s="212"/>
      <c r="J204" s="221"/>
      <c r="K204" s="326">
        <f>SUBTOTAL(9,K199:K203)</f>
        <v>10596330</v>
      </c>
      <c r="L204" s="9"/>
    </row>
    <row r="205" spans="1:14">
      <c r="A205" s="4"/>
      <c r="B205" s="8"/>
      <c r="C205" s="321"/>
      <c r="D205" s="203">
        <v>17</v>
      </c>
      <c r="E205" s="202"/>
      <c r="F205" s="202"/>
      <c r="G205" s="202" t="s">
        <v>363</v>
      </c>
      <c r="H205" s="203"/>
      <c r="I205" s="213"/>
      <c r="J205" s="202"/>
      <c r="K205" s="322"/>
      <c r="L205" s="9"/>
    </row>
    <row r="206" spans="1:14" ht="71.25">
      <c r="A206" s="4"/>
      <c r="B206" s="8"/>
      <c r="C206" s="323"/>
      <c r="D206" s="215">
        <v>17.100000000000001</v>
      </c>
      <c r="E206" s="204"/>
      <c r="F206" s="204"/>
      <c r="G206" s="207" t="s">
        <v>364</v>
      </c>
      <c r="H206" s="208" t="s">
        <v>74</v>
      </c>
      <c r="I206" s="209">
        <v>1</v>
      </c>
      <c r="J206" s="210">
        <v>2053011</v>
      </c>
      <c r="K206" s="330">
        <f t="shared" ref="K206" si="40">ROUND(I206*J206,0)</f>
        <v>2053011</v>
      </c>
      <c r="L206" s="9"/>
    </row>
    <row r="207" spans="1:14" ht="57">
      <c r="A207" s="4"/>
      <c r="B207" s="8"/>
      <c r="C207" s="323"/>
      <c r="D207" s="215">
        <v>17.3</v>
      </c>
      <c r="E207" s="204"/>
      <c r="F207" s="204"/>
      <c r="G207" s="207" t="s">
        <v>365</v>
      </c>
      <c r="H207" s="208" t="s">
        <v>74</v>
      </c>
      <c r="I207" s="209">
        <v>6</v>
      </c>
      <c r="J207" s="210">
        <v>54902</v>
      </c>
      <c r="K207" s="330">
        <f t="shared" ref="K207" si="41">ROUND(I207*J207,0)</f>
        <v>329412</v>
      </c>
      <c r="L207" s="9"/>
    </row>
    <row r="208" spans="1:14">
      <c r="A208" s="4"/>
      <c r="B208" s="8"/>
      <c r="C208" s="325" t="s">
        <v>76</v>
      </c>
      <c r="D208" s="222"/>
      <c r="E208" s="222"/>
      <c r="F208" s="222"/>
      <c r="G208" s="211"/>
      <c r="H208" s="204"/>
      <c r="I208" s="212"/>
      <c r="J208" s="221"/>
      <c r="K208" s="326">
        <f>SUBTOTAL(9,K206:K207)</f>
        <v>2382423</v>
      </c>
      <c r="L208" s="9"/>
    </row>
    <row r="209" spans="1:12">
      <c r="A209" s="4"/>
      <c r="B209" s="8"/>
      <c r="C209" s="321"/>
      <c r="D209" s="203">
        <v>18</v>
      </c>
      <c r="E209" s="202"/>
      <c r="F209" s="202"/>
      <c r="G209" s="202" t="s">
        <v>366</v>
      </c>
      <c r="H209" s="203"/>
      <c r="I209" s="213"/>
      <c r="J209" s="202"/>
      <c r="K209" s="322"/>
      <c r="L209" s="9"/>
    </row>
    <row r="210" spans="1:12">
      <c r="A210" s="4"/>
      <c r="B210" s="8"/>
      <c r="C210" s="323"/>
      <c r="D210" s="223" t="s">
        <v>367</v>
      </c>
      <c r="E210" s="223"/>
      <c r="F210" s="223"/>
      <c r="G210" s="224" t="s">
        <v>368</v>
      </c>
      <c r="H210" s="208"/>
      <c r="I210" s="209"/>
      <c r="J210" s="210"/>
      <c r="K210" s="324"/>
      <c r="L210" s="9"/>
    </row>
    <row r="211" spans="1:12" ht="57">
      <c r="A211" s="4"/>
      <c r="B211" s="8"/>
      <c r="C211" s="323"/>
      <c r="D211" s="226" t="s">
        <v>369</v>
      </c>
      <c r="E211" s="204"/>
      <c r="F211" s="204"/>
      <c r="G211" s="207" t="s">
        <v>370</v>
      </c>
      <c r="H211" s="208" t="s">
        <v>74</v>
      </c>
      <c r="I211" s="209">
        <v>2</v>
      </c>
      <c r="J211" s="210">
        <v>771521</v>
      </c>
      <c r="K211" s="324">
        <f t="shared" ref="K211:K212" si="42">ROUND(I211*J211,0)</f>
        <v>1543042</v>
      </c>
      <c r="L211" s="9"/>
    </row>
    <row r="212" spans="1:12" ht="42.75">
      <c r="A212" s="4"/>
      <c r="B212" s="8"/>
      <c r="C212" s="323"/>
      <c r="D212" s="226" t="s">
        <v>371</v>
      </c>
      <c r="E212" s="204"/>
      <c r="F212" s="204"/>
      <c r="G212" s="207" t="s">
        <v>372</v>
      </c>
      <c r="H212" s="208" t="s">
        <v>74</v>
      </c>
      <c r="I212" s="209">
        <v>1</v>
      </c>
      <c r="J212" s="210">
        <v>423184</v>
      </c>
      <c r="K212" s="324">
        <f t="shared" si="42"/>
        <v>423184</v>
      </c>
      <c r="L212" s="9"/>
    </row>
    <row r="213" spans="1:12" ht="57">
      <c r="A213" s="4"/>
      <c r="B213" s="8"/>
      <c r="C213" s="323"/>
      <c r="D213" s="226" t="s">
        <v>373</v>
      </c>
      <c r="E213" s="204"/>
      <c r="F213" s="204"/>
      <c r="G213" s="207" t="s">
        <v>374</v>
      </c>
      <c r="H213" s="208" t="s">
        <v>74</v>
      </c>
      <c r="I213" s="209">
        <v>2</v>
      </c>
      <c r="J213" s="210">
        <v>191385</v>
      </c>
      <c r="K213" s="324">
        <f t="shared" ref="K213:K214" si="43">ROUND(I213*J213,0)</f>
        <v>382770</v>
      </c>
      <c r="L213" s="9"/>
    </row>
    <row r="214" spans="1:12" ht="42.75">
      <c r="A214" s="4"/>
      <c r="B214" s="8"/>
      <c r="C214" s="323"/>
      <c r="D214" s="226" t="s">
        <v>375</v>
      </c>
      <c r="E214" s="204"/>
      <c r="F214" s="204"/>
      <c r="G214" s="207" t="s">
        <v>376</v>
      </c>
      <c r="H214" s="208" t="s">
        <v>74</v>
      </c>
      <c r="I214" s="209">
        <v>1</v>
      </c>
      <c r="J214" s="210">
        <v>171390</v>
      </c>
      <c r="K214" s="324">
        <f t="shared" si="43"/>
        <v>171390</v>
      </c>
      <c r="L214" s="9"/>
    </row>
    <row r="215" spans="1:12">
      <c r="A215" s="4"/>
      <c r="B215" s="8"/>
      <c r="C215" s="323"/>
      <c r="D215" s="223">
        <v>18.2</v>
      </c>
      <c r="E215" s="223"/>
      <c r="F215" s="223"/>
      <c r="G215" s="224" t="s">
        <v>377</v>
      </c>
      <c r="H215" s="208"/>
      <c r="I215" s="209"/>
      <c r="J215" s="210"/>
      <c r="K215" s="324"/>
      <c r="L215" s="9"/>
    </row>
    <row r="216" spans="1:12" ht="57">
      <c r="A216" s="4"/>
      <c r="B216" s="8"/>
      <c r="C216" s="323"/>
      <c r="D216" s="226" t="s">
        <v>378</v>
      </c>
      <c r="E216" s="204"/>
      <c r="F216" s="204"/>
      <c r="G216" s="207" t="s">
        <v>379</v>
      </c>
      <c r="H216" s="208" t="s">
        <v>74</v>
      </c>
      <c r="I216" s="209">
        <v>2</v>
      </c>
      <c r="J216" s="210">
        <v>329273</v>
      </c>
      <c r="K216" s="324">
        <f t="shared" ref="K216:K219" si="44">ROUND(I216*J216,0)</f>
        <v>658546</v>
      </c>
      <c r="L216" s="9"/>
    </row>
    <row r="217" spans="1:12" ht="57">
      <c r="A217" s="4"/>
      <c r="B217" s="8"/>
      <c r="C217" s="323"/>
      <c r="D217" s="226" t="s">
        <v>380</v>
      </c>
      <c r="E217" s="204"/>
      <c r="F217" s="204"/>
      <c r="G217" s="207" t="s">
        <v>381</v>
      </c>
      <c r="H217" s="208" t="s">
        <v>74</v>
      </c>
      <c r="I217" s="209">
        <v>1</v>
      </c>
      <c r="J217" s="210">
        <v>1148584</v>
      </c>
      <c r="K217" s="324">
        <f t="shared" si="44"/>
        <v>1148584</v>
      </c>
      <c r="L217" s="9"/>
    </row>
    <row r="218" spans="1:12" ht="57">
      <c r="A218" s="4"/>
      <c r="B218" s="8"/>
      <c r="C218" s="323"/>
      <c r="D218" s="226" t="s">
        <v>382</v>
      </c>
      <c r="E218" s="204"/>
      <c r="F218" s="204"/>
      <c r="G218" s="207" t="s">
        <v>383</v>
      </c>
      <c r="H218" s="208" t="s">
        <v>74</v>
      </c>
      <c r="I218" s="209">
        <v>1</v>
      </c>
      <c r="J218" s="210">
        <v>163235</v>
      </c>
      <c r="K218" s="324">
        <f t="shared" si="44"/>
        <v>163235</v>
      </c>
      <c r="L218" s="9"/>
    </row>
    <row r="219" spans="1:12" ht="57">
      <c r="A219" s="4"/>
      <c r="B219" s="8"/>
      <c r="C219" s="323"/>
      <c r="D219" s="226" t="s">
        <v>384</v>
      </c>
      <c r="E219" s="204"/>
      <c r="F219" s="204"/>
      <c r="G219" s="207" t="s">
        <v>385</v>
      </c>
      <c r="H219" s="208" t="s">
        <v>74</v>
      </c>
      <c r="I219" s="209">
        <v>4</v>
      </c>
      <c r="J219" s="210">
        <v>94574</v>
      </c>
      <c r="K219" s="324">
        <f t="shared" si="44"/>
        <v>378296</v>
      </c>
      <c r="L219" s="9"/>
    </row>
    <row r="220" spans="1:12">
      <c r="A220" s="4"/>
      <c r="B220" s="8"/>
      <c r="C220" s="323"/>
      <c r="D220" s="223" t="s">
        <v>386</v>
      </c>
      <c r="E220" s="223"/>
      <c r="F220" s="223"/>
      <c r="G220" s="224" t="s">
        <v>387</v>
      </c>
      <c r="H220" s="208"/>
      <c r="I220" s="209"/>
      <c r="J220" s="210"/>
      <c r="K220" s="324"/>
      <c r="L220" s="9"/>
    </row>
    <row r="221" spans="1:12" ht="42.75">
      <c r="A221" s="4"/>
      <c r="B221" s="8"/>
      <c r="C221" s="323"/>
      <c r="D221" s="226" t="s">
        <v>388</v>
      </c>
      <c r="E221" s="204"/>
      <c r="F221" s="204"/>
      <c r="G221" s="207" t="s">
        <v>389</v>
      </c>
      <c r="H221" s="208" t="s">
        <v>74</v>
      </c>
      <c r="I221" s="209">
        <v>1</v>
      </c>
      <c r="J221" s="210">
        <v>420068</v>
      </c>
      <c r="K221" s="324">
        <f t="shared" ref="K221:K222" si="45">ROUND(I221*J221,0)</f>
        <v>420068</v>
      </c>
      <c r="L221" s="9"/>
    </row>
    <row r="222" spans="1:12" ht="42.75">
      <c r="A222" s="4"/>
      <c r="B222" s="8"/>
      <c r="C222" s="323"/>
      <c r="D222" s="226" t="s">
        <v>390</v>
      </c>
      <c r="E222" s="204"/>
      <c r="F222" s="204"/>
      <c r="G222" s="207" t="s">
        <v>391</v>
      </c>
      <c r="H222" s="208" t="s">
        <v>74</v>
      </c>
      <c r="I222" s="209">
        <v>5</v>
      </c>
      <c r="J222" s="210">
        <v>26695</v>
      </c>
      <c r="K222" s="324">
        <f t="shared" si="45"/>
        <v>133475</v>
      </c>
      <c r="L222" s="9"/>
    </row>
    <row r="223" spans="1:12">
      <c r="A223" s="4"/>
      <c r="B223" s="8"/>
      <c r="C223" s="325" t="s">
        <v>76</v>
      </c>
      <c r="D223" s="222"/>
      <c r="E223" s="222"/>
      <c r="F223" s="222"/>
      <c r="G223" s="211"/>
      <c r="H223" s="204"/>
      <c r="I223" s="212"/>
      <c r="J223" s="221"/>
      <c r="K223" s="326">
        <f>SUBTOTAL(9,K210:K222)</f>
        <v>5422590</v>
      </c>
      <c r="L223" s="9"/>
    </row>
    <row r="224" spans="1:12">
      <c r="A224" s="4"/>
      <c r="B224" s="8"/>
      <c r="C224" s="321"/>
      <c r="D224" s="203">
        <v>19</v>
      </c>
      <c r="E224" s="202"/>
      <c r="F224" s="202"/>
      <c r="G224" s="202" t="s">
        <v>392</v>
      </c>
      <c r="H224" s="203"/>
      <c r="I224" s="213"/>
      <c r="J224" s="202"/>
      <c r="K224" s="322"/>
      <c r="L224" s="9"/>
    </row>
    <row r="225" spans="1:12" ht="71.25">
      <c r="A225" s="4"/>
      <c r="B225" s="8"/>
      <c r="C225" s="323"/>
      <c r="D225" s="215">
        <v>19.100000000000001</v>
      </c>
      <c r="E225" s="204"/>
      <c r="F225" s="204"/>
      <c r="G225" s="207" t="s">
        <v>393</v>
      </c>
      <c r="H225" s="208" t="s">
        <v>69</v>
      </c>
      <c r="I225" s="209">
        <v>263.87</v>
      </c>
      <c r="J225" s="210">
        <v>23974</v>
      </c>
      <c r="K225" s="324">
        <f t="shared" ref="K225" si="46">ROUND(I225*J225,0)</f>
        <v>6326019</v>
      </c>
      <c r="L225" s="9"/>
    </row>
    <row r="226" spans="1:12">
      <c r="A226" s="4"/>
      <c r="B226" s="8"/>
      <c r="C226" s="325" t="s">
        <v>76</v>
      </c>
      <c r="D226" s="222"/>
      <c r="E226" s="222"/>
      <c r="F226" s="222"/>
      <c r="G226" s="211"/>
      <c r="H226" s="204"/>
      <c r="I226" s="212"/>
      <c r="J226" s="221"/>
      <c r="K226" s="326">
        <f>SUBTOTAL(9,K225:K225)</f>
        <v>6326019</v>
      </c>
      <c r="L226" s="9"/>
    </row>
    <row r="227" spans="1:12">
      <c r="A227" s="4"/>
      <c r="B227" s="8"/>
      <c r="C227" s="321"/>
      <c r="D227" s="203">
        <v>20</v>
      </c>
      <c r="E227" s="202"/>
      <c r="F227" s="202"/>
      <c r="G227" s="202" t="s">
        <v>394</v>
      </c>
      <c r="H227" s="203"/>
      <c r="I227" s="202"/>
      <c r="J227" s="202"/>
      <c r="K227" s="322"/>
      <c r="L227" s="9"/>
    </row>
    <row r="228" spans="1:12" ht="85.5">
      <c r="A228" s="4"/>
      <c r="B228" s="8"/>
      <c r="C228" s="323"/>
      <c r="D228" s="215">
        <v>20.2</v>
      </c>
      <c r="E228" s="204"/>
      <c r="F228" s="204"/>
      <c r="G228" s="207" t="s">
        <v>395</v>
      </c>
      <c r="H228" s="208" t="s">
        <v>69</v>
      </c>
      <c r="I228" s="209">
        <v>2</v>
      </c>
      <c r="J228" s="210">
        <v>430009</v>
      </c>
      <c r="K228" s="324">
        <f t="shared" ref="K228" si="47">ROUND(I228*J228,0)</f>
        <v>860018</v>
      </c>
      <c r="L228" s="9"/>
    </row>
    <row r="229" spans="1:12">
      <c r="A229" s="4"/>
      <c r="B229" s="8"/>
      <c r="C229" s="325" t="s">
        <v>76</v>
      </c>
      <c r="D229" s="222"/>
      <c r="E229" s="222"/>
      <c r="F229" s="222"/>
      <c r="G229" s="211"/>
      <c r="H229" s="204"/>
      <c r="I229" s="212"/>
      <c r="J229" s="221"/>
      <c r="K229" s="326">
        <f>SUBTOTAL(9,K228:K228)</f>
        <v>860018</v>
      </c>
      <c r="L229" s="9"/>
    </row>
    <row r="230" spans="1:12">
      <c r="A230" s="4"/>
      <c r="B230" s="8"/>
      <c r="C230" s="321"/>
      <c r="D230" s="203">
        <v>21</v>
      </c>
      <c r="E230" s="202"/>
      <c r="F230" s="202"/>
      <c r="G230" s="202" t="s">
        <v>396</v>
      </c>
      <c r="H230" s="203"/>
      <c r="I230" s="202"/>
      <c r="J230" s="202"/>
      <c r="K230" s="322"/>
      <c r="L230" s="9"/>
    </row>
    <row r="231" spans="1:12" ht="28.5">
      <c r="A231" s="4"/>
      <c r="B231" s="8"/>
      <c r="C231" s="323"/>
      <c r="D231" s="215">
        <v>21.1</v>
      </c>
      <c r="E231" s="204"/>
      <c r="F231" s="204"/>
      <c r="G231" s="207" t="s">
        <v>397</v>
      </c>
      <c r="H231" s="208" t="s">
        <v>74</v>
      </c>
      <c r="I231" s="209">
        <v>1</v>
      </c>
      <c r="J231" s="210">
        <v>295863</v>
      </c>
      <c r="K231" s="324">
        <f t="shared" ref="K231" si="48">ROUND(I231*J231,0)</f>
        <v>295863</v>
      </c>
      <c r="L231" s="9"/>
    </row>
    <row r="232" spans="1:12" ht="28.5">
      <c r="A232" s="4"/>
      <c r="B232" s="8"/>
      <c r="C232" s="323"/>
      <c r="D232" s="215">
        <v>21.2</v>
      </c>
      <c r="E232" s="204"/>
      <c r="F232" s="204"/>
      <c r="G232" s="207" t="s">
        <v>398</v>
      </c>
      <c r="H232" s="208" t="s">
        <v>74</v>
      </c>
      <c r="I232" s="209">
        <v>2</v>
      </c>
      <c r="J232" s="210">
        <v>109008</v>
      </c>
      <c r="K232" s="324">
        <f t="shared" ref="K232:K233" si="49">ROUND(I232*J232,0)</f>
        <v>218016</v>
      </c>
      <c r="L232" s="9"/>
    </row>
    <row r="233" spans="1:12" ht="142.5">
      <c r="A233" s="4"/>
      <c r="B233" s="8"/>
      <c r="C233" s="323"/>
      <c r="D233" s="215">
        <v>21.3</v>
      </c>
      <c r="E233" s="204"/>
      <c r="F233" s="204"/>
      <c r="G233" s="207" t="s">
        <v>399</v>
      </c>
      <c r="H233" s="208" t="s">
        <v>74</v>
      </c>
      <c r="I233" s="209">
        <v>1</v>
      </c>
      <c r="J233" s="210">
        <v>3622739</v>
      </c>
      <c r="K233" s="324">
        <f t="shared" si="49"/>
        <v>3622739</v>
      </c>
      <c r="L233" s="9"/>
    </row>
    <row r="234" spans="1:12">
      <c r="A234" s="4"/>
      <c r="B234" s="8"/>
      <c r="C234" s="325" t="s">
        <v>76</v>
      </c>
      <c r="D234" s="222"/>
      <c r="E234" s="222"/>
      <c r="F234" s="222"/>
      <c r="G234" s="211"/>
      <c r="H234" s="204"/>
      <c r="I234" s="212"/>
      <c r="J234" s="221"/>
      <c r="K234" s="326">
        <f>SUBTOTAL(9,K231:K233)</f>
        <v>4136618</v>
      </c>
      <c r="L234" s="9"/>
    </row>
    <row r="235" spans="1:12">
      <c r="A235" s="4"/>
      <c r="B235" s="8"/>
      <c r="C235" s="321"/>
      <c r="D235" s="203">
        <v>22</v>
      </c>
      <c r="E235" s="202"/>
      <c r="F235" s="202"/>
      <c r="G235" s="202" t="s">
        <v>400</v>
      </c>
      <c r="H235" s="203"/>
      <c r="I235" s="202"/>
      <c r="J235" s="202"/>
      <c r="K235" s="322"/>
      <c r="L235" s="9"/>
    </row>
    <row r="236" spans="1:12" ht="57">
      <c r="A236" s="4"/>
      <c r="B236" s="8"/>
      <c r="C236" s="323"/>
      <c r="D236" s="205">
        <v>22.1</v>
      </c>
      <c r="E236" s="204"/>
      <c r="F236" s="204"/>
      <c r="G236" s="207" t="s">
        <v>401</v>
      </c>
      <c r="H236" s="208" t="s">
        <v>69</v>
      </c>
      <c r="I236" s="209">
        <v>49</v>
      </c>
      <c r="J236" s="210">
        <v>77812</v>
      </c>
      <c r="K236" s="324">
        <f t="shared" ref="K236:K237" si="50">ROUND(I236*J236,0)</f>
        <v>3812788</v>
      </c>
      <c r="L236" s="9"/>
    </row>
    <row r="237" spans="1:12" ht="42.75">
      <c r="A237" s="4"/>
      <c r="B237" s="8"/>
      <c r="C237" s="323"/>
      <c r="D237" s="205">
        <v>22.2</v>
      </c>
      <c r="E237" s="204"/>
      <c r="F237" s="204"/>
      <c r="G237" s="207" t="s">
        <v>402</v>
      </c>
      <c r="H237" s="208" t="s">
        <v>71</v>
      </c>
      <c r="I237" s="209">
        <v>31.8</v>
      </c>
      <c r="J237" s="210">
        <v>60754</v>
      </c>
      <c r="K237" s="324">
        <f t="shared" si="50"/>
        <v>1931977</v>
      </c>
      <c r="L237" s="9"/>
    </row>
    <row r="238" spans="1:12">
      <c r="A238" s="4"/>
      <c r="B238" s="8"/>
      <c r="C238" s="325" t="s">
        <v>76</v>
      </c>
      <c r="D238" s="222"/>
      <c r="E238" s="222"/>
      <c r="F238" s="222"/>
      <c r="G238" s="211"/>
      <c r="H238" s="204"/>
      <c r="I238" s="212"/>
      <c r="J238" s="221"/>
      <c r="K238" s="326">
        <f>SUBTOTAL(9,K236:K237)</f>
        <v>5744765</v>
      </c>
      <c r="L238" s="9"/>
    </row>
    <row r="239" spans="1:12">
      <c r="A239" s="4"/>
      <c r="B239" s="8"/>
      <c r="C239" s="321"/>
      <c r="D239" s="203">
        <v>23</v>
      </c>
      <c r="E239" s="202"/>
      <c r="F239" s="202"/>
      <c r="G239" s="202" t="s">
        <v>403</v>
      </c>
      <c r="H239" s="203"/>
      <c r="I239" s="202"/>
      <c r="J239" s="202"/>
      <c r="K239" s="322"/>
      <c r="L239" s="9"/>
    </row>
    <row r="240" spans="1:12" ht="28.5">
      <c r="A240" s="4"/>
      <c r="B240" s="8"/>
      <c r="C240" s="323"/>
      <c r="D240" s="215">
        <v>23.1</v>
      </c>
      <c r="E240" s="204"/>
      <c r="F240" s="204"/>
      <c r="G240" s="207" t="s">
        <v>404</v>
      </c>
      <c r="H240" s="208" t="s">
        <v>234</v>
      </c>
      <c r="I240" s="209">
        <v>29</v>
      </c>
      <c r="J240" s="210">
        <v>57217</v>
      </c>
      <c r="K240" s="324">
        <f t="shared" ref="K240" si="51">ROUND(I240*J240,0)</f>
        <v>1659293</v>
      </c>
      <c r="L240" s="194"/>
    </row>
    <row r="241" spans="1:14" ht="28.5">
      <c r="A241" s="4"/>
      <c r="B241" s="8"/>
      <c r="C241" s="323"/>
      <c r="D241" s="215">
        <v>23.2</v>
      </c>
      <c r="E241" s="204"/>
      <c r="F241" s="204"/>
      <c r="G241" s="207" t="s">
        <v>405</v>
      </c>
      <c r="H241" s="208" t="s">
        <v>296</v>
      </c>
      <c r="I241" s="209">
        <v>1</v>
      </c>
      <c r="J241" s="210">
        <v>876716</v>
      </c>
      <c r="K241" s="324">
        <f t="shared" ref="K241" si="52">ROUND(I241*J241,0)</f>
        <v>876716</v>
      </c>
      <c r="L241" s="9"/>
    </row>
    <row r="242" spans="1:14">
      <c r="A242" s="4"/>
      <c r="B242" s="8"/>
      <c r="C242" s="325" t="s">
        <v>76</v>
      </c>
      <c r="D242" s="222"/>
      <c r="E242" s="222"/>
      <c r="F242" s="222"/>
      <c r="G242" s="211"/>
      <c r="H242" s="204"/>
      <c r="I242" s="212"/>
      <c r="J242" s="221"/>
      <c r="K242" s="326">
        <f>SUBTOTAL(9,K240:K241)</f>
        <v>2536009</v>
      </c>
      <c r="L242" s="9"/>
    </row>
    <row r="243" spans="1:14">
      <c r="A243" s="4"/>
      <c r="B243" s="8"/>
      <c r="C243" s="321"/>
      <c r="D243" s="203">
        <v>26</v>
      </c>
      <c r="E243" s="202"/>
      <c r="F243" s="202"/>
      <c r="G243" s="202" t="s">
        <v>406</v>
      </c>
      <c r="H243" s="203"/>
      <c r="I243" s="202"/>
      <c r="J243" s="202"/>
      <c r="K243" s="322"/>
      <c r="L243" s="9"/>
    </row>
    <row r="244" spans="1:14">
      <c r="A244" s="4"/>
      <c r="B244" s="8"/>
      <c r="C244" s="323"/>
      <c r="D244" s="215">
        <v>25.1</v>
      </c>
      <c r="E244" s="204"/>
      <c r="F244" s="204"/>
      <c r="G244" s="207" t="s">
        <v>407</v>
      </c>
      <c r="H244" s="208" t="s">
        <v>69</v>
      </c>
      <c r="I244" s="209">
        <v>405</v>
      </c>
      <c r="J244" s="210">
        <v>4148</v>
      </c>
      <c r="K244" s="324">
        <f t="shared" ref="K244" si="53">ROUND(I244*J244,0)</f>
        <v>1679940</v>
      </c>
      <c r="L244" s="9"/>
    </row>
    <row r="245" spans="1:14">
      <c r="A245" s="4"/>
      <c r="B245" s="8"/>
      <c r="C245" s="325" t="s">
        <v>76</v>
      </c>
      <c r="D245" s="222"/>
      <c r="E245" s="222"/>
      <c r="F245" s="222"/>
      <c r="G245" s="220"/>
      <c r="H245" s="204"/>
      <c r="I245" s="212"/>
      <c r="J245" s="221"/>
      <c r="K245" s="326">
        <f>SUBTOTAL(9,K244:K244)</f>
        <v>1679940</v>
      </c>
      <c r="L245" s="9"/>
    </row>
    <row r="246" spans="1:14" s="3" customFormat="1" ht="18.75" thickBot="1">
      <c r="A246" s="10"/>
      <c r="B246" s="11"/>
      <c r="C246" s="378" t="s">
        <v>408</v>
      </c>
      <c r="D246" s="379"/>
      <c r="E246" s="379"/>
      <c r="F246" s="379"/>
      <c r="G246" s="379"/>
      <c r="H246" s="379"/>
      <c r="I246" s="379"/>
      <c r="J246" s="379"/>
      <c r="K246" s="331">
        <f>SUBTOTAL(9,K13:K245)</f>
        <v>781972809</v>
      </c>
      <c r="L246" s="9"/>
      <c r="M246" s="234">
        <v>781972809</v>
      </c>
      <c r="N246" s="174"/>
    </row>
    <row r="247" spans="1:14" s="3" customFormat="1" ht="15.75">
      <c r="A247" s="10"/>
      <c r="B247" s="11"/>
      <c r="C247" s="125"/>
      <c r="D247" s="125"/>
      <c r="E247" s="125"/>
      <c r="F247" s="125"/>
      <c r="G247" s="125"/>
      <c r="H247" s="169"/>
      <c r="I247" s="125"/>
      <c r="J247" s="125"/>
      <c r="K247" s="126"/>
      <c r="L247" s="9"/>
      <c r="N247" s="174"/>
    </row>
    <row r="248" spans="1:14" s="3" customFormat="1" ht="15.75">
      <c r="A248" s="10"/>
      <c r="B248" s="11"/>
      <c r="C248" s="127"/>
      <c r="D248" s="128"/>
      <c r="E248" s="127"/>
      <c r="F248" s="127"/>
      <c r="G248" s="384" t="s">
        <v>43</v>
      </c>
      <c r="H248" s="385"/>
      <c r="I248" s="385"/>
      <c r="J248" s="337">
        <f>+AIU!C41</f>
        <v>0.20931684467304795</v>
      </c>
      <c r="K248" s="333">
        <f>ROUND(J248*$K$246,0)</f>
        <v>163680081</v>
      </c>
      <c r="L248" s="9"/>
      <c r="N248" s="174"/>
    </row>
    <row r="249" spans="1:14" s="3" customFormat="1" ht="15.75">
      <c r="A249" s="10"/>
      <c r="B249" s="11"/>
      <c r="C249" s="127"/>
      <c r="D249" s="128"/>
      <c r="E249" s="127"/>
      <c r="F249" s="127"/>
      <c r="G249" s="350" t="s">
        <v>409</v>
      </c>
      <c r="H249" s="350"/>
      <c r="I249" s="350"/>
      <c r="J249" s="332">
        <f>+AIU!C42</f>
        <v>0.01</v>
      </c>
      <c r="K249" s="333">
        <f>ROUND(J249*$K$246,0)</f>
        <v>7819728</v>
      </c>
      <c r="L249" s="9"/>
      <c r="N249" s="174"/>
    </row>
    <row r="250" spans="1:14" s="3" customFormat="1" ht="15.75">
      <c r="A250" s="10"/>
      <c r="B250" s="11"/>
      <c r="C250" s="127"/>
      <c r="D250" s="131"/>
      <c r="E250" s="131"/>
      <c r="F250" s="131"/>
      <c r="G250" s="351" t="s">
        <v>410</v>
      </c>
      <c r="H250" s="350"/>
      <c r="I250" s="350"/>
      <c r="J250" s="332">
        <f>K259</f>
        <v>0.05</v>
      </c>
      <c r="K250" s="333">
        <f>ROUND(J250*$K$246,0)</f>
        <v>39098640</v>
      </c>
      <c r="L250" s="9"/>
      <c r="N250" s="174"/>
    </row>
    <row r="251" spans="1:14" s="3" customFormat="1" ht="15.75">
      <c r="A251" s="10"/>
      <c r="B251" s="11"/>
      <c r="C251" s="127"/>
      <c r="D251" s="131"/>
      <c r="E251" s="131"/>
      <c r="F251" s="131"/>
      <c r="G251" s="351" t="s">
        <v>411</v>
      </c>
      <c r="H251" s="350"/>
      <c r="I251" s="350"/>
      <c r="J251" s="332">
        <f>K260</f>
        <v>0.19</v>
      </c>
      <c r="K251" s="333">
        <f>ROUND(K250*J251,0)</f>
        <v>7428742</v>
      </c>
      <c r="L251" s="9"/>
      <c r="N251" s="174"/>
    </row>
    <row r="252" spans="1:14" s="3" customFormat="1" ht="15.75">
      <c r="A252" s="10"/>
      <c r="B252" s="11"/>
      <c r="C252" s="127"/>
      <c r="D252" s="128"/>
      <c r="E252" s="127"/>
      <c r="F252" s="133"/>
      <c r="G252" s="352" t="s">
        <v>412</v>
      </c>
      <c r="H252" s="352"/>
      <c r="I252" s="352"/>
      <c r="J252" s="345">
        <f>J248+J249+J250+(J251*J250)</f>
        <v>0.27881684467304796</v>
      </c>
      <c r="K252" s="334">
        <f>ROUND(SUM(K248:K251),0)</f>
        <v>218027191</v>
      </c>
      <c r="L252" s="9"/>
      <c r="N252" s="174"/>
    </row>
    <row r="253" spans="1:14" s="3" customFormat="1" ht="15.75">
      <c r="A253" s="10"/>
      <c r="B253" s="11"/>
      <c r="C253" s="127"/>
      <c r="D253" s="128"/>
      <c r="E253" s="127"/>
      <c r="F253" s="127"/>
      <c r="G253" s="353" t="s">
        <v>413</v>
      </c>
      <c r="H253" s="353"/>
      <c r="I253" s="353"/>
      <c r="J253" s="335"/>
      <c r="K253" s="336">
        <f>K246+K252</f>
        <v>1000000000</v>
      </c>
      <c r="L253" s="9"/>
      <c r="N253" s="174"/>
    </row>
    <row r="254" spans="1:14" s="3" customFormat="1" ht="15.75">
      <c r="A254" s="10"/>
      <c r="B254" s="11"/>
      <c r="C254" s="127"/>
      <c r="D254" s="128"/>
      <c r="E254" s="128"/>
      <c r="F254" s="128"/>
      <c r="G254" s="127"/>
      <c r="H254" s="128"/>
      <c r="I254" s="134"/>
      <c r="J254" s="135"/>
      <c r="K254" s="136"/>
      <c r="L254" s="9"/>
      <c r="N254" s="174"/>
    </row>
    <row r="255" spans="1:14" s="3" customFormat="1" ht="15.75">
      <c r="A255" s="10"/>
      <c r="B255" s="11"/>
      <c r="C255" s="137"/>
      <c r="D255" s="381"/>
      <c r="E255" s="381"/>
      <c r="F255" s="381"/>
      <c r="G255" s="381"/>
      <c r="H255" s="381"/>
      <c r="I255" s="381"/>
      <c r="J255" s="381"/>
      <c r="K255" s="382"/>
      <c r="L255" s="9"/>
      <c r="N255" s="174"/>
    </row>
    <row r="256" spans="1:14" s="174" customFormat="1" ht="15.75">
      <c r="A256" s="171"/>
      <c r="B256" s="172"/>
      <c r="C256" s="367" t="s">
        <v>414</v>
      </c>
      <c r="D256" s="368"/>
      <c r="E256" s="368"/>
      <c r="F256" s="368"/>
      <c r="G256" s="368"/>
      <c r="H256" s="380" t="s">
        <v>415</v>
      </c>
      <c r="I256" s="380"/>
      <c r="J256" s="380"/>
      <c r="K256" s="138" t="s">
        <v>4</v>
      </c>
      <c r="L256" s="173"/>
    </row>
    <row r="257" spans="1:12" s="174" customFormat="1" ht="15.75">
      <c r="A257" s="171"/>
      <c r="B257" s="172"/>
      <c r="C257" s="367" t="s">
        <v>416</v>
      </c>
      <c r="D257" s="368"/>
      <c r="E257" s="368"/>
      <c r="F257" s="368"/>
      <c r="G257" s="368"/>
      <c r="H257" s="372" t="s">
        <v>43</v>
      </c>
      <c r="I257" s="372"/>
      <c r="J257" s="139" t="s">
        <v>417</v>
      </c>
      <c r="K257" s="181">
        <f>+J248</f>
        <v>0.20931684467304795</v>
      </c>
      <c r="L257" s="173"/>
    </row>
    <row r="258" spans="1:12" s="174" customFormat="1" ht="15.75">
      <c r="A258" s="171"/>
      <c r="B258" s="172"/>
      <c r="C258" s="367" t="s">
        <v>418</v>
      </c>
      <c r="D258" s="368"/>
      <c r="E258" s="368"/>
      <c r="F258" s="368"/>
      <c r="G258" s="368"/>
      <c r="H258" s="369" t="s">
        <v>419</v>
      </c>
      <c r="I258" s="370"/>
      <c r="J258" s="139" t="s">
        <v>420</v>
      </c>
      <c r="K258" s="181">
        <v>0.01</v>
      </c>
      <c r="L258" s="173"/>
    </row>
    <row r="259" spans="1:12" s="175" customFormat="1" ht="15.75">
      <c r="A259" s="171"/>
      <c r="B259" s="172"/>
      <c r="C259" s="145"/>
      <c r="E259" s="146"/>
      <c r="F259" s="146"/>
      <c r="G259" s="147"/>
      <c r="H259" s="371" t="s">
        <v>45</v>
      </c>
      <c r="I259" s="372"/>
      <c r="J259" s="139" t="s">
        <v>421</v>
      </c>
      <c r="K259" s="181">
        <v>0.05</v>
      </c>
      <c r="L259" s="176"/>
    </row>
    <row r="260" spans="1:12" s="175" customFormat="1" ht="15.75">
      <c r="A260" s="171"/>
      <c r="B260" s="172"/>
      <c r="C260" s="148"/>
      <c r="E260" s="149"/>
      <c r="F260" s="149"/>
      <c r="G260" s="150"/>
      <c r="H260" s="371" t="s">
        <v>411</v>
      </c>
      <c r="I260" s="372"/>
      <c r="J260" s="170" t="s">
        <v>422</v>
      </c>
      <c r="K260" s="181">
        <v>0.19</v>
      </c>
      <c r="L260" s="176"/>
    </row>
    <row r="261" spans="1:12" s="180" customFormat="1">
      <c r="A261" s="177"/>
      <c r="B261" s="178"/>
      <c r="C261" s="148"/>
      <c r="D261" s="149"/>
      <c r="E261" s="149"/>
      <c r="F261" s="149"/>
      <c r="G261" s="150"/>
      <c r="H261" s="372" t="s">
        <v>423</v>
      </c>
      <c r="I261" s="372"/>
      <c r="J261" s="139" t="s">
        <v>424</v>
      </c>
      <c r="K261" s="181">
        <f>(K257+K258+K259)</f>
        <v>0.26931684467304795</v>
      </c>
      <c r="L261" s="179"/>
    </row>
    <row r="262" spans="1:12" ht="17.25" thickBot="1">
      <c r="A262" s="4"/>
      <c r="B262" s="8"/>
      <c r="C262" s="153"/>
      <c r="D262" s="151"/>
      <c r="E262" s="151"/>
      <c r="F262" s="151"/>
      <c r="G262" s="152"/>
      <c r="H262" s="365"/>
      <c r="I262" s="365"/>
      <c r="J262" s="365"/>
      <c r="K262" s="366"/>
      <c r="L262" s="9"/>
    </row>
    <row r="263" spans="1:12" ht="17.25" thickBot="1">
      <c r="A263" s="4"/>
      <c r="B263" s="162"/>
      <c r="C263" s="163"/>
      <c r="D263" s="163"/>
      <c r="E263" s="164"/>
      <c r="F263" s="163"/>
      <c r="G263" s="165"/>
      <c r="H263" s="164"/>
      <c r="I263" s="163"/>
      <c r="J263" s="163"/>
      <c r="K263" s="163"/>
      <c r="L263" s="166"/>
    </row>
    <row r="264" spans="1:12" ht="17.25" thickTop="1"/>
    <row r="265" spans="1:12">
      <c r="K265" s="198"/>
    </row>
    <row r="266" spans="1:12">
      <c r="K266" s="199"/>
    </row>
  </sheetData>
  <autoFilter ref="A12:P244" xr:uid="{00000000-0001-0000-0000-000000000000}"/>
  <sortState xmlns:xlrd2="http://schemas.microsoft.com/office/spreadsheetml/2017/richdata2" ref="C171:K176">
    <sortCondition ref="C171:C176"/>
  </sortState>
  <mergeCells count="32">
    <mergeCell ref="C3:F3"/>
    <mergeCell ref="C257:G257"/>
    <mergeCell ref="C10:K10"/>
    <mergeCell ref="C246:J246"/>
    <mergeCell ref="C256:G256"/>
    <mergeCell ref="H256:J256"/>
    <mergeCell ref="H257:I257"/>
    <mergeCell ref="D255:K255"/>
    <mergeCell ref="C6:K6"/>
    <mergeCell ref="G248:I248"/>
    <mergeCell ref="I11:I12"/>
    <mergeCell ref="C5:K5"/>
    <mergeCell ref="J11:J12"/>
    <mergeCell ref="K11:K12"/>
    <mergeCell ref="C11:C12"/>
    <mergeCell ref="D11:D12"/>
    <mergeCell ref="H262:K262"/>
    <mergeCell ref="C258:G258"/>
    <mergeCell ref="H258:I258"/>
    <mergeCell ref="H259:I259"/>
    <mergeCell ref="H261:I261"/>
    <mergeCell ref="H260:I260"/>
    <mergeCell ref="G11:G12"/>
    <mergeCell ref="H11:H12"/>
    <mergeCell ref="E11:F11"/>
    <mergeCell ref="C7:K8"/>
    <mergeCell ref="C9:K9"/>
    <mergeCell ref="G249:I249"/>
    <mergeCell ref="G250:I250"/>
    <mergeCell ref="G251:I251"/>
    <mergeCell ref="G252:I252"/>
    <mergeCell ref="G253:I253"/>
  </mergeCells>
  <phoneticPr fontId="10" type="noConversion"/>
  <conditionalFormatting sqref="G248:G252">
    <cfRule type="duplicateValues" dxfId="5" priority="16"/>
  </conditionalFormatting>
  <conditionalFormatting sqref="G253">
    <cfRule type="duplicateValues" dxfId="4" priority="12"/>
  </conditionalFormatting>
  <conditionalFormatting sqref="K265">
    <cfRule type="cellIs" dxfId="3" priority="1" operator="equal">
      <formula>#REF!</formula>
    </cfRule>
  </conditionalFormatting>
  <printOptions horizontalCentered="1" verticalCentered="1"/>
  <pageMargins left="0.39370078740157483" right="0.39370078740157483" top="0.39370078740157483" bottom="0.39370078740157483" header="0.31496062992125984" footer="0.19685039370078741"/>
  <pageSetup paperSize="119" scale="37" orientation="portrait" r:id="rId1"/>
  <headerFooter>
    <oddFooter>&amp;C&amp;8&amp;P de &amp;N</oddFooter>
  </headerFooter>
  <rowBreaks count="5" manualBreakCount="5">
    <brk id="93" min="1" max="11" man="1"/>
    <brk id="146" max="16383" man="1"/>
    <brk id="192" max="16383" man="1"/>
    <brk id="204" max="16383" man="1"/>
    <brk id="229" max="16383" man="1"/>
  </rowBreaks>
  <ignoredErrors>
    <ignoredError sqref="D220 D210"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0BCE6-F952-485F-A56F-6714CA488B34}">
  <dimension ref="A1:P272"/>
  <sheetViews>
    <sheetView showGridLines="0" tabSelected="1" view="pageBreakPreview" topLeftCell="F237" zoomScale="70" zoomScaleNormal="100" zoomScaleSheetLayoutView="70" zoomScalePageLayoutView="55" workbookViewId="0">
      <selection activeCell="J237" sqref="J237"/>
    </sheetView>
  </sheetViews>
  <sheetFormatPr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2" customWidth="1"/>
    <col min="9" max="9" width="18.5703125" style="1" customWidth="1"/>
    <col min="10" max="10" width="23.5703125" style="1" customWidth="1"/>
    <col min="11" max="11" width="30" style="1" customWidth="1"/>
    <col min="12" max="12" width="2.5703125" style="1" customWidth="1"/>
    <col min="13" max="13" width="22.28515625" style="1" customWidth="1"/>
    <col min="14" max="14" width="18.28515625" style="180" customWidth="1"/>
    <col min="15" max="15" width="28.5703125" style="1" customWidth="1"/>
    <col min="16" max="16384" width="11.42578125" style="1"/>
  </cols>
  <sheetData>
    <row r="1" spans="1:16" ht="17.25" thickBot="1">
      <c r="A1" s="4"/>
      <c r="B1" s="4"/>
      <c r="C1" s="4"/>
      <c r="D1" s="4"/>
      <c r="E1" s="5"/>
      <c r="F1" s="4"/>
      <c r="G1" s="4"/>
      <c r="H1" s="5"/>
      <c r="I1" s="4"/>
      <c r="J1" s="4"/>
      <c r="K1" s="4"/>
      <c r="L1" s="4"/>
    </row>
    <row r="2" spans="1:16" ht="17.25" thickTop="1">
      <c r="A2" s="4"/>
      <c r="B2" s="6"/>
      <c r="C2" s="160"/>
      <c r="D2" s="160"/>
      <c r="E2" s="161"/>
      <c r="F2" s="160"/>
      <c r="G2" s="160"/>
      <c r="H2" s="161"/>
      <c r="I2" s="160"/>
      <c r="J2" s="160"/>
      <c r="K2" s="160"/>
      <c r="L2" s="7"/>
    </row>
    <row r="3" spans="1:16" ht="27" customHeight="1">
      <c r="A3" s="4"/>
      <c r="B3" s="8"/>
      <c r="C3" s="373" t="s">
        <v>50</v>
      </c>
      <c r="D3" s="374"/>
      <c r="E3" s="374"/>
      <c r="F3" s="374"/>
      <c r="G3" s="4"/>
      <c r="H3" s="5"/>
      <c r="I3" s="4"/>
      <c r="J3" s="4"/>
      <c r="K3" s="4"/>
      <c r="L3" s="9"/>
    </row>
    <row r="4" spans="1:16">
      <c r="A4" s="4"/>
      <c r="B4" s="8"/>
      <c r="C4" s="141" t="s">
        <v>51</v>
      </c>
      <c r="D4" s="140" t="s">
        <v>52</v>
      </c>
      <c r="E4" s="141" t="s">
        <v>53</v>
      </c>
      <c r="F4" s="142">
        <v>1</v>
      </c>
      <c r="G4" s="4"/>
      <c r="H4" s="5"/>
      <c r="I4" s="4"/>
      <c r="J4" s="4"/>
      <c r="K4" s="4"/>
      <c r="L4" s="9"/>
    </row>
    <row r="5" spans="1:16">
      <c r="A5" s="4"/>
      <c r="B5" s="8"/>
      <c r="C5" s="386"/>
      <c r="D5" s="386"/>
      <c r="E5" s="386"/>
      <c r="F5" s="386"/>
      <c r="G5" s="386"/>
      <c r="H5" s="386"/>
      <c r="I5" s="386"/>
      <c r="J5" s="386"/>
      <c r="K5" s="386"/>
      <c r="L5" s="9"/>
    </row>
    <row r="6" spans="1:16" ht="27.75" customHeight="1" thickBot="1">
      <c r="A6" s="4"/>
      <c r="B6" s="8"/>
      <c r="C6" s="383" t="s">
        <v>425</v>
      </c>
      <c r="D6" s="383"/>
      <c r="E6" s="383"/>
      <c r="F6" s="383"/>
      <c r="G6" s="383"/>
      <c r="H6" s="383"/>
      <c r="I6" s="383"/>
      <c r="J6" s="383"/>
      <c r="K6" s="383"/>
      <c r="L6" s="9"/>
    </row>
    <row r="7" spans="1:16" s="16" customFormat="1">
      <c r="A7" s="15"/>
      <c r="B7" s="200"/>
      <c r="C7" s="356" t="s">
        <v>55</v>
      </c>
      <c r="D7" s="357"/>
      <c r="E7" s="357"/>
      <c r="F7" s="357"/>
      <c r="G7" s="357"/>
      <c r="H7" s="357"/>
      <c r="I7" s="357"/>
      <c r="J7" s="357"/>
      <c r="K7" s="358"/>
      <c r="L7" s="17"/>
      <c r="M7" s="1"/>
      <c r="N7" s="180"/>
      <c r="O7" s="1"/>
    </row>
    <row r="8" spans="1:16" ht="43.5" customHeight="1">
      <c r="A8" s="4"/>
      <c r="B8" s="8"/>
      <c r="C8" s="359"/>
      <c r="D8" s="360"/>
      <c r="E8" s="360"/>
      <c r="F8" s="360"/>
      <c r="G8" s="360"/>
      <c r="H8" s="360"/>
      <c r="I8" s="360"/>
      <c r="J8" s="360"/>
      <c r="K8" s="361"/>
      <c r="L8" s="9"/>
    </row>
    <row r="9" spans="1:16" ht="34.5" customHeight="1">
      <c r="A9" s="4"/>
      <c r="B9" s="8"/>
      <c r="C9" s="362" t="s">
        <v>56</v>
      </c>
      <c r="D9" s="363"/>
      <c r="E9" s="363"/>
      <c r="F9" s="363"/>
      <c r="G9" s="363"/>
      <c r="H9" s="363"/>
      <c r="I9" s="363"/>
      <c r="J9" s="363"/>
      <c r="K9" s="364"/>
      <c r="L9" s="9"/>
    </row>
    <row r="10" spans="1:16" ht="30" customHeight="1">
      <c r="A10" s="4"/>
      <c r="B10" s="8"/>
      <c r="C10" s="375"/>
      <c r="D10" s="376"/>
      <c r="E10" s="376"/>
      <c r="F10" s="376"/>
      <c r="G10" s="376"/>
      <c r="H10" s="376"/>
      <c r="I10" s="376"/>
      <c r="J10" s="376"/>
      <c r="K10" s="377"/>
      <c r="L10" s="9"/>
    </row>
    <row r="11" spans="1:16" ht="21.75" customHeight="1">
      <c r="A11" s="4"/>
      <c r="B11" s="8"/>
      <c r="C11" s="389" t="s">
        <v>57</v>
      </c>
      <c r="D11" s="354" t="s">
        <v>58</v>
      </c>
      <c r="E11" s="355" t="s">
        <v>59</v>
      </c>
      <c r="F11" s="355"/>
      <c r="G11" s="354" t="s">
        <v>19</v>
      </c>
      <c r="H11" s="354" t="s">
        <v>60</v>
      </c>
      <c r="I11" s="354" t="s">
        <v>61</v>
      </c>
      <c r="J11" s="387" t="s">
        <v>62</v>
      </c>
      <c r="K11" s="388" t="s">
        <v>63</v>
      </c>
      <c r="L11" s="9"/>
    </row>
    <row r="12" spans="1:16" ht="19.5" customHeight="1">
      <c r="A12" s="4"/>
      <c r="B12" s="8"/>
      <c r="C12" s="389"/>
      <c r="D12" s="354"/>
      <c r="E12" s="201" t="s">
        <v>64</v>
      </c>
      <c r="F12" s="201" t="s">
        <v>65</v>
      </c>
      <c r="G12" s="354"/>
      <c r="H12" s="354"/>
      <c r="I12" s="354"/>
      <c r="J12" s="387"/>
      <c r="K12" s="388"/>
      <c r="L12" s="9"/>
      <c r="P12" s="1" t="s">
        <v>66</v>
      </c>
    </row>
    <row r="13" spans="1:16" ht="30" customHeight="1">
      <c r="A13" s="4"/>
      <c r="B13" s="8"/>
      <c r="C13" s="321"/>
      <c r="D13" s="203">
        <v>1</v>
      </c>
      <c r="E13" s="202"/>
      <c r="F13" s="202"/>
      <c r="G13" s="202" t="s">
        <v>67</v>
      </c>
      <c r="H13" s="203"/>
      <c r="I13" s="202"/>
      <c r="J13" s="202"/>
      <c r="K13" s="322"/>
      <c r="L13" s="9"/>
    </row>
    <row r="14" spans="1:16" ht="42.75">
      <c r="A14" s="4"/>
      <c r="B14" s="8"/>
      <c r="C14" s="323"/>
      <c r="D14" s="205">
        <v>1.1000000000000001</v>
      </c>
      <c r="E14" s="206"/>
      <c r="F14" s="206"/>
      <c r="G14" s="207" t="s">
        <v>68</v>
      </c>
      <c r="H14" s="208" t="s">
        <v>69</v>
      </c>
      <c r="I14" s="209">
        <v>405</v>
      </c>
      <c r="J14" s="338"/>
      <c r="K14" s="324">
        <f>ROUND(I14*J14,0)</f>
        <v>0</v>
      </c>
      <c r="L14" s="9"/>
    </row>
    <row r="15" spans="1:16" ht="57">
      <c r="A15" s="4"/>
      <c r="B15" s="8"/>
      <c r="C15" s="323"/>
      <c r="D15" s="205">
        <v>1.2</v>
      </c>
      <c r="E15" s="206"/>
      <c r="F15" s="206"/>
      <c r="G15" s="207" t="s">
        <v>70</v>
      </c>
      <c r="H15" s="208" t="s">
        <v>71</v>
      </c>
      <c r="I15" s="209">
        <v>111</v>
      </c>
      <c r="J15" s="338"/>
      <c r="K15" s="324">
        <f>ROUND(I15*J15,0)</f>
        <v>0</v>
      </c>
      <c r="L15" s="9"/>
    </row>
    <row r="16" spans="1:16" ht="36" customHeight="1">
      <c r="A16" s="4"/>
      <c r="B16" s="8"/>
      <c r="C16" s="323"/>
      <c r="D16" s="205">
        <v>1.3</v>
      </c>
      <c r="E16" s="206"/>
      <c r="F16" s="206"/>
      <c r="G16" s="207" t="s">
        <v>72</v>
      </c>
      <c r="H16" s="208" t="s">
        <v>69</v>
      </c>
      <c r="I16" s="209">
        <v>405</v>
      </c>
      <c r="J16" s="338"/>
      <c r="K16" s="324">
        <f t="shared" ref="K16:K18" si="0">ROUND(I16*J16,0)</f>
        <v>0</v>
      </c>
      <c r="L16" s="9"/>
    </row>
    <row r="17" spans="1:14" ht="28.5">
      <c r="A17" s="4"/>
      <c r="B17" s="8"/>
      <c r="C17" s="323"/>
      <c r="D17" s="205">
        <v>1.4</v>
      </c>
      <c r="E17" s="206"/>
      <c r="F17" s="206"/>
      <c r="G17" s="207" t="s">
        <v>73</v>
      </c>
      <c r="H17" s="208" t="s">
        <v>74</v>
      </c>
      <c r="I17" s="209">
        <v>1</v>
      </c>
      <c r="J17" s="338"/>
      <c r="K17" s="324">
        <f t="shared" si="0"/>
        <v>0</v>
      </c>
      <c r="L17" s="9"/>
    </row>
    <row r="18" spans="1:14" ht="28.5">
      <c r="A18" s="4"/>
      <c r="B18" s="8"/>
      <c r="C18" s="323"/>
      <c r="D18" s="205">
        <v>1.5</v>
      </c>
      <c r="E18" s="206"/>
      <c r="F18" s="206"/>
      <c r="G18" s="207" t="s">
        <v>75</v>
      </c>
      <c r="H18" s="208" t="s">
        <v>74</v>
      </c>
      <c r="I18" s="209">
        <v>1</v>
      </c>
      <c r="J18" s="338"/>
      <c r="K18" s="324">
        <f t="shared" si="0"/>
        <v>0</v>
      </c>
      <c r="L18" s="9"/>
    </row>
    <row r="19" spans="1:14" ht="30" customHeight="1">
      <c r="A19" s="4"/>
      <c r="B19" s="8"/>
      <c r="C19" s="325" t="s">
        <v>76</v>
      </c>
      <c r="D19" s="206"/>
      <c r="E19" s="206"/>
      <c r="F19" s="206"/>
      <c r="G19" s="207"/>
      <c r="H19" s="208"/>
      <c r="I19" s="209"/>
      <c r="J19" s="338"/>
      <c r="K19" s="326">
        <f>SUBTOTAL(9,K14:K18)</f>
        <v>0</v>
      </c>
      <c r="L19" s="9"/>
    </row>
    <row r="20" spans="1:14" ht="30" customHeight="1">
      <c r="A20" s="4"/>
      <c r="B20" s="8"/>
      <c r="C20" s="321"/>
      <c r="D20" s="203">
        <v>2</v>
      </c>
      <c r="E20" s="202"/>
      <c r="F20" s="202"/>
      <c r="G20" s="202" t="s">
        <v>77</v>
      </c>
      <c r="H20" s="203"/>
      <c r="I20" s="213"/>
      <c r="J20" s="339"/>
      <c r="K20" s="322"/>
      <c r="L20" s="9"/>
    </row>
    <row r="21" spans="1:14" ht="85.5">
      <c r="A21" s="4"/>
      <c r="B21" s="8"/>
      <c r="C21" s="323"/>
      <c r="D21" s="205">
        <v>2.1</v>
      </c>
      <c r="E21" s="206"/>
      <c r="F21" s="206"/>
      <c r="G21" s="207" t="s">
        <v>78</v>
      </c>
      <c r="H21" s="208" t="s">
        <v>79</v>
      </c>
      <c r="I21" s="209">
        <v>121</v>
      </c>
      <c r="J21" s="338"/>
      <c r="K21" s="324">
        <f t="shared" ref="K21:K25" si="1">ROUND(I21*J21,0)</f>
        <v>0</v>
      </c>
      <c r="L21" s="9"/>
    </row>
    <row r="22" spans="1:14" s="4" customFormat="1" ht="28.5">
      <c r="B22" s="8"/>
      <c r="C22" s="323"/>
      <c r="D22" s="205">
        <v>2.2999999999999998</v>
      </c>
      <c r="E22" s="214"/>
      <c r="F22" s="214"/>
      <c r="G22" s="207" t="s">
        <v>80</v>
      </c>
      <c r="H22" s="208" t="s">
        <v>79</v>
      </c>
      <c r="I22" s="209">
        <v>54</v>
      </c>
      <c r="J22" s="338"/>
      <c r="K22" s="324">
        <f t="shared" si="1"/>
        <v>0</v>
      </c>
      <c r="L22" s="9"/>
      <c r="M22" s="1"/>
      <c r="N22" s="177"/>
    </row>
    <row r="23" spans="1:14" s="4" customFormat="1" ht="42.75">
      <c r="B23" s="8"/>
      <c r="C23" s="323"/>
      <c r="D23" s="205">
        <v>2.4</v>
      </c>
      <c r="E23" s="214"/>
      <c r="F23" s="214"/>
      <c r="G23" s="207" t="s">
        <v>81</v>
      </c>
      <c r="H23" s="208" t="s">
        <v>79</v>
      </c>
      <c r="I23" s="209">
        <v>20</v>
      </c>
      <c r="J23" s="338"/>
      <c r="K23" s="324">
        <f t="shared" si="1"/>
        <v>0</v>
      </c>
      <c r="L23" s="9"/>
      <c r="M23" s="1"/>
      <c r="N23" s="177"/>
    </row>
    <row r="24" spans="1:14" s="4" customFormat="1" ht="28.5">
      <c r="B24" s="8"/>
      <c r="C24" s="323"/>
      <c r="D24" s="205">
        <v>2.5</v>
      </c>
      <c r="E24" s="214"/>
      <c r="F24" s="214"/>
      <c r="G24" s="207" t="s">
        <v>82</v>
      </c>
      <c r="H24" s="208" t="s">
        <v>79</v>
      </c>
      <c r="I24" s="209">
        <v>68</v>
      </c>
      <c r="J24" s="338"/>
      <c r="K24" s="324">
        <f t="shared" si="1"/>
        <v>0</v>
      </c>
      <c r="L24" s="9"/>
      <c r="M24" s="1"/>
      <c r="N24" s="177"/>
    </row>
    <row r="25" spans="1:14" ht="25.5" customHeight="1">
      <c r="B25" s="12"/>
      <c r="C25" s="323"/>
      <c r="D25" s="215">
        <v>2.6</v>
      </c>
      <c r="E25" s="206"/>
      <c r="F25" s="206"/>
      <c r="G25" s="207" t="s">
        <v>83</v>
      </c>
      <c r="H25" s="208" t="s">
        <v>79</v>
      </c>
      <c r="I25" s="209">
        <v>10</v>
      </c>
      <c r="J25" s="338"/>
      <c r="K25" s="324">
        <f t="shared" si="1"/>
        <v>0</v>
      </c>
      <c r="L25" s="13"/>
    </row>
    <row r="26" spans="1:14" ht="30" customHeight="1">
      <c r="A26" s="4"/>
      <c r="B26" s="8"/>
      <c r="C26" s="325" t="s">
        <v>76</v>
      </c>
      <c r="D26" s="216"/>
      <c r="E26" s="217"/>
      <c r="F26" s="216"/>
      <c r="G26" s="216"/>
      <c r="H26" s="217"/>
      <c r="I26" s="212"/>
      <c r="J26" s="340"/>
      <c r="K26" s="326">
        <f>SUBTOTAL(9,K21:K25)</f>
        <v>0</v>
      </c>
      <c r="L26" s="9"/>
    </row>
    <row r="27" spans="1:14" ht="30" customHeight="1">
      <c r="A27" s="4"/>
      <c r="B27" s="8"/>
      <c r="C27" s="321"/>
      <c r="D27" s="203">
        <v>3</v>
      </c>
      <c r="E27" s="202"/>
      <c r="F27" s="202"/>
      <c r="G27" s="202" t="s">
        <v>84</v>
      </c>
      <c r="H27" s="203"/>
      <c r="I27" s="213"/>
      <c r="J27" s="339"/>
      <c r="K27" s="322"/>
      <c r="L27" s="9"/>
    </row>
    <row r="28" spans="1:14" ht="39.75" customHeight="1">
      <c r="A28" s="4"/>
      <c r="B28" s="8"/>
      <c r="C28" s="323"/>
      <c r="D28" s="218">
        <v>3.1</v>
      </c>
      <c r="E28" s="204"/>
      <c r="F28" s="204"/>
      <c r="G28" s="207" t="s">
        <v>85</v>
      </c>
      <c r="H28" s="208" t="s">
        <v>69</v>
      </c>
      <c r="I28" s="209">
        <v>5</v>
      </c>
      <c r="J28" s="338"/>
      <c r="K28" s="324">
        <f t="shared" ref="K28:K33" si="2">ROUND(I28*J28,0)</f>
        <v>0</v>
      </c>
      <c r="L28" s="9"/>
    </row>
    <row r="29" spans="1:14" ht="42.75">
      <c r="A29" s="4"/>
      <c r="B29" s="8"/>
      <c r="C29" s="323"/>
      <c r="D29" s="218">
        <v>3.2</v>
      </c>
      <c r="E29" s="219"/>
      <c r="F29" s="219"/>
      <c r="G29" s="207" t="s">
        <v>86</v>
      </c>
      <c r="H29" s="208" t="s">
        <v>79</v>
      </c>
      <c r="I29" s="209">
        <v>3</v>
      </c>
      <c r="J29" s="338"/>
      <c r="K29" s="324">
        <f t="shared" si="2"/>
        <v>0</v>
      </c>
      <c r="L29" s="9"/>
    </row>
    <row r="30" spans="1:14" ht="57">
      <c r="A30" s="4"/>
      <c r="B30" s="8"/>
      <c r="C30" s="323"/>
      <c r="D30" s="218" t="s">
        <v>87</v>
      </c>
      <c r="E30" s="204"/>
      <c r="F30" s="204"/>
      <c r="G30" s="207" t="s">
        <v>88</v>
      </c>
      <c r="H30" s="208" t="s">
        <v>79</v>
      </c>
      <c r="I30" s="209">
        <v>16.87</v>
      </c>
      <c r="J30" s="338"/>
      <c r="K30" s="324">
        <f t="shared" si="2"/>
        <v>0</v>
      </c>
      <c r="L30" s="9"/>
    </row>
    <row r="31" spans="1:14" s="4" customFormat="1" ht="85.5">
      <c r="B31" s="8"/>
      <c r="C31" s="323"/>
      <c r="D31" s="218" t="s">
        <v>89</v>
      </c>
      <c r="E31" s="214"/>
      <c r="F31" s="214"/>
      <c r="G31" s="207" t="s">
        <v>90</v>
      </c>
      <c r="H31" s="208" t="s">
        <v>79</v>
      </c>
      <c r="I31" s="209">
        <v>17.75</v>
      </c>
      <c r="J31" s="338"/>
      <c r="K31" s="324">
        <f t="shared" si="2"/>
        <v>0</v>
      </c>
      <c r="L31" s="9"/>
      <c r="M31" s="1"/>
      <c r="N31" s="177"/>
    </row>
    <row r="32" spans="1:14" ht="42.75">
      <c r="A32" s="4"/>
      <c r="B32" s="8"/>
      <c r="C32" s="323"/>
      <c r="D32" s="218">
        <v>3.5</v>
      </c>
      <c r="E32" s="204"/>
      <c r="F32" s="204"/>
      <c r="G32" s="207" t="s">
        <v>91</v>
      </c>
      <c r="H32" s="208" t="s">
        <v>71</v>
      </c>
      <c r="I32" s="209">
        <v>44</v>
      </c>
      <c r="J32" s="338"/>
      <c r="K32" s="324">
        <f t="shared" si="2"/>
        <v>0</v>
      </c>
      <c r="L32" s="9"/>
    </row>
    <row r="33" spans="1:12" ht="99.75">
      <c r="A33" s="4"/>
      <c r="B33" s="8"/>
      <c r="C33" s="323"/>
      <c r="D33" s="215">
        <v>3.6</v>
      </c>
      <c r="E33" s="204"/>
      <c r="F33" s="204"/>
      <c r="G33" s="207" t="s">
        <v>92</v>
      </c>
      <c r="H33" s="208" t="s">
        <v>71</v>
      </c>
      <c r="I33" s="209">
        <v>74</v>
      </c>
      <c r="J33" s="338"/>
      <c r="K33" s="324">
        <f t="shared" si="2"/>
        <v>0</v>
      </c>
      <c r="L33" s="9"/>
    </row>
    <row r="34" spans="1:12" ht="30" customHeight="1">
      <c r="A34" s="4"/>
      <c r="B34" s="8"/>
      <c r="C34" s="325" t="s">
        <v>76</v>
      </c>
      <c r="D34" s="204"/>
      <c r="E34" s="204"/>
      <c r="F34" s="204"/>
      <c r="G34" s="220"/>
      <c r="H34" s="204"/>
      <c r="I34" s="212"/>
      <c r="J34" s="341"/>
      <c r="K34" s="326">
        <f>SUBTOTAL(9,K28:K33)</f>
        <v>0</v>
      </c>
      <c r="L34" s="9"/>
    </row>
    <row r="35" spans="1:12" ht="30" customHeight="1">
      <c r="A35" s="4"/>
      <c r="B35" s="8"/>
      <c r="C35" s="321"/>
      <c r="D35" s="203">
        <v>4</v>
      </c>
      <c r="E35" s="202"/>
      <c r="F35" s="202"/>
      <c r="G35" s="202" t="s">
        <v>93</v>
      </c>
      <c r="H35" s="203"/>
      <c r="I35" s="213"/>
      <c r="J35" s="339"/>
      <c r="K35" s="322"/>
      <c r="L35" s="9"/>
    </row>
    <row r="36" spans="1:12" ht="30" customHeight="1">
      <c r="A36" s="4"/>
      <c r="B36" s="8"/>
      <c r="C36" s="323"/>
      <c r="D36" s="215">
        <v>4.0999999999999996</v>
      </c>
      <c r="E36" s="204"/>
      <c r="F36" s="204"/>
      <c r="G36" s="207" t="s">
        <v>94</v>
      </c>
      <c r="H36" s="208" t="s">
        <v>95</v>
      </c>
      <c r="I36" s="209">
        <v>7846.1417000000001</v>
      </c>
      <c r="J36" s="338"/>
      <c r="K36" s="324">
        <f t="shared" ref="K36:K38" si="3">ROUND(I36*J36,0)</f>
        <v>0</v>
      </c>
      <c r="L36" s="194"/>
    </row>
    <row r="37" spans="1:12" ht="36.75" customHeight="1">
      <c r="A37" s="4"/>
      <c r="B37" s="8"/>
      <c r="C37" s="323"/>
      <c r="D37" s="215">
        <v>4.2</v>
      </c>
      <c r="E37" s="204"/>
      <c r="F37" s="204"/>
      <c r="G37" s="207" t="s">
        <v>96</v>
      </c>
      <c r="H37" s="208" t="s">
        <v>95</v>
      </c>
      <c r="I37" s="209">
        <v>1184</v>
      </c>
      <c r="J37" s="338"/>
      <c r="K37" s="324">
        <f t="shared" si="3"/>
        <v>0</v>
      </c>
      <c r="L37" s="194"/>
    </row>
    <row r="38" spans="1:12" ht="53.25" customHeight="1">
      <c r="A38" s="4"/>
      <c r="B38" s="8"/>
      <c r="C38" s="323"/>
      <c r="D38" s="215">
        <v>4.4000000000000004</v>
      </c>
      <c r="E38" s="204"/>
      <c r="F38" s="204"/>
      <c r="G38" s="207" t="s">
        <v>97</v>
      </c>
      <c r="H38" s="208" t="s">
        <v>74</v>
      </c>
      <c r="I38" s="209">
        <v>251</v>
      </c>
      <c r="J38" s="338"/>
      <c r="K38" s="324">
        <f t="shared" si="3"/>
        <v>0</v>
      </c>
      <c r="L38" s="194"/>
    </row>
    <row r="39" spans="1:12" ht="30" customHeight="1">
      <c r="A39" s="4"/>
      <c r="B39" s="8"/>
      <c r="C39" s="325" t="s">
        <v>76</v>
      </c>
      <c r="D39" s="222"/>
      <c r="E39" s="222"/>
      <c r="F39" s="222"/>
      <c r="G39" s="211"/>
      <c r="H39" s="204"/>
      <c r="I39" s="212"/>
      <c r="J39" s="341"/>
      <c r="K39" s="326">
        <f>SUBTOTAL(9,K36:K38)</f>
        <v>0</v>
      </c>
      <c r="L39" s="9"/>
    </row>
    <row r="40" spans="1:12" ht="30" customHeight="1">
      <c r="A40" s="4"/>
      <c r="B40" s="8"/>
      <c r="C40" s="321"/>
      <c r="D40" s="203">
        <v>5</v>
      </c>
      <c r="E40" s="202"/>
      <c r="F40" s="202"/>
      <c r="G40" s="202" t="s">
        <v>98</v>
      </c>
      <c r="H40" s="203"/>
      <c r="I40" s="213"/>
      <c r="J40" s="339"/>
      <c r="K40" s="322"/>
      <c r="L40" s="9"/>
    </row>
    <row r="41" spans="1:12" ht="78" customHeight="1">
      <c r="A41" s="4"/>
      <c r="B41" s="8"/>
      <c r="C41" s="323"/>
      <c r="D41" s="205">
        <v>5.0999999999999996</v>
      </c>
      <c r="E41" s="204"/>
      <c r="F41" s="204"/>
      <c r="G41" s="207" t="s">
        <v>99</v>
      </c>
      <c r="H41" s="208" t="s">
        <v>69</v>
      </c>
      <c r="I41" s="209">
        <v>321</v>
      </c>
      <c r="J41" s="338"/>
      <c r="K41" s="324">
        <f t="shared" ref="K41:K47" si="4">ROUND(I41*J41,0)</f>
        <v>0</v>
      </c>
      <c r="L41" s="9"/>
    </row>
    <row r="42" spans="1:12" ht="57">
      <c r="A42" s="4"/>
      <c r="B42" s="8"/>
      <c r="C42" s="323"/>
      <c r="D42" s="205">
        <v>5.2</v>
      </c>
      <c r="E42" s="204"/>
      <c r="F42" s="204"/>
      <c r="G42" s="207" t="s">
        <v>100</v>
      </c>
      <c r="H42" s="208" t="s">
        <v>79</v>
      </c>
      <c r="I42" s="209">
        <v>4</v>
      </c>
      <c r="J42" s="338"/>
      <c r="K42" s="324">
        <f t="shared" si="4"/>
        <v>0</v>
      </c>
      <c r="L42" s="9"/>
    </row>
    <row r="43" spans="1:12" ht="57">
      <c r="A43" s="4"/>
      <c r="B43" s="8"/>
      <c r="C43" s="323"/>
      <c r="D43" s="205">
        <v>5.3</v>
      </c>
      <c r="E43" s="204"/>
      <c r="F43" s="204"/>
      <c r="G43" s="207" t="s">
        <v>101</v>
      </c>
      <c r="H43" s="208" t="s">
        <v>79</v>
      </c>
      <c r="I43" s="209">
        <v>6</v>
      </c>
      <c r="J43" s="338"/>
      <c r="K43" s="324">
        <f t="shared" si="4"/>
        <v>0</v>
      </c>
      <c r="L43" s="9"/>
    </row>
    <row r="44" spans="1:12" ht="57">
      <c r="A44" s="4"/>
      <c r="B44" s="8"/>
      <c r="C44" s="323"/>
      <c r="D44" s="205" t="s">
        <v>102</v>
      </c>
      <c r="E44" s="204"/>
      <c r="F44" s="204"/>
      <c r="G44" s="207" t="s">
        <v>103</v>
      </c>
      <c r="H44" s="208" t="s">
        <v>69</v>
      </c>
      <c r="I44" s="209">
        <v>6</v>
      </c>
      <c r="J44" s="338"/>
      <c r="K44" s="324">
        <f t="shared" si="4"/>
        <v>0</v>
      </c>
      <c r="L44" s="9"/>
    </row>
    <row r="45" spans="1:12" ht="28.5">
      <c r="A45" s="4"/>
      <c r="B45" s="8"/>
      <c r="C45" s="323"/>
      <c r="D45" s="205" t="s">
        <v>104</v>
      </c>
      <c r="E45" s="204"/>
      <c r="F45" s="204"/>
      <c r="G45" s="207" t="s">
        <v>105</v>
      </c>
      <c r="H45" s="208" t="s">
        <v>71</v>
      </c>
      <c r="I45" s="209">
        <v>33.5</v>
      </c>
      <c r="J45" s="338"/>
      <c r="K45" s="324">
        <f t="shared" si="4"/>
        <v>0</v>
      </c>
      <c r="L45" s="9"/>
    </row>
    <row r="46" spans="1:12">
      <c r="A46" s="4"/>
      <c r="B46" s="8"/>
      <c r="C46" s="323"/>
      <c r="D46" s="205" t="s">
        <v>106</v>
      </c>
      <c r="E46" s="204"/>
      <c r="F46" s="204"/>
      <c r="G46" s="207" t="s">
        <v>107</v>
      </c>
      <c r="H46" s="208" t="s">
        <v>79</v>
      </c>
      <c r="I46" s="209">
        <v>1</v>
      </c>
      <c r="J46" s="338"/>
      <c r="K46" s="324">
        <f t="shared" si="4"/>
        <v>0</v>
      </c>
      <c r="L46" s="9"/>
    </row>
    <row r="47" spans="1:12" ht="57">
      <c r="A47" s="4"/>
      <c r="B47" s="8"/>
      <c r="C47" s="323"/>
      <c r="D47" s="205" t="s">
        <v>108</v>
      </c>
      <c r="E47" s="204"/>
      <c r="F47" s="204"/>
      <c r="G47" s="207" t="s">
        <v>109</v>
      </c>
      <c r="H47" s="208" t="s">
        <v>71</v>
      </c>
      <c r="I47" s="209">
        <v>60</v>
      </c>
      <c r="J47" s="338"/>
      <c r="K47" s="324">
        <f t="shared" si="4"/>
        <v>0</v>
      </c>
      <c r="L47" s="9"/>
    </row>
    <row r="48" spans="1:12" ht="30" customHeight="1">
      <c r="A48" s="4"/>
      <c r="B48" s="8"/>
      <c r="C48" s="325" t="s">
        <v>76</v>
      </c>
      <c r="D48" s="222"/>
      <c r="E48" s="222"/>
      <c r="F48" s="222"/>
      <c r="G48" s="211"/>
      <c r="H48" s="204"/>
      <c r="I48" s="212"/>
      <c r="J48" s="341"/>
      <c r="K48" s="326">
        <f>SUBTOTAL(9,K41:K47)</f>
        <v>0</v>
      </c>
      <c r="L48" s="9"/>
    </row>
    <row r="49" spans="1:14" ht="30" customHeight="1">
      <c r="A49" s="4"/>
      <c r="B49" s="8"/>
      <c r="C49" s="321"/>
      <c r="D49" s="203">
        <v>6</v>
      </c>
      <c r="E49" s="202"/>
      <c r="F49" s="202"/>
      <c r="G49" s="202" t="s">
        <v>110</v>
      </c>
      <c r="H49" s="203"/>
      <c r="I49" s="213"/>
      <c r="J49" s="339"/>
      <c r="K49" s="322"/>
      <c r="L49" s="9"/>
    </row>
    <row r="50" spans="1:14" ht="71.25">
      <c r="A50" s="4"/>
      <c r="B50" s="8"/>
      <c r="C50" s="323"/>
      <c r="D50" s="215" t="s">
        <v>111</v>
      </c>
      <c r="E50" s="204"/>
      <c r="F50" s="204"/>
      <c r="G50" s="207" t="s">
        <v>112</v>
      </c>
      <c r="H50" s="208" t="s">
        <v>71</v>
      </c>
      <c r="I50" s="209">
        <v>309.05</v>
      </c>
      <c r="J50" s="338"/>
      <c r="K50" s="324">
        <f>ROUND(I50*J50,0)</f>
        <v>0</v>
      </c>
      <c r="L50" s="9"/>
      <c r="N50" s="196"/>
    </row>
    <row r="51" spans="1:14" ht="71.25">
      <c r="A51" s="4"/>
      <c r="B51" s="8"/>
      <c r="C51" s="323"/>
      <c r="D51" s="215" t="s">
        <v>113</v>
      </c>
      <c r="E51" s="204"/>
      <c r="F51" s="204"/>
      <c r="G51" s="207" t="s">
        <v>114</v>
      </c>
      <c r="H51" s="208" t="s">
        <v>71</v>
      </c>
      <c r="I51" s="209">
        <v>451.5</v>
      </c>
      <c r="J51" s="338"/>
      <c r="K51" s="324">
        <f>ROUND(I51*J51,0)</f>
        <v>0</v>
      </c>
      <c r="L51" s="9"/>
    </row>
    <row r="52" spans="1:14" ht="42.75">
      <c r="A52" s="4"/>
      <c r="B52" s="8"/>
      <c r="C52" s="323"/>
      <c r="D52" s="215" t="s">
        <v>115</v>
      </c>
      <c r="E52" s="204"/>
      <c r="F52" s="204"/>
      <c r="G52" s="207" t="s">
        <v>116</v>
      </c>
      <c r="H52" s="208" t="s">
        <v>74</v>
      </c>
      <c r="I52" s="209">
        <v>36</v>
      </c>
      <c r="J52" s="338"/>
      <c r="K52" s="324">
        <f>ROUND(I52*J52,0)</f>
        <v>0</v>
      </c>
      <c r="L52" s="9"/>
      <c r="N52" s="196"/>
    </row>
    <row r="53" spans="1:14" ht="30" customHeight="1">
      <c r="A53" s="4"/>
      <c r="B53" s="8"/>
      <c r="C53" s="325" t="s">
        <v>76</v>
      </c>
      <c r="D53" s="222"/>
      <c r="E53" s="222"/>
      <c r="F53" s="222"/>
      <c r="G53" s="211"/>
      <c r="H53" s="204"/>
      <c r="I53" s="212"/>
      <c r="J53" s="341"/>
      <c r="K53" s="326">
        <f>SUBTOTAL(9,K50:K52)</f>
        <v>0</v>
      </c>
      <c r="L53" s="9"/>
    </row>
    <row r="54" spans="1:14" ht="30" customHeight="1">
      <c r="A54" s="4"/>
      <c r="B54" s="8"/>
      <c r="C54" s="321"/>
      <c r="D54" s="203">
        <v>7</v>
      </c>
      <c r="E54" s="202"/>
      <c r="F54" s="202"/>
      <c r="G54" s="202" t="s">
        <v>117</v>
      </c>
      <c r="H54" s="203"/>
      <c r="I54" s="213"/>
      <c r="J54" s="339"/>
      <c r="K54" s="322"/>
      <c r="L54" s="9"/>
    </row>
    <row r="55" spans="1:14" ht="30">
      <c r="A55" s="4"/>
      <c r="B55" s="8"/>
      <c r="C55" s="323"/>
      <c r="D55" s="223">
        <v>7.1</v>
      </c>
      <c r="E55" s="223"/>
      <c r="F55" s="223"/>
      <c r="G55" s="224" t="s">
        <v>118</v>
      </c>
      <c r="H55" s="208"/>
      <c r="I55" s="209"/>
      <c r="J55" s="338"/>
      <c r="K55" s="324"/>
      <c r="L55" s="9"/>
    </row>
    <row r="56" spans="1:14" ht="71.25">
      <c r="A56" s="4"/>
      <c r="B56" s="8"/>
      <c r="C56" s="327"/>
      <c r="D56" s="225" t="s">
        <v>119</v>
      </c>
      <c r="E56" s="204"/>
      <c r="F56" s="204"/>
      <c r="G56" s="207" t="s">
        <v>120</v>
      </c>
      <c r="H56" s="208" t="s">
        <v>74</v>
      </c>
      <c r="I56" s="209">
        <v>1</v>
      </c>
      <c r="J56" s="338"/>
      <c r="K56" s="324">
        <f t="shared" ref="K56:K67" si="5">ROUND(I56*J56,0)</f>
        <v>0</v>
      </c>
      <c r="L56" s="9"/>
    </row>
    <row r="57" spans="1:14" ht="28.5">
      <c r="A57" s="4"/>
      <c r="B57" s="8"/>
      <c r="C57" s="327"/>
      <c r="D57" s="225" t="s">
        <v>121</v>
      </c>
      <c r="E57" s="204"/>
      <c r="F57" s="204"/>
      <c r="G57" s="207" t="s">
        <v>122</v>
      </c>
      <c r="H57" s="208" t="s">
        <v>71</v>
      </c>
      <c r="I57" s="209">
        <v>32.9</v>
      </c>
      <c r="J57" s="338"/>
      <c r="K57" s="324">
        <f t="shared" si="5"/>
        <v>0</v>
      </c>
      <c r="L57" s="9"/>
    </row>
    <row r="58" spans="1:14" ht="28.5">
      <c r="A58" s="4"/>
      <c r="B58" s="8"/>
      <c r="C58" s="327"/>
      <c r="D58" s="225" t="s">
        <v>123</v>
      </c>
      <c r="E58" s="204"/>
      <c r="F58" s="204"/>
      <c r="G58" s="207" t="s">
        <v>124</v>
      </c>
      <c r="H58" s="208" t="s">
        <v>71</v>
      </c>
      <c r="I58" s="209">
        <v>64.5</v>
      </c>
      <c r="J58" s="338"/>
      <c r="K58" s="324">
        <f t="shared" si="5"/>
        <v>0</v>
      </c>
      <c r="L58" s="9"/>
    </row>
    <row r="59" spans="1:14" ht="28.5">
      <c r="A59" s="4"/>
      <c r="B59" s="8"/>
      <c r="C59" s="327"/>
      <c r="D59" s="225" t="s">
        <v>125</v>
      </c>
      <c r="E59" s="204"/>
      <c r="F59" s="204"/>
      <c r="G59" s="207" t="s">
        <v>126</v>
      </c>
      <c r="H59" s="208" t="s">
        <v>71</v>
      </c>
      <c r="I59" s="209">
        <v>30.6</v>
      </c>
      <c r="J59" s="338"/>
      <c r="K59" s="324">
        <f t="shared" si="5"/>
        <v>0</v>
      </c>
      <c r="L59" s="9"/>
    </row>
    <row r="60" spans="1:14" ht="42.75">
      <c r="A60" s="4"/>
      <c r="B60" s="8"/>
      <c r="C60" s="327"/>
      <c r="D60" s="225" t="s">
        <v>127</v>
      </c>
      <c r="E60" s="204"/>
      <c r="F60" s="204"/>
      <c r="G60" s="207" t="s">
        <v>128</v>
      </c>
      <c r="H60" s="208" t="s">
        <v>74</v>
      </c>
      <c r="I60" s="209">
        <v>10</v>
      </c>
      <c r="J60" s="338"/>
      <c r="K60" s="324">
        <f t="shared" si="5"/>
        <v>0</v>
      </c>
      <c r="L60" s="9"/>
    </row>
    <row r="61" spans="1:14" ht="42.75">
      <c r="A61" s="4"/>
      <c r="B61" s="8"/>
      <c r="C61" s="327"/>
      <c r="D61" s="225" t="s">
        <v>129</v>
      </c>
      <c r="E61" s="204"/>
      <c r="F61" s="204"/>
      <c r="G61" s="207" t="s">
        <v>130</v>
      </c>
      <c r="H61" s="208" t="s">
        <v>74</v>
      </c>
      <c r="I61" s="209">
        <v>1</v>
      </c>
      <c r="J61" s="338"/>
      <c r="K61" s="324">
        <f t="shared" si="5"/>
        <v>0</v>
      </c>
      <c r="L61" s="9"/>
    </row>
    <row r="62" spans="1:14" ht="42.75">
      <c r="A62" s="4"/>
      <c r="B62" s="8"/>
      <c r="C62" s="327"/>
      <c r="D62" s="225" t="s">
        <v>131</v>
      </c>
      <c r="E62" s="204"/>
      <c r="F62" s="204"/>
      <c r="G62" s="207" t="s">
        <v>132</v>
      </c>
      <c r="H62" s="208" t="s">
        <v>74</v>
      </c>
      <c r="I62" s="209">
        <v>4</v>
      </c>
      <c r="J62" s="338"/>
      <c r="K62" s="324">
        <f t="shared" si="5"/>
        <v>0</v>
      </c>
      <c r="L62" s="9"/>
    </row>
    <row r="63" spans="1:14" ht="28.5">
      <c r="A63" s="4"/>
      <c r="B63" s="8"/>
      <c r="C63" s="327"/>
      <c r="D63" s="225" t="s">
        <v>133</v>
      </c>
      <c r="E63" s="204"/>
      <c r="F63" s="204"/>
      <c r="G63" s="207" t="s">
        <v>134</v>
      </c>
      <c r="H63" s="208" t="s">
        <v>74</v>
      </c>
      <c r="I63" s="209">
        <v>5</v>
      </c>
      <c r="J63" s="338"/>
      <c r="K63" s="324">
        <f t="shared" si="5"/>
        <v>0</v>
      </c>
      <c r="L63" s="9"/>
    </row>
    <row r="64" spans="1:14" ht="42.75">
      <c r="A64" s="4"/>
      <c r="B64" s="8"/>
      <c r="C64" s="327"/>
      <c r="D64" s="225" t="s">
        <v>135</v>
      </c>
      <c r="E64" s="204"/>
      <c r="F64" s="204"/>
      <c r="G64" s="207" t="s">
        <v>136</v>
      </c>
      <c r="H64" s="208" t="s">
        <v>74</v>
      </c>
      <c r="I64" s="209">
        <v>3</v>
      </c>
      <c r="J64" s="338"/>
      <c r="K64" s="324">
        <f t="shared" si="5"/>
        <v>0</v>
      </c>
      <c r="L64" s="9"/>
    </row>
    <row r="65" spans="1:14" ht="28.5">
      <c r="A65" s="4"/>
      <c r="B65" s="8"/>
      <c r="C65" s="327"/>
      <c r="D65" s="225" t="s">
        <v>137</v>
      </c>
      <c r="E65" s="204"/>
      <c r="F65" s="204"/>
      <c r="G65" s="207" t="s">
        <v>138</v>
      </c>
      <c r="H65" s="208" t="s">
        <v>74</v>
      </c>
      <c r="I65" s="209">
        <v>4</v>
      </c>
      <c r="J65" s="338"/>
      <c r="K65" s="324">
        <f t="shared" si="5"/>
        <v>0</v>
      </c>
      <c r="L65" s="9"/>
    </row>
    <row r="66" spans="1:14" ht="71.25">
      <c r="A66" s="4"/>
      <c r="B66" s="8"/>
      <c r="C66" s="327"/>
      <c r="D66" s="225" t="s">
        <v>139</v>
      </c>
      <c r="E66" s="204"/>
      <c r="F66" s="204"/>
      <c r="G66" s="207" t="s">
        <v>140</v>
      </c>
      <c r="H66" s="208" t="s">
        <v>74</v>
      </c>
      <c r="I66" s="209">
        <v>4</v>
      </c>
      <c r="J66" s="338"/>
      <c r="K66" s="324">
        <f t="shared" si="5"/>
        <v>0</v>
      </c>
      <c r="L66" s="9"/>
    </row>
    <row r="67" spans="1:14" ht="28.5">
      <c r="A67" s="4"/>
      <c r="B67" s="8"/>
      <c r="C67" s="327"/>
      <c r="D67" s="225" t="s">
        <v>141</v>
      </c>
      <c r="E67" s="204"/>
      <c r="F67" s="204"/>
      <c r="G67" s="207" t="s">
        <v>142</v>
      </c>
      <c r="H67" s="208" t="s">
        <v>74</v>
      </c>
      <c r="I67" s="209">
        <v>6</v>
      </c>
      <c r="J67" s="338"/>
      <c r="K67" s="324">
        <f t="shared" si="5"/>
        <v>0</v>
      </c>
      <c r="L67" s="9"/>
    </row>
    <row r="68" spans="1:14" ht="30">
      <c r="A68" s="4"/>
      <c r="B68" s="8"/>
      <c r="C68" s="323"/>
      <c r="D68" s="223">
        <v>7.2</v>
      </c>
      <c r="E68" s="223"/>
      <c r="F68" s="223"/>
      <c r="G68" s="224" t="s">
        <v>143</v>
      </c>
      <c r="H68" s="208"/>
      <c r="I68" s="209"/>
      <c r="J68" s="338"/>
      <c r="K68" s="324"/>
      <c r="L68" s="9"/>
    </row>
    <row r="69" spans="1:14" ht="68.25" customHeight="1">
      <c r="A69" s="4"/>
      <c r="B69" s="8"/>
      <c r="C69" s="327"/>
      <c r="D69" s="225" t="s">
        <v>144</v>
      </c>
      <c r="E69" s="204"/>
      <c r="F69" s="204"/>
      <c r="G69" s="207" t="s">
        <v>145</v>
      </c>
      <c r="H69" s="208" t="s">
        <v>74</v>
      </c>
      <c r="I69" s="209">
        <v>4</v>
      </c>
      <c r="J69" s="338"/>
      <c r="K69" s="324">
        <f t="shared" ref="K69:K75" si="6">ROUND(I69*J69,0)</f>
        <v>0</v>
      </c>
      <c r="L69" s="9"/>
    </row>
    <row r="70" spans="1:14" ht="28.5">
      <c r="A70" s="4"/>
      <c r="B70" s="8"/>
      <c r="C70" s="327"/>
      <c r="D70" s="225" t="s">
        <v>146</v>
      </c>
      <c r="E70" s="204"/>
      <c r="F70" s="204"/>
      <c r="G70" s="207" t="s">
        <v>147</v>
      </c>
      <c r="H70" s="208" t="s">
        <v>74</v>
      </c>
      <c r="I70" s="209">
        <v>2</v>
      </c>
      <c r="J70" s="338"/>
      <c r="K70" s="324">
        <f t="shared" si="6"/>
        <v>0</v>
      </c>
      <c r="L70" s="9"/>
    </row>
    <row r="71" spans="1:14" ht="28.5">
      <c r="A71" s="4"/>
      <c r="B71" s="8"/>
      <c r="C71" s="327"/>
      <c r="D71" s="225" t="s">
        <v>148</v>
      </c>
      <c r="E71" s="204"/>
      <c r="F71" s="204"/>
      <c r="G71" s="207" t="s">
        <v>149</v>
      </c>
      <c r="H71" s="208" t="s">
        <v>71</v>
      </c>
      <c r="I71" s="209">
        <v>10.6</v>
      </c>
      <c r="J71" s="338"/>
      <c r="K71" s="324">
        <f t="shared" si="6"/>
        <v>0</v>
      </c>
      <c r="L71" s="9"/>
    </row>
    <row r="72" spans="1:14" ht="42.75">
      <c r="A72" s="4"/>
      <c r="B72" s="8"/>
      <c r="C72" s="327"/>
      <c r="D72" s="225" t="s">
        <v>150</v>
      </c>
      <c r="E72" s="204"/>
      <c r="F72" s="204"/>
      <c r="G72" s="207" t="s">
        <v>151</v>
      </c>
      <c r="H72" s="208" t="s">
        <v>71</v>
      </c>
      <c r="I72" s="209">
        <v>8.8000000000000007</v>
      </c>
      <c r="J72" s="338"/>
      <c r="K72" s="324">
        <f t="shared" si="6"/>
        <v>0</v>
      </c>
      <c r="L72" s="9"/>
    </row>
    <row r="73" spans="1:14" ht="42.75">
      <c r="A73" s="4"/>
      <c r="B73" s="8"/>
      <c r="C73" s="327"/>
      <c r="D73" s="225" t="s">
        <v>152</v>
      </c>
      <c r="E73" s="204"/>
      <c r="F73" s="204"/>
      <c r="G73" s="207" t="s">
        <v>153</v>
      </c>
      <c r="H73" s="208" t="s">
        <v>74</v>
      </c>
      <c r="I73" s="209">
        <v>1</v>
      </c>
      <c r="J73" s="338"/>
      <c r="K73" s="324">
        <f t="shared" si="6"/>
        <v>0</v>
      </c>
      <c r="L73" s="9"/>
    </row>
    <row r="74" spans="1:14" ht="42.75">
      <c r="A74" s="4"/>
      <c r="B74" s="8"/>
      <c r="C74" s="327"/>
      <c r="D74" s="225" t="s">
        <v>154</v>
      </c>
      <c r="E74" s="204"/>
      <c r="F74" s="204"/>
      <c r="G74" s="207" t="s">
        <v>155</v>
      </c>
      <c r="H74" s="208" t="s">
        <v>74</v>
      </c>
      <c r="I74" s="209">
        <v>8</v>
      </c>
      <c r="J74" s="338"/>
      <c r="K74" s="324">
        <f t="shared" si="6"/>
        <v>0</v>
      </c>
      <c r="L74" s="9"/>
    </row>
    <row r="75" spans="1:14" ht="28.5">
      <c r="A75" s="4"/>
      <c r="B75" s="8"/>
      <c r="C75" s="327"/>
      <c r="D75" s="225" t="s">
        <v>156</v>
      </c>
      <c r="E75" s="204"/>
      <c r="F75" s="204"/>
      <c r="G75" s="207" t="s">
        <v>157</v>
      </c>
      <c r="H75" s="208" t="s">
        <v>71</v>
      </c>
      <c r="I75" s="209">
        <v>8.4</v>
      </c>
      <c r="J75" s="338"/>
      <c r="K75" s="324">
        <f t="shared" si="6"/>
        <v>0</v>
      </c>
      <c r="L75" s="9"/>
    </row>
    <row r="76" spans="1:14" ht="30">
      <c r="A76" s="4"/>
      <c r="B76" s="8"/>
      <c r="C76" s="323"/>
      <c r="D76" s="223">
        <v>7.3</v>
      </c>
      <c r="E76" s="223"/>
      <c r="F76" s="223"/>
      <c r="G76" s="224" t="s">
        <v>158</v>
      </c>
      <c r="H76" s="208"/>
      <c r="I76" s="209"/>
      <c r="J76" s="338"/>
      <c r="K76" s="324"/>
      <c r="L76" s="9"/>
    </row>
    <row r="77" spans="1:14" ht="42.75">
      <c r="A77" s="4"/>
      <c r="B77" s="8"/>
      <c r="C77" s="327"/>
      <c r="D77" s="214" t="s">
        <v>159</v>
      </c>
      <c r="E77" s="214"/>
      <c r="F77" s="214"/>
      <c r="G77" s="207" t="s">
        <v>160</v>
      </c>
      <c r="H77" s="208" t="s">
        <v>71</v>
      </c>
      <c r="I77" s="209">
        <v>13.6</v>
      </c>
      <c r="J77" s="338"/>
      <c r="K77" s="324">
        <f t="shared" ref="K77:K85" si="7">ROUND(I77*J77,0)</f>
        <v>0</v>
      </c>
      <c r="L77" s="9"/>
      <c r="N77" s="1"/>
    </row>
    <row r="78" spans="1:14" ht="42.75">
      <c r="A78" s="4"/>
      <c r="B78" s="8"/>
      <c r="C78" s="327"/>
      <c r="D78" s="214" t="s">
        <v>161</v>
      </c>
      <c r="E78" s="214"/>
      <c r="F78" s="214"/>
      <c r="G78" s="207" t="s">
        <v>162</v>
      </c>
      <c r="H78" s="208" t="s">
        <v>71</v>
      </c>
      <c r="I78" s="209">
        <v>8</v>
      </c>
      <c r="J78" s="338"/>
      <c r="K78" s="324">
        <f t="shared" si="7"/>
        <v>0</v>
      </c>
      <c r="L78" s="9"/>
      <c r="N78" s="1"/>
    </row>
    <row r="79" spans="1:14" ht="28.5">
      <c r="A79" s="4"/>
      <c r="B79" s="8"/>
      <c r="C79" s="327"/>
      <c r="D79" s="204" t="s">
        <v>163</v>
      </c>
      <c r="E79" s="204"/>
      <c r="F79" s="204"/>
      <c r="G79" s="207" t="s">
        <v>164</v>
      </c>
      <c r="H79" s="208" t="s">
        <v>71</v>
      </c>
      <c r="I79" s="209">
        <v>48.7</v>
      </c>
      <c r="J79" s="338"/>
      <c r="K79" s="324">
        <f t="shared" si="7"/>
        <v>0</v>
      </c>
      <c r="L79" s="9"/>
    </row>
    <row r="80" spans="1:14" ht="57">
      <c r="A80" s="4"/>
      <c r="B80" s="8"/>
      <c r="C80" s="327"/>
      <c r="D80" s="204" t="s">
        <v>165</v>
      </c>
      <c r="E80" s="204"/>
      <c r="F80" s="204"/>
      <c r="G80" s="207" t="s">
        <v>166</v>
      </c>
      <c r="H80" s="208" t="s">
        <v>71</v>
      </c>
      <c r="I80" s="209">
        <v>59.8</v>
      </c>
      <c r="J80" s="338"/>
      <c r="K80" s="324">
        <f t="shared" si="7"/>
        <v>0</v>
      </c>
      <c r="L80" s="9"/>
    </row>
    <row r="81" spans="1:12" ht="57">
      <c r="A81" s="4"/>
      <c r="B81" s="8"/>
      <c r="C81" s="327"/>
      <c r="D81" s="204" t="s">
        <v>167</v>
      </c>
      <c r="E81" s="204"/>
      <c r="F81" s="204"/>
      <c r="G81" s="207" t="s">
        <v>168</v>
      </c>
      <c r="H81" s="208" t="s">
        <v>71</v>
      </c>
      <c r="I81" s="209">
        <v>12</v>
      </c>
      <c r="J81" s="338"/>
      <c r="K81" s="324">
        <f t="shared" si="7"/>
        <v>0</v>
      </c>
      <c r="L81" s="9"/>
    </row>
    <row r="82" spans="1:12" ht="42.75">
      <c r="A82" s="4"/>
      <c r="B82" s="8"/>
      <c r="C82" s="327"/>
      <c r="D82" s="204" t="s">
        <v>169</v>
      </c>
      <c r="E82" s="204"/>
      <c r="F82" s="204"/>
      <c r="G82" s="207" t="s">
        <v>170</v>
      </c>
      <c r="H82" s="208" t="s">
        <v>74</v>
      </c>
      <c r="I82" s="209">
        <v>1</v>
      </c>
      <c r="J82" s="338"/>
      <c r="K82" s="324">
        <f t="shared" si="7"/>
        <v>0</v>
      </c>
      <c r="L82" s="9"/>
    </row>
    <row r="83" spans="1:12" ht="42.75">
      <c r="A83" s="4"/>
      <c r="B83" s="8"/>
      <c r="C83" s="327"/>
      <c r="D83" s="204" t="s">
        <v>171</v>
      </c>
      <c r="E83" s="204"/>
      <c r="F83" s="204"/>
      <c r="G83" s="207" t="s">
        <v>172</v>
      </c>
      <c r="H83" s="208" t="s">
        <v>74</v>
      </c>
      <c r="I83" s="209">
        <v>5</v>
      </c>
      <c r="J83" s="338"/>
      <c r="K83" s="324">
        <f t="shared" si="7"/>
        <v>0</v>
      </c>
      <c r="L83" s="9"/>
    </row>
    <row r="84" spans="1:12" ht="42.75">
      <c r="A84" s="4"/>
      <c r="B84" s="8"/>
      <c r="C84" s="327"/>
      <c r="D84" s="204" t="s">
        <v>173</v>
      </c>
      <c r="E84" s="204"/>
      <c r="F84" s="204"/>
      <c r="G84" s="207" t="s">
        <v>174</v>
      </c>
      <c r="H84" s="208" t="s">
        <v>74</v>
      </c>
      <c r="I84" s="209">
        <v>5</v>
      </c>
      <c r="J84" s="338"/>
      <c r="K84" s="324">
        <f t="shared" si="7"/>
        <v>0</v>
      </c>
      <c r="L84" s="9"/>
    </row>
    <row r="85" spans="1:12" ht="42.75">
      <c r="A85" s="4"/>
      <c r="B85" s="8"/>
      <c r="C85" s="327"/>
      <c r="D85" s="204" t="s">
        <v>175</v>
      </c>
      <c r="E85" s="204"/>
      <c r="F85" s="204"/>
      <c r="G85" s="207" t="s">
        <v>176</v>
      </c>
      <c r="H85" s="208" t="s">
        <v>177</v>
      </c>
      <c r="I85" s="209">
        <v>65</v>
      </c>
      <c r="J85" s="338"/>
      <c r="K85" s="324">
        <f t="shared" si="7"/>
        <v>0</v>
      </c>
      <c r="L85" s="9"/>
    </row>
    <row r="86" spans="1:12" ht="30" customHeight="1">
      <c r="A86" s="4"/>
      <c r="B86" s="8"/>
      <c r="C86" s="325" t="s">
        <v>76</v>
      </c>
      <c r="D86" s="222"/>
      <c r="E86" s="222"/>
      <c r="F86" s="222"/>
      <c r="G86" s="211"/>
      <c r="H86" s="204"/>
      <c r="I86" s="212"/>
      <c r="J86" s="341"/>
      <c r="K86" s="326">
        <f>SUBTOTAL(9,K55:K85)</f>
        <v>0</v>
      </c>
      <c r="L86" s="9"/>
    </row>
    <row r="87" spans="1:12" ht="30" customHeight="1">
      <c r="A87" s="4"/>
      <c r="B87" s="8"/>
      <c r="C87" s="321"/>
      <c r="D87" s="203">
        <v>8</v>
      </c>
      <c r="E87" s="202"/>
      <c r="F87" s="202"/>
      <c r="G87" s="202" t="s">
        <v>178</v>
      </c>
      <c r="H87" s="203"/>
      <c r="I87" s="213"/>
      <c r="J87" s="339"/>
      <c r="K87" s="322"/>
      <c r="L87" s="9"/>
    </row>
    <row r="88" spans="1:12" ht="22.5" customHeight="1">
      <c r="A88" s="4"/>
      <c r="B88" s="8"/>
      <c r="C88" s="323"/>
      <c r="D88" s="223">
        <v>8.1</v>
      </c>
      <c r="E88" s="223"/>
      <c r="F88" s="223"/>
      <c r="G88" s="224" t="s">
        <v>179</v>
      </c>
      <c r="H88" s="208"/>
      <c r="I88" s="209"/>
      <c r="J88" s="338"/>
      <c r="K88" s="324"/>
      <c r="L88" s="9"/>
    </row>
    <row r="89" spans="1:12" ht="42.75">
      <c r="A89" s="4"/>
      <c r="B89" s="8"/>
      <c r="C89" s="323"/>
      <c r="D89" s="204" t="s">
        <v>180</v>
      </c>
      <c r="E89" s="204"/>
      <c r="F89" s="204"/>
      <c r="G89" s="207" t="s">
        <v>181</v>
      </c>
      <c r="H89" s="208" t="s">
        <v>74</v>
      </c>
      <c r="I89" s="209">
        <v>1</v>
      </c>
      <c r="J89" s="338"/>
      <c r="K89" s="324">
        <f>ROUND(I89*J89,0)</f>
        <v>0</v>
      </c>
      <c r="L89" s="9"/>
    </row>
    <row r="90" spans="1:12" ht="25.5" customHeight="1">
      <c r="A90" s="4"/>
      <c r="B90" s="8"/>
      <c r="C90" s="323"/>
      <c r="D90" s="223">
        <v>8.1999999999999993</v>
      </c>
      <c r="E90" s="223"/>
      <c r="F90" s="223"/>
      <c r="G90" s="224" t="s">
        <v>182</v>
      </c>
      <c r="H90" s="208"/>
      <c r="I90" s="209"/>
      <c r="J90" s="338"/>
      <c r="K90" s="324"/>
      <c r="L90" s="9"/>
    </row>
    <row r="91" spans="1:12" ht="42.75">
      <c r="A91" s="4"/>
      <c r="B91" s="8"/>
      <c r="C91" s="323"/>
      <c r="D91" s="226" t="s">
        <v>183</v>
      </c>
      <c r="E91" s="204"/>
      <c r="F91" s="204"/>
      <c r="G91" s="207" t="s">
        <v>184</v>
      </c>
      <c r="H91" s="208" t="s">
        <v>71</v>
      </c>
      <c r="I91" s="209">
        <v>120</v>
      </c>
      <c r="J91" s="338"/>
      <c r="K91" s="324">
        <f t="shared" ref="K91:K97" si="8">ROUND(I91*J91,0)</f>
        <v>0</v>
      </c>
      <c r="L91" s="9"/>
    </row>
    <row r="92" spans="1:12" ht="57">
      <c r="A92" s="4"/>
      <c r="B92" s="8"/>
      <c r="C92" s="323"/>
      <c r="D92" s="226" t="s">
        <v>185</v>
      </c>
      <c r="E92" s="204"/>
      <c r="F92" s="204"/>
      <c r="G92" s="207" t="s">
        <v>186</v>
      </c>
      <c r="H92" s="208" t="s">
        <v>71</v>
      </c>
      <c r="I92" s="209">
        <v>60</v>
      </c>
      <c r="J92" s="338"/>
      <c r="K92" s="324">
        <f t="shared" si="8"/>
        <v>0</v>
      </c>
      <c r="L92" s="9"/>
    </row>
    <row r="93" spans="1:12" ht="71.25">
      <c r="A93" s="4"/>
      <c r="B93" s="8"/>
      <c r="C93" s="323"/>
      <c r="D93" s="226" t="s">
        <v>187</v>
      </c>
      <c r="E93" s="204"/>
      <c r="F93" s="204"/>
      <c r="G93" s="207" t="s">
        <v>188</v>
      </c>
      <c r="H93" s="208" t="s">
        <v>74</v>
      </c>
      <c r="I93" s="209">
        <v>4</v>
      </c>
      <c r="J93" s="338"/>
      <c r="K93" s="324">
        <f t="shared" si="8"/>
        <v>0</v>
      </c>
      <c r="L93" s="9"/>
    </row>
    <row r="94" spans="1:12">
      <c r="A94" s="4"/>
      <c r="B94" s="8"/>
      <c r="C94" s="323"/>
      <c r="D94" s="223">
        <v>8.3000000000000007</v>
      </c>
      <c r="E94" s="223"/>
      <c r="F94" s="223"/>
      <c r="G94" s="224" t="s">
        <v>189</v>
      </c>
      <c r="H94" s="208"/>
      <c r="I94" s="209"/>
      <c r="J94" s="338"/>
      <c r="K94" s="324"/>
      <c r="L94" s="9"/>
    </row>
    <row r="95" spans="1:12" ht="228">
      <c r="A95" s="4"/>
      <c r="B95" s="8"/>
      <c r="C95" s="323"/>
      <c r="D95" s="226" t="s">
        <v>190</v>
      </c>
      <c r="E95" s="204"/>
      <c r="F95" s="204"/>
      <c r="G95" s="207" t="s">
        <v>191</v>
      </c>
      <c r="H95" s="208" t="s">
        <v>74</v>
      </c>
      <c r="I95" s="209">
        <v>1</v>
      </c>
      <c r="J95" s="338"/>
      <c r="K95" s="324">
        <f t="shared" si="8"/>
        <v>0</v>
      </c>
      <c r="L95" s="9"/>
    </row>
    <row r="96" spans="1:12" ht="85.5">
      <c r="A96" s="4"/>
      <c r="B96" s="8"/>
      <c r="C96" s="323"/>
      <c r="D96" s="226" t="s">
        <v>192</v>
      </c>
      <c r="E96" s="204"/>
      <c r="F96" s="204"/>
      <c r="G96" s="207" t="s">
        <v>193</v>
      </c>
      <c r="H96" s="208" t="s">
        <v>74</v>
      </c>
      <c r="I96" s="209">
        <v>1</v>
      </c>
      <c r="J96" s="338"/>
      <c r="K96" s="324">
        <f t="shared" si="8"/>
        <v>0</v>
      </c>
      <c r="L96" s="9"/>
    </row>
    <row r="97" spans="1:12" ht="71.25">
      <c r="A97" s="4"/>
      <c r="B97" s="8"/>
      <c r="C97" s="323"/>
      <c r="D97" s="226" t="s">
        <v>194</v>
      </c>
      <c r="E97" s="204"/>
      <c r="F97" s="204"/>
      <c r="G97" s="207" t="s">
        <v>195</v>
      </c>
      <c r="H97" s="208" t="s">
        <v>74</v>
      </c>
      <c r="I97" s="209">
        <v>1</v>
      </c>
      <c r="J97" s="338"/>
      <c r="K97" s="324">
        <f t="shared" si="8"/>
        <v>0</v>
      </c>
      <c r="L97" s="9"/>
    </row>
    <row r="98" spans="1:12" ht="25.5" customHeight="1">
      <c r="A98" s="4"/>
      <c r="B98" s="8"/>
      <c r="C98" s="323"/>
      <c r="D98" s="223">
        <v>8.4</v>
      </c>
      <c r="E98" s="223"/>
      <c r="F98" s="223"/>
      <c r="G98" s="224" t="s">
        <v>196</v>
      </c>
      <c r="H98" s="208"/>
      <c r="I98" s="209"/>
      <c r="J98" s="338"/>
      <c r="K98" s="324"/>
      <c r="L98" s="9"/>
    </row>
    <row r="99" spans="1:12" ht="57">
      <c r="A99" s="4"/>
      <c r="B99" s="8"/>
      <c r="C99" s="323"/>
      <c r="D99" s="226" t="s">
        <v>197</v>
      </c>
      <c r="E99" s="204"/>
      <c r="F99" s="204"/>
      <c r="G99" s="207" t="s">
        <v>198</v>
      </c>
      <c r="H99" s="208" t="s">
        <v>71</v>
      </c>
      <c r="I99" s="209">
        <v>50</v>
      </c>
      <c r="J99" s="338"/>
      <c r="K99" s="324">
        <f t="shared" ref="K99:K102" si="9">ROUND(I99*J99,0)</f>
        <v>0</v>
      </c>
      <c r="L99" s="9"/>
    </row>
    <row r="100" spans="1:12" ht="57">
      <c r="A100" s="4"/>
      <c r="B100" s="8"/>
      <c r="C100" s="323"/>
      <c r="D100" s="226" t="s">
        <v>199</v>
      </c>
      <c r="E100" s="204"/>
      <c r="F100" s="204"/>
      <c r="G100" s="207" t="s">
        <v>200</v>
      </c>
      <c r="H100" s="208" t="s">
        <v>71</v>
      </c>
      <c r="I100" s="209">
        <v>15</v>
      </c>
      <c r="J100" s="338"/>
      <c r="K100" s="324">
        <f t="shared" si="9"/>
        <v>0</v>
      </c>
      <c r="L100" s="9"/>
    </row>
    <row r="101" spans="1:12" ht="57">
      <c r="A101" s="4"/>
      <c r="B101" s="8"/>
      <c r="C101" s="323"/>
      <c r="D101" s="226" t="s">
        <v>201</v>
      </c>
      <c r="E101" s="204"/>
      <c r="F101" s="204"/>
      <c r="G101" s="207" t="s">
        <v>202</v>
      </c>
      <c r="H101" s="208" t="s">
        <v>71</v>
      </c>
      <c r="I101" s="209">
        <v>15</v>
      </c>
      <c r="J101" s="338"/>
      <c r="K101" s="324">
        <f t="shared" si="9"/>
        <v>0</v>
      </c>
      <c r="L101" s="9"/>
    </row>
    <row r="102" spans="1:12" ht="71.25">
      <c r="A102" s="4"/>
      <c r="B102" s="8"/>
      <c r="C102" s="323"/>
      <c r="D102" s="226" t="s">
        <v>203</v>
      </c>
      <c r="E102" s="204"/>
      <c r="F102" s="204"/>
      <c r="G102" s="207" t="s">
        <v>204</v>
      </c>
      <c r="H102" s="208" t="s">
        <v>71</v>
      </c>
      <c r="I102" s="209">
        <v>6</v>
      </c>
      <c r="J102" s="338"/>
      <c r="K102" s="324">
        <f t="shared" si="9"/>
        <v>0</v>
      </c>
      <c r="L102" s="9"/>
    </row>
    <row r="103" spans="1:12">
      <c r="A103" s="4"/>
      <c r="B103" s="8"/>
      <c r="C103" s="323"/>
      <c r="D103" s="223">
        <v>8.5</v>
      </c>
      <c r="E103" s="223"/>
      <c r="F103" s="223"/>
      <c r="G103" s="224" t="s">
        <v>205</v>
      </c>
      <c r="H103" s="208"/>
      <c r="I103" s="209"/>
      <c r="J103" s="338"/>
      <c r="K103" s="324"/>
      <c r="L103" s="9"/>
    </row>
    <row r="104" spans="1:12" ht="99.75">
      <c r="A104" s="4"/>
      <c r="B104" s="8"/>
      <c r="C104" s="323"/>
      <c r="D104" s="226" t="s">
        <v>206</v>
      </c>
      <c r="E104" s="204"/>
      <c r="F104" s="204"/>
      <c r="G104" s="207" t="s">
        <v>207</v>
      </c>
      <c r="H104" s="208" t="s">
        <v>74</v>
      </c>
      <c r="I104" s="209">
        <v>18</v>
      </c>
      <c r="J104" s="338"/>
      <c r="K104" s="324">
        <f t="shared" ref="K104:K108" si="10">ROUND(I104*J104,0)</f>
        <v>0</v>
      </c>
      <c r="L104" s="9"/>
    </row>
    <row r="105" spans="1:12" ht="128.25">
      <c r="A105" s="4"/>
      <c r="B105" s="8"/>
      <c r="C105" s="323"/>
      <c r="D105" s="226" t="s">
        <v>208</v>
      </c>
      <c r="E105" s="204"/>
      <c r="F105" s="204"/>
      <c r="G105" s="207" t="s">
        <v>209</v>
      </c>
      <c r="H105" s="208" t="s">
        <v>74</v>
      </c>
      <c r="I105" s="209">
        <v>4</v>
      </c>
      <c r="J105" s="338"/>
      <c r="K105" s="324">
        <f t="shared" si="10"/>
        <v>0</v>
      </c>
      <c r="L105" s="9"/>
    </row>
    <row r="106" spans="1:12" ht="114">
      <c r="A106" s="4"/>
      <c r="B106" s="8"/>
      <c r="C106" s="323"/>
      <c r="D106" s="226" t="s">
        <v>210</v>
      </c>
      <c r="E106" s="204"/>
      <c r="F106" s="204"/>
      <c r="G106" s="207" t="s">
        <v>211</v>
      </c>
      <c r="H106" s="208" t="s">
        <v>74</v>
      </c>
      <c r="I106" s="209">
        <v>8</v>
      </c>
      <c r="J106" s="338"/>
      <c r="K106" s="324">
        <f t="shared" si="10"/>
        <v>0</v>
      </c>
      <c r="L106" s="9"/>
    </row>
    <row r="107" spans="1:12" ht="114">
      <c r="A107" s="4"/>
      <c r="B107" s="8"/>
      <c r="C107" s="323"/>
      <c r="D107" s="226" t="s">
        <v>212</v>
      </c>
      <c r="E107" s="204"/>
      <c r="F107" s="204"/>
      <c r="G107" s="207" t="s">
        <v>213</v>
      </c>
      <c r="H107" s="208" t="s">
        <v>74</v>
      </c>
      <c r="I107" s="209">
        <v>2</v>
      </c>
      <c r="J107" s="338"/>
      <c r="K107" s="324">
        <f t="shared" si="10"/>
        <v>0</v>
      </c>
      <c r="L107" s="9"/>
    </row>
    <row r="108" spans="1:12" ht="28.5">
      <c r="A108" s="4"/>
      <c r="B108" s="8"/>
      <c r="C108" s="323"/>
      <c r="D108" s="226" t="s">
        <v>214</v>
      </c>
      <c r="E108" s="204"/>
      <c r="F108" s="204"/>
      <c r="G108" s="207" t="s">
        <v>215</v>
      </c>
      <c r="H108" s="208" t="s">
        <v>71</v>
      </c>
      <c r="I108" s="209">
        <v>65</v>
      </c>
      <c r="J108" s="338"/>
      <c r="K108" s="324">
        <f t="shared" si="10"/>
        <v>0</v>
      </c>
      <c r="L108" s="9"/>
    </row>
    <row r="109" spans="1:12">
      <c r="A109" s="4"/>
      <c r="B109" s="8"/>
      <c r="C109" s="323"/>
      <c r="D109" s="223" t="s">
        <v>216</v>
      </c>
      <c r="E109" s="223"/>
      <c r="F109" s="223"/>
      <c r="G109" s="224" t="s">
        <v>217</v>
      </c>
      <c r="H109" s="208"/>
      <c r="I109" s="209" t="s">
        <v>218</v>
      </c>
      <c r="J109" s="338"/>
      <c r="K109" s="324"/>
      <c r="L109" s="9"/>
    </row>
    <row r="110" spans="1:12" ht="71.25">
      <c r="A110" s="4"/>
      <c r="B110" s="8"/>
      <c r="C110" s="323"/>
      <c r="D110" s="226" t="s">
        <v>219</v>
      </c>
      <c r="E110" s="204"/>
      <c r="F110" s="204"/>
      <c r="G110" s="207" t="s">
        <v>220</v>
      </c>
      <c r="H110" s="208" t="s">
        <v>71</v>
      </c>
      <c r="I110" s="209">
        <v>90</v>
      </c>
      <c r="J110" s="338"/>
      <c r="K110" s="324">
        <f t="shared" ref="K110" si="11">ROUND(I110*J110,0)</f>
        <v>0</v>
      </c>
      <c r="L110" s="9"/>
    </row>
    <row r="111" spans="1:12">
      <c r="A111" s="4"/>
      <c r="B111" s="8"/>
      <c r="C111" s="323"/>
      <c r="D111" s="223">
        <v>8.6999999999999993</v>
      </c>
      <c r="E111" s="223"/>
      <c r="F111" s="223"/>
      <c r="G111" s="224" t="s">
        <v>221</v>
      </c>
      <c r="H111" s="208"/>
      <c r="I111" s="209"/>
      <c r="J111" s="338"/>
      <c r="K111" s="324"/>
      <c r="L111" s="9"/>
    </row>
    <row r="112" spans="1:12" ht="114">
      <c r="A112" s="4"/>
      <c r="B112" s="8"/>
      <c r="C112" s="323"/>
      <c r="D112" s="226" t="s">
        <v>222</v>
      </c>
      <c r="E112" s="204"/>
      <c r="F112" s="204"/>
      <c r="G112" s="207" t="s">
        <v>223</v>
      </c>
      <c r="H112" s="208" t="s">
        <v>74</v>
      </c>
      <c r="I112" s="209">
        <v>10</v>
      </c>
      <c r="J112" s="338"/>
      <c r="K112" s="324">
        <f t="shared" ref="K112:K123" si="12">ROUND(I112*J112,0)</f>
        <v>0</v>
      </c>
      <c r="L112" s="9"/>
    </row>
    <row r="113" spans="1:12" ht="99.75">
      <c r="A113" s="4"/>
      <c r="B113" s="8"/>
      <c r="C113" s="323"/>
      <c r="D113" s="226" t="s">
        <v>224</v>
      </c>
      <c r="E113" s="204"/>
      <c r="F113" s="204"/>
      <c r="G113" s="207" t="s">
        <v>225</v>
      </c>
      <c r="H113" s="208" t="s">
        <v>74</v>
      </c>
      <c r="I113" s="209">
        <v>5</v>
      </c>
      <c r="J113" s="338"/>
      <c r="K113" s="324">
        <f t="shared" si="12"/>
        <v>0</v>
      </c>
      <c r="L113" s="9"/>
    </row>
    <row r="114" spans="1:12" ht="114">
      <c r="A114" s="4"/>
      <c r="B114" s="8"/>
      <c r="C114" s="323"/>
      <c r="D114" s="226" t="s">
        <v>226</v>
      </c>
      <c r="E114" s="204"/>
      <c r="F114" s="204"/>
      <c r="G114" s="207" t="s">
        <v>227</v>
      </c>
      <c r="H114" s="208" t="s">
        <v>74</v>
      </c>
      <c r="I114" s="209">
        <v>44</v>
      </c>
      <c r="J114" s="338"/>
      <c r="K114" s="324">
        <f t="shared" si="12"/>
        <v>0</v>
      </c>
      <c r="L114" s="9"/>
    </row>
    <row r="115" spans="1:12" ht="85.5">
      <c r="A115" s="4"/>
      <c r="B115" s="8"/>
      <c r="C115" s="323"/>
      <c r="D115" s="226" t="s">
        <v>228</v>
      </c>
      <c r="E115" s="204"/>
      <c r="F115" s="204"/>
      <c r="G115" s="207" t="s">
        <v>229</v>
      </c>
      <c r="H115" s="208" t="s">
        <v>74</v>
      </c>
      <c r="I115" s="209">
        <v>20</v>
      </c>
      <c r="J115" s="338"/>
      <c r="K115" s="324">
        <f t="shared" si="12"/>
        <v>0</v>
      </c>
      <c r="L115" s="9"/>
    </row>
    <row r="116" spans="1:12" ht="85.5">
      <c r="A116" s="4"/>
      <c r="B116" s="8"/>
      <c r="C116" s="323"/>
      <c r="D116" s="226" t="s">
        <v>230</v>
      </c>
      <c r="E116" s="204"/>
      <c r="F116" s="204"/>
      <c r="G116" s="207" t="s">
        <v>231</v>
      </c>
      <c r="H116" s="208" t="s">
        <v>74</v>
      </c>
      <c r="I116" s="209">
        <v>3</v>
      </c>
      <c r="J116" s="338"/>
      <c r="K116" s="324">
        <f t="shared" si="12"/>
        <v>0</v>
      </c>
      <c r="L116" s="9"/>
    </row>
    <row r="117" spans="1:12" ht="85.5">
      <c r="A117" s="4"/>
      <c r="B117" s="8"/>
      <c r="C117" s="323"/>
      <c r="D117" s="226" t="s">
        <v>232</v>
      </c>
      <c r="E117" s="204"/>
      <c r="F117" s="204"/>
      <c r="G117" s="207" t="s">
        <v>233</v>
      </c>
      <c r="H117" s="208" t="s">
        <v>234</v>
      </c>
      <c r="I117" s="209">
        <v>18</v>
      </c>
      <c r="J117" s="338"/>
      <c r="K117" s="324">
        <f t="shared" si="12"/>
        <v>0</v>
      </c>
      <c r="L117" s="9"/>
    </row>
    <row r="118" spans="1:12" ht="42.75">
      <c r="A118" s="4"/>
      <c r="B118" s="8"/>
      <c r="C118" s="323"/>
      <c r="D118" s="226" t="s">
        <v>235</v>
      </c>
      <c r="E118" s="204"/>
      <c r="F118" s="204"/>
      <c r="G118" s="207" t="s">
        <v>236</v>
      </c>
      <c r="H118" s="208" t="s">
        <v>234</v>
      </c>
      <c r="I118" s="209">
        <v>6</v>
      </c>
      <c r="J118" s="338"/>
      <c r="K118" s="324">
        <f t="shared" si="12"/>
        <v>0</v>
      </c>
      <c r="L118" s="9"/>
    </row>
    <row r="119" spans="1:12" ht="71.25">
      <c r="A119" s="4"/>
      <c r="B119" s="8"/>
      <c r="C119" s="323"/>
      <c r="D119" s="226" t="s">
        <v>237</v>
      </c>
      <c r="E119" s="204"/>
      <c r="F119" s="204"/>
      <c r="G119" s="207" t="s">
        <v>238</v>
      </c>
      <c r="H119" s="208" t="s">
        <v>74</v>
      </c>
      <c r="I119" s="209">
        <v>2</v>
      </c>
      <c r="J119" s="338"/>
      <c r="K119" s="324">
        <f t="shared" si="12"/>
        <v>0</v>
      </c>
      <c r="L119" s="9"/>
    </row>
    <row r="120" spans="1:12" ht="28.5">
      <c r="A120" s="4"/>
      <c r="B120" s="8"/>
      <c r="C120" s="323"/>
      <c r="D120" s="227" t="s">
        <v>239</v>
      </c>
      <c r="E120" s="204"/>
      <c r="F120" s="204"/>
      <c r="G120" s="207" t="s">
        <v>240</v>
      </c>
      <c r="H120" s="208" t="s">
        <v>234</v>
      </c>
      <c r="I120" s="209">
        <v>17</v>
      </c>
      <c r="J120" s="338"/>
      <c r="K120" s="324">
        <f t="shared" si="12"/>
        <v>0</v>
      </c>
      <c r="L120" s="9"/>
    </row>
    <row r="121" spans="1:12" ht="28.5">
      <c r="A121" s="4"/>
      <c r="B121" s="8"/>
      <c r="C121" s="323"/>
      <c r="D121" s="227" t="s">
        <v>241</v>
      </c>
      <c r="E121" s="204"/>
      <c r="F121" s="204"/>
      <c r="G121" s="207" t="s">
        <v>242</v>
      </c>
      <c r="H121" s="208" t="s">
        <v>234</v>
      </c>
      <c r="I121" s="209">
        <v>3</v>
      </c>
      <c r="J121" s="338"/>
      <c r="K121" s="324">
        <f t="shared" si="12"/>
        <v>0</v>
      </c>
      <c r="L121" s="9"/>
    </row>
    <row r="122" spans="1:12" ht="42.75">
      <c r="A122" s="4"/>
      <c r="B122" s="8"/>
      <c r="C122" s="323"/>
      <c r="D122" s="227" t="s">
        <v>243</v>
      </c>
      <c r="E122" s="204"/>
      <c r="F122" s="204"/>
      <c r="G122" s="207" t="s">
        <v>244</v>
      </c>
      <c r="H122" s="208" t="s">
        <v>234</v>
      </c>
      <c r="I122" s="209">
        <v>6</v>
      </c>
      <c r="J122" s="338"/>
      <c r="K122" s="324">
        <f t="shared" si="12"/>
        <v>0</v>
      </c>
      <c r="L122" s="9"/>
    </row>
    <row r="123" spans="1:12" ht="42.75">
      <c r="A123" s="4"/>
      <c r="B123" s="8"/>
      <c r="C123" s="323"/>
      <c r="D123" s="227" t="s">
        <v>245</v>
      </c>
      <c r="E123" s="204"/>
      <c r="F123" s="204"/>
      <c r="G123" s="207" t="s">
        <v>246</v>
      </c>
      <c r="H123" s="208" t="s">
        <v>234</v>
      </c>
      <c r="I123" s="209">
        <v>6</v>
      </c>
      <c r="J123" s="338"/>
      <c r="K123" s="324">
        <f t="shared" si="12"/>
        <v>0</v>
      </c>
      <c r="L123" s="9"/>
    </row>
    <row r="124" spans="1:12">
      <c r="A124" s="4"/>
      <c r="B124" s="8"/>
      <c r="C124" s="323"/>
      <c r="D124" s="223">
        <v>8.8000000000000007</v>
      </c>
      <c r="E124" s="223"/>
      <c r="F124" s="223"/>
      <c r="G124" s="224" t="s">
        <v>247</v>
      </c>
      <c r="H124" s="208"/>
      <c r="I124" s="209"/>
      <c r="J124" s="338"/>
      <c r="K124" s="324"/>
      <c r="L124" s="9"/>
    </row>
    <row r="125" spans="1:12" ht="71.25">
      <c r="A125" s="4"/>
      <c r="B125" s="8"/>
      <c r="C125" s="323"/>
      <c r="D125" s="226" t="s">
        <v>248</v>
      </c>
      <c r="E125" s="204"/>
      <c r="F125" s="204"/>
      <c r="G125" s="207" t="s">
        <v>249</v>
      </c>
      <c r="H125" s="208" t="s">
        <v>74</v>
      </c>
      <c r="I125" s="209">
        <v>4</v>
      </c>
      <c r="J125" s="338"/>
      <c r="K125" s="324">
        <f t="shared" ref="K125:K132" si="13">ROUND(I125*J125,0)</f>
        <v>0</v>
      </c>
      <c r="L125" s="9"/>
    </row>
    <row r="126" spans="1:12" ht="85.5">
      <c r="A126" s="4"/>
      <c r="B126" s="8"/>
      <c r="C126" s="323"/>
      <c r="D126" s="226" t="s">
        <v>250</v>
      </c>
      <c r="E126" s="204"/>
      <c r="F126" s="204"/>
      <c r="G126" s="207" t="s">
        <v>251</v>
      </c>
      <c r="H126" s="208" t="s">
        <v>74</v>
      </c>
      <c r="I126" s="209">
        <v>4</v>
      </c>
      <c r="J126" s="338"/>
      <c r="K126" s="324">
        <f t="shared" si="13"/>
        <v>0</v>
      </c>
      <c r="L126" s="9"/>
    </row>
    <row r="127" spans="1:12" ht="71.25">
      <c r="A127" s="4"/>
      <c r="B127" s="8"/>
      <c r="C127" s="323"/>
      <c r="D127" s="226" t="s">
        <v>252</v>
      </c>
      <c r="E127" s="204"/>
      <c r="F127" s="204"/>
      <c r="G127" s="207" t="s">
        <v>253</v>
      </c>
      <c r="H127" s="208" t="s">
        <v>71</v>
      </c>
      <c r="I127" s="209">
        <v>40</v>
      </c>
      <c r="J127" s="338"/>
      <c r="K127" s="324">
        <f t="shared" si="13"/>
        <v>0</v>
      </c>
      <c r="L127" s="9"/>
    </row>
    <row r="128" spans="1:12" ht="42.75">
      <c r="A128" s="4"/>
      <c r="B128" s="8"/>
      <c r="C128" s="323"/>
      <c r="D128" s="226" t="s">
        <v>254</v>
      </c>
      <c r="E128" s="204"/>
      <c r="F128" s="204"/>
      <c r="G128" s="207" t="s">
        <v>255</v>
      </c>
      <c r="H128" s="208" t="s">
        <v>71</v>
      </c>
      <c r="I128" s="209">
        <v>40</v>
      </c>
      <c r="J128" s="338"/>
      <c r="K128" s="324">
        <f t="shared" si="13"/>
        <v>0</v>
      </c>
      <c r="L128" s="9"/>
    </row>
    <row r="129" spans="1:12" ht="57">
      <c r="A129" s="4"/>
      <c r="B129" s="8"/>
      <c r="C129" s="323"/>
      <c r="D129" s="226" t="s">
        <v>256</v>
      </c>
      <c r="E129" s="204"/>
      <c r="F129" s="204"/>
      <c r="G129" s="207" t="s">
        <v>257</v>
      </c>
      <c r="H129" s="208" t="s">
        <v>234</v>
      </c>
      <c r="I129" s="209">
        <v>14</v>
      </c>
      <c r="J129" s="338"/>
      <c r="K129" s="324">
        <f t="shared" si="13"/>
        <v>0</v>
      </c>
      <c r="L129" s="9"/>
    </row>
    <row r="130" spans="1:12" ht="71.25">
      <c r="A130" s="4"/>
      <c r="B130" s="8"/>
      <c r="C130" s="323"/>
      <c r="D130" s="226" t="s">
        <v>258</v>
      </c>
      <c r="E130" s="204"/>
      <c r="F130" s="204"/>
      <c r="G130" s="207" t="s">
        <v>259</v>
      </c>
      <c r="H130" s="208" t="s">
        <v>74</v>
      </c>
      <c r="I130" s="209">
        <v>3</v>
      </c>
      <c r="J130" s="338"/>
      <c r="K130" s="324">
        <f t="shared" si="13"/>
        <v>0</v>
      </c>
      <c r="L130" s="9"/>
    </row>
    <row r="131" spans="1:12" ht="42.75">
      <c r="A131" s="4"/>
      <c r="B131" s="8"/>
      <c r="C131" s="323"/>
      <c r="D131" s="226" t="s">
        <v>260</v>
      </c>
      <c r="E131" s="204"/>
      <c r="F131" s="204"/>
      <c r="G131" s="207" t="s">
        <v>261</v>
      </c>
      <c r="H131" s="208" t="s">
        <v>234</v>
      </c>
      <c r="I131" s="209">
        <v>8</v>
      </c>
      <c r="J131" s="338"/>
      <c r="K131" s="324">
        <f t="shared" si="13"/>
        <v>0</v>
      </c>
      <c r="L131" s="9"/>
    </row>
    <row r="132" spans="1:12" ht="42.75">
      <c r="A132" s="4"/>
      <c r="B132" s="8"/>
      <c r="C132" s="323"/>
      <c r="D132" s="226" t="s">
        <v>262</v>
      </c>
      <c r="E132" s="204"/>
      <c r="F132" s="204"/>
      <c r="G132" s="207" t="s">
        <v>263</v>
      </c>
      <c r="H132" s="208" t="s">
        <v>234</v>
      </c>
      <c r="I132" s="209">
        <v>8</v>
      </c>
      <c r="J132" s="338"/>
      <c r="K132" s="324">
        <f t="shared" si="13"/>
        <v>0</v>
      </c>
      <c r="L132" s="9"/>
    </row>
    <row r="133" spans="1:12">
      <c r="A133" s="4"/>
      <c r="B133" s="8"/>
      <c r="C133" s="323"/>
      <c r="D133" s="223">
        <v>8.9</v>
      </c>
      <c r="E133" s="223"/>
      <c r="F133" s="223"/>
      <c r="G133" s="224" t="s">
        <v>264</v>
      </c>
      <c r="H133" s="208"/>
      <c r="I133" s="209"/>
      <c r="J133" s="338"/>
      <c r="K133" s="324"/>
      <c r="L133" s="9"/>
    </row>
    <row r="134" spans="1:12" ht="28.5">
      <c r="A134" s="4"/>
      <c r="B134" s="8"/>
      <c r="C134" s="323"/>
      <c r="D134" s="226" t="s">
        <v>265</v>
      </c>
      <c r="E134" s="204"/>
      <c r="F134" s="204"/>
      <c r="G134" s="207" t="s">
        <v>266</v>
      </c>
      <c r="H134" s="208" t="s">
        <v>71</v>
      </c>
      <c r="I134" s="209">
        <v>30</v>
      </c>
      <c r="J134" s="338"/>
      <c r="K134" s="324">
        <f t="shared" ref="K134:K138" si="14">ROUND(I134*J134,0)</f>
        <v>0</v>
      </c>
      <c r="L134" s="9"/>
    </row>
    <row r="135" spans="1:12" ht="28.5">
      <c r="A135" s="4"/>
      <c r="B135" s="8"/>
      <c r="C135" s="323"/>
      <c r="D135" s="226" t="s">
        <v>267</v>
      </c>
      <c r="E135" s="204"/>
      <c r="F135" s="204"/>
      <c r="G135" s="207" t="s">
        <v>268</v>
      </c>
      <c r="H135" s="208" t="s">
        <v>74</v>
      </c>
      <c r="I135" s="209">
        <v>4</v>
      </c>
      <c r="J135" s="338"/>
      <c r="K135" s="324">
        <f t="shared" si="14"/>
        <v>0</v>
      </c>
      <c r="L135" s="9"/>
    </row>
    <row r="136" spans="1:12" ht="28.5">
      <c r="A136" s="4"/>
      <c r="B136" s="8"/>
      <c r="C136" s="323"/>
      <c r="D136" s="226" t="s">
        <v>269</v>
      </c>
      <c r="E136" s="204"/>
      <c r="F136" s="204"/>
      <c r="G136" s="207" t="s">
        <v>270</v>
      </c>
      <c r="H136" s="208" t="s">
        <v>74</v>
      </c>
      <c r="I136" s="209">
        <v>4</v>
      </c>
      <c r="J136" s="338"/>
      <c r="K136" s="324">
        <f t="shared" si="14"/>
        <v>0</v>
      </c>
      <c r="L136" s="9"/>
    </row>
    <row r="137" spans="1:12" ht="28.5">
      <c r="A137" s="4"/>
      <c r="B137" s="8"/>
      <c r="C137" s="323"/>
      <c r="D137" s="226" t="s">
        <v>271</v>
      </c>
      <c r="E137" s="204"/>
      <c r="F137" s="204"/>
      <c r="G137" s="207" t="s">
        <v>272</v>
      </c>
      <c r="H137" s="208" t="s">
        <v>74</v>
      </c>
      <c r="I137" s="209">
        <v>1</v>
      </c>
      <c r="J137" s="338"/>
      <c r="K137" s="324">
        <f t="shared" si="14"/>
        <v>0</v>
      </c>
      <c r="L137" s="9"/>
    </row>
    <row r="138" spans="1:12">
      <c r="A138" s="4"/>
      <c r="B138" s="8"/>
      <c r="C138" s="323"/>
      <c r="D138" s="226" t="s">
        <v>273</v>
      </c>
      <c r="E138" s="204"/>
      <c r="F138" s="204"/>
      <c r="G138" s="207" t="s">
        <v>274</v>
      </c>
      <c r="H138" s="208" t="s">
        <v>74</v>
      </c>
      <c r="I138" s="209">
        <v>4</v>
      </c>
      <c r="J138" s="338"/>
      <c r="K138" s="324">
        <f t="shared" si="14"/>
        <v>0</v>
      </c>
      <c r="L138" s="9"/>
    </row>
    <row r="139" spans="1:12">
      <c r="A139" s="4"/>
      <c r="B139" s="8"/>
      <c r="C139" s="323"/>
      <c r="D139" s="228">
        <v>8.1</v>
      </c>
      <c r="E139" s="223"/>
      <c r="F139" s="223"/>
      <c r="G139" s="224" t="s">
        <v>275</v>
      </c>
      <c r="H139" s="208"/>
      <c r="I139" s="209" t="s">
        <v>218</v>
      </c>
      <c r="J139" s="338"/>
      <c r="K139" s="324"/>
      <c r="L139" s="9"/>
    </row>
    <row r="140" spans="1:12" ht="28.5">
      <c r="A140" s="4"/>
      <c r="B140" s="8"/>
      <c r="C140" s="323"/>
      <c r="D140" s="226" t="s">
        <v>276</v>
      </c>
      <c r="E140" s="204"/>
      <c r="F140" s="204"/>
      <c r="G140" s="207" t="s">
        <v>277</v>
      </c>
      <c r="H140" s="208" t="s">
        <v>71</v>
      </c>
      <c r="I140" s="209">
        <v>110</v>
      </c>
      <c r="J140" s="338"/>
      <c r="K140" s="324">
        <f t="shared" ref="K140:K146" si="15">ROUND(I140*J140,0)</f>
        <v>0</v>
      </c>
      <c r="L140" s="9"/>
    </row>
    <row r="141" spans="1:12" ht="28.5">
      <c r="A141" s="4"/>
      <c r="B141" s="8"/>
      <c r="C141" s="323"/>
      <c r="D141" s="226" t="s">
        <v>278</v>
      </c>
      <c r="E141" s="204"/>
      <c r="F141" s="204"/>
      <c r="G141" s="207" t="s">
        <v>268</v>
      </c>
      <c r="H141" s="208" t="s">
        <v>74</v>
      </c>
      <c r="I141" s="209">
        <v>6</v>
      </c>
      <c r="J141" s="338"/>
      <c r="K141" s="324">
        <f t="shared" si="15"/>
        <v>0</v>
      </c>
      <c r="L141" s="9"/>
    </row>
    <row r="142" spans="1:12" ht="28.5">
      <c r="A142" s="4"/>
      <c r="B142" s="8"/>
      <c r="C142" s="323"/>
      <c r="D142" s="226" t="s">
        <v>279</v>
      </c>
      <c r="E142" s="204"/>
      <c r="F142" s="204"/>
      <c r="G142" s="207" t="s">
        <v>270</v>
      </c>
      <c r="H142" s="208" t="s">
        <v>74</v>
      </c>
      <c r="I142" s="209">
        <v>6</v>
      </c>
      <c r="J142" s="338"/>
      <c r="K142" s="324">
        <f t="shared" si="15"/>
        <v>0</v>
      </c>
      <c r="L142" s="9"/>
    </row>
    <row r="143" spans="1:12" ht="28.5">
      <c r="A143" s="4"/>
      <c r="B143" s="8"/>
      <c r="C143" s="323"/>
      <c r="D143" s="226" t="s">
        <v>280</v>
      </c>
      <c r="E143" s="204"/>
      <c r="F143" s="204"/>
      <c r="G143" s="207" t="s">
        <v>272</v>
      </c>
      <c r="H143" s="208" t="s">
        <v>74</v>
      </c>
      <c r="I143" s="209">
        <v>6</v>
      </c>
      <c r="J143" s="338"/>
      <c r="K143" s="324">
        <f t="shared" si="15"/>
        <v>0</v>
      </c>
      <c r="L143" s="9"/>
    </row>
    <row r="144" spans="1:12" ht="42.75">
      <c r="A144" s="4"/>
      <c r="B144" s="8"/>
      <c r="C144" s="323"/>
      <c r="D144" s="226" t="s">
        <v>281</v>
      </c>
      <c r="E144" s="204"/>
      <c r="F144" s="204"/>
      <c r="G144" s="207" t="s">
        <v>282</v>
      </c>
      <c r="H144" s="208" t="s">
        <v>74</v>
      </c>
      <c r="I144" s="209">
        <v>6</v>
      </c>
      <c r="J144" s="338"/>
      <c r="K144" s="324">
        <f t="shared" si="15"/>
        <v>0</v>
      </c>
      <c r="L144" s="9"/>
    </row>
    <row r="145" spans="1:12" ht="42.75">
      <c r="A145" s="4"/>
      <c r="B145" s="8"/>
      <c r="C145" s="323"/>
      <c r="D145" s="226" t="s">
        <v>283</v>
      </c>
      <c r="E145" s="204"/>
      <c r="F145" s="204"/>
      <c r="G145" s="207" t="s">
        <v>284</v>
      </c>
      <c r="H145" s="208" t="s">
        <v>71</v>
      </c>
      <c r="I145" s="209">
        <v>240</v>
      </c>
      <c r="J145" s="338"/>
      <c r="K145" s="324">
        <f t="shared" si="15"/>
        <v>0</v>
      </c>
      <c r="L145" s="9"/>
    </row>
    <row r="146" spans="1:12" ht="57">
      <c r="A146" s="4"/>
      <c r="B146" s="8"/>
      <c r="C146" s="323"/>
      <c r="D146" s="226" t="s">
        <v>285</v>
      </c>
      <c r="E146" s="204"/>
      <c r="F146" s="204"/>
      <c r="G146" s="207" t="s">
        <v>286</v>
      </c>
      <c r="H146" s="208" t="s">
        <v>74</v>
      </c>
      <c r="I146" s="209">
        <v>6</v>
      </c>
      <c r="J146" s="338"/>
      <c r="K146" s="324">
        <f t="shared" si="15"/>
        <v>0</v>
      </c>
      <c r="L146" s="9"/>
    </row>
    <row r="147" spans="1:12">
      <c r="A147" s="4"/>
      <c r="B147" s="8"/>
      <c r="C147" s="323"/>
      <c r="D147" s="223">
        <v>8.1110000000000007</v>
      </c>
      <c r="E147" s="223"/>
      <c r="F147" s="223"/>
      <c r="G147" s="224" t="s">
        <v>287</v>
      </c>
      <c r="H147" s="208"/>
      <c r="I147" s="209"/>
      <c r="J147" s="338"/>
      <c r="K147" s="324"/>
      <c r="L147" s="9"/>
    </row>
    <row r="148" spans="1:12" ht="57">
      <c r="A148" s="4"/>
      <c r="B148" s="8"/>
      <c r="C148" s="323"/>
      <c r="D148" s="226" t="s">
        <v>288</v>
      </c>
      <c r="E148" s="204"/>
      <c r="F148" s="204"/>
      <c r="G148" s="207" t="s">
        <v>289</v>
      </c>
      <c r="H148" s="208" t="s">
        <v>74</v>
      </c>
      <c r="I148" s="209">
        <v>4</v>
      </c>
      <c r="J148" s="338"/>
      <c r="K148" s="324">
        <f t="shared" ref="K148:K149" si="16">ROUND(I148*J148,0)</f>
        <v>0</v>
      </c>
      <c r="L148" s="9"/>
    </row>
    <row r="149" spans="1:12" ht="28.5">
      <c r="A149" s="4"/>
      <c r="B149" s="8"/>
      <c r="C149" s="323"/>
      <c r="D149" s="226" t="s">
        <v>290</v>
      </c>
      <c r="E149" s="204"/>
      <c r="F149" s="204"/>
      <c r="G149" s="207" t="s">
        <v>291</v>
      </c>
      <c r="H149" s="208" t="s">
        <v>234</v>
      </c>
      <c r="I149" s="209">
        <v>4</v>
      </c>
      <c r="J149" s="338"/>
      <c r="K149" s="324">
        <f t="shared" si="16"/>
        <v>0</v>
      </c>
      <c r="L149" s="9"/>
    </row>
    <row r="150" spans="1:12">
      <c r="A150" s="4"/>
      <c r="B150" s="8"/>
      <c r="C150" s="323"/>
      <c r="D150" s="223" t="s">
        <v>292</v>
      </c>
      <c r="E150" s="223"/>
      <c r="F150" s="223"/>
      <c r="G150" s="224" t="s">
        <v>293</v>
      </c>
      <c r="H150" s="208"/>
      <c r="I150" s="209"/>
      <c r="J150" s="338"/>
      <c r="K150" s="324"/>
      <c r="L150" s="9"/>
    </row>
    <row r="151" spans="1:12">
      <c r="A151" s="4"/>
      <c r="B151" s="8"/>
      <c r="C151" s="323"/>
      <c r="D151" s="226" t="s">
        <v>294</v>
      </c>
      <c r="E151" s="204"/>
      <c r="F151" s="204"/>
      <c r="G151" s="207" t="s">
        <v>295</v>
      </c>
      <c r="H151" s="208" t="s">
        <v>296</v>
      </c>
      <c r="I151" s="209">
        <v>1</v>
      </c>
      <c r="J151" s="338"/>
      <c r="K151" s="324">
        <f t="shared" ref="K151:K154" si="17">ROUND(I151*J151,0)</f>
        <v>0</v>
      </c>
      <c r="L151" s="9"/>
    </row>
    <row r="152" spans="1:12">
      <c r="A152" s="4"/>
      <c r="B152" s="8"/>
      <c r="C152" s="323"/>
      <c r="D152" s="226" t="s">
        <v>297</v>
      </c>
      <c r="E152" s="204"/>
      <c r="F152" s="204"/>
      <c r="G152" s="207" t="s">
        <v>298</v>
      </c>
      <c r="H152" s="208" t="s">
        <v>296</v>
      </c>
      <c r="I152" s="209">
        <v>1</v>
      </c>
      <c r="J152" s="338"/>
      <c r="K152" s="324">
        <f t="shared" si="17"/>
        <v>0</v>
      </c>
      <c r="L152" s="9"/>
    </row>
    <row r="153" spans="1:12" ht="114">
      <c r="A153" s="4"/>
      <c r="B153" s="8"/>
      <c r="C153" s="323"/>
      <c r="D153" s="226" t="s">
        <v>299</v>
      </c>
      <c r="E153" s="204"/>
      <c r="F153" s="204"/>
      <c r="G153" s="207" t="s">
        <v>300</v>
      </c>
      <c r="H153" s="208" t="s">
        <v>296</v>
      </c>
      <c r="I153" s="209">
        <v>1</v>
      </c>
      <c r="J153" s="338"/>
      <c r="K153" s="324">
        <f t="shared" si="17"/>
        <v>0</v>
      </c>
      <c r="L153" s="9"/>
    </row>
    <row r="154" spans="1:12" ht="42.75">
      <c r="A154" s="4"/>
      <c r="B154" s="8"/>
      <c r="C154" s="323"/>
      <c r="D154" s="226" t="s">
        <v>301</v>
      </c>
      <c r="E154" s="204"/>
      <c r="F154" s="204"/>
      <c r="G154" s="207" t="s">
        <v>302</v>
      </c>
      <c r="H154" s="208" t="s">
        <v>296</v>
      </c>
      <c r="I154" s="209">
        <v>1</v>
      </c>
      <c r="J154" s="338"/>
      <c r="K154" s="324">
        <f t="shared" si="17"/>
        <v>0</v>
      </c>
      <c r="L154" s="9"/>
    </row>
    <row r="155" spans="1:12" ht="30" customHeight="1">
      <c r="A155" s="4"/>
      <c r="B155" s="8"/>
      <c r="C155" s="325" t="s">
        <v>76</v>
      </c>
      <c r="D155" s="222"/>
      <c r="E155" s="222"/>
      <c r="F155" s="222"/>
      <c r="G155" s="211"/>
      <c r="H155" s="204"/>
      <c r="I155" s="212"/>
      <c r="J155" s="341"/>
      <c r="K155" s="326">
        <f>SUBTOTAL(9,K88:K154)</f>
        <v>0</v>
      </c>
      <c r="L155" s="9"/>
    </row>
    <row r="156" spans="1:12" ht="30" customHeight="1">
      <c r="A156" s="4"/>
      <c r="B156" s="8"/>
      <c r="C156" s="321"/>
      <c r="D156" s="203">
        <v>9</v>
      </c>
      <c r="E156" s="202"/>
      <c r="F156" s="202"/>
      <c r="G156" s="202" t="s">
        <v>303</v>
      </c>
      <c r="H156" s="203"/>
      <c r="I156" s="213"/>
      <c r="J156" s="339"/>
      <c r="K156" s="322"/>
      <c r="L156" s="9"/>
    </row>
    <row r="157" spans="1:12" ht="30">
      <c r="A157" s="4"/>
      <c r="B157" s="8"/>
      <c r="C157" s="323"/>
      <c r="D157" s="223">
        <v>9.1</v>
      </c>
      <c r="E157" s="223"/>
      <c r="F157" s="223"/>
      <c r="G157" s="224" t="s">
        <v>304</v>
      </c>
      <c r="H157" s="208"/>
      <c r="I157" s="209"/>
      <c r="J157" s="338"/>
      <c r="K157" s="324"/>
      <c r="L157" s="9"/>
    </row>
    <row r="158" spans="1:12" ht="28.5">
      <c r="A158" s="4"/>
      <c r="B158" s="8"/>
      <c r="C158" s="323"/>
      <c r="D158" s="226" t="s">
        <v>305</v>
      </c>
      <c r="E158" s="204"/>
      <c r="F158" s="204"/>
      <c r="G158" s="207" t="s">
        <v>306</v>
      </c>
      <c r="H158" s="208" t="s">
        <v>74</v>
      </c>
      <c r="I158" s="209">
        <v>10</v>
      </c>
      <c r="J158" s="338"/>
      <c r="K158" s="324">
        <f t="shared" ref="K158:K168" si="18">ROUND(I158*J158,0)</f>
        <v>0</v>
      </c>
      <c r="L158" s="9"/>
    </row>
    <row r="159" spans="1:12">
      <c r="A159" s="4"/>
      <c r="B159" s="8"/>
      <c r="C159" s="323"/>
      <c r="D159" s="226" t="s">
        <v>307</v>
      </c>
      <c r="E159" s="204"/>
      <c r="F159" s="204"/>
      <c r="G159" s="207" t="s">
        <v>308</v>
      </c>
      <c r="H159" s="208" t="s">
        <v>71</v>
      </c>
      <c r="I159" s="209">
        <v>430</v>
      </c>
      <c r="J159" s="338"/>
      <c r="K159" s="324">
        <f t="shared" si="18"/>
        <v>0</v>
      </c>
      <c r="L159" s="9"/>
    </row>
    <row r="160" spans="1:12" ht="28.5">
      <c r="A160" s="4"/>
      <c r="B160" s="8"/>
      <c r="C160" s="323"/>
      <c r="D160" s="226" t="s">
        <v>309</v>
      </c>
      <c r="E160" s="204"/>
      <c r="F160" s="204"/>
      <c r="G160" s="207" t="s">
        <v>310</v>
      </c>
      <c r="H160" s="208" t="s">
        <v>74</v>
      </c>
      <c r="I160" s="209">
        <v>1</v>
      </c>
      <c r="J160" s="338"/>
      <c r="K160" s="324">
        <f t="shared" si="18"/>
        <v>0</v>
      </c>
      <c r="L160" s="9"/>
    </row>
    <row r="161" spans="1:12">
      <c r="A161" s="4"/>
      <c r="B161" s="8"/>
      <c r="C161" s="323"/>
      <c r="D161" s="226" t="s">
        <v>311</v>
      </c>
      <c r="E161" s="204"/>
      <c r="F161" s="204"/>
      <c r="G161" s="207" t="s">
        <v>312</v>
      </c>
      <c r="H161" s="208" t="s">
        <v>74</v>
      </c>
      <c r="I161" s="209">
        <v>1</v>
      </c>
      <c r="J161" s="338"/>
      <c r="K161" s="324">
        <f t="shared" si="18"/>
        <v>0</v>
      </c>
      <c r="L161" s="9"/>
    </row>
    <row r="162" spans="1:12">
      <c r="A162" s="4"/>
      <c r="B162" s="8"/>
      <c r="C162" s="323"/>
      <c r="D162" s="226" t="s">
        <v>313</v>
      </c>
      <c r="E162" s="204"/>
      <c r="F162" s="204"/>
      <c r="G162" s="207" t="s">
        <v>314</v>
      </c>
      <c r="H162" s="208" t="s">
        <v>74</v>
      </c>
      <c r="I162" s="209">
        <v>10</v>
      </c>
      <c r="J162" s="338"/>
      <c r="K162" s="324">
        <f t="shared" si="18"/>
        <v>0</v>
      </c>
      <c r="L162" s="9"/>
    </row>
    <row r="163" spans="1:12" ht="99.75">
      <c r="A163" s="4"/>
      <c r="B163" s="8"/>
      <c r="C163" s="323"/>
      <c r="D163" s="226" t="s">
        <v>315</v>
      </c>
      <c r="E163" s="204"/>
      <c r="F163" s="204"/>
      <c r="G163" s="207" t="s">
        <v>316</v>
      </c>
      <c r="H163" s="208" t="s">
        <v>74</v>
      </c>
      <c r="I163" s="209">
        <v>1</v>
      </c>
      <c r="J163" s="338"/>
      <c r="K163" s="324">
        <f t="shared" si="18"/>
        <v>0</v>
      </c>
      <c r="L163" s="9"/>
    </row>
    <row r="164" spans="1:12" ht="42.75">
      <c r="A164" s="4"/>
      <c r="B164" s="8"/>
      <c r="C164" s="323"/>
      <c r="D164" s="226" t="s">
        <v>317</v>
      </c>
      <c r="E164" s="204"/>
      <c r="F164" s="204"/>
      <c r="G164" s="207" t="s">
        <v>318</v>
      </c>
      <c r="H164" s="208" t="s">
        <v>74</v>
      </c>
      <c r="I164" s="209">
        <v>1</v>
      </c>
      <c r="J164" s="338"/>
      <c r="K164" s="324">
        <f t="shared" si="18"/>
        <v>0</v>
      </c>
      <c r="L164" s="9"/>
    </row>
    <row r="165" spans="1:12" ht="57">
      <c r="A165" s="4"/>
      <c r="B165" s="8"/>
      <c r="C165" s="323"/>
      <c r="D165" s="226" t="s">
        <v>319</v>
      </c>
      <c r="E165" s="204"/>
      <c r="F165" s="204"/>
      <c r="G165" s="207" t="s">
        <v>320</v>
      </c>
      <c r="H165" s="208" t="s">
        <v>74</v>
      </c>
      <c r="I165" s="209">
        <v>1</v>
      </c>
      <c r="J165" s="338"/>
      <c r="K165" s="324">
        <f t="shared" si="18"/>
        <v>0</v>
      </c>
      <c r="L165" s="9"/>
    </row>
    <row r="166" spans="1:12" ht="57">
      <c r="A166" s="4"/>
      <c r="B166" s="8"/>
      <c r="C166" s="323"/>
      <c r="D166" s="226" t="s">
        <v>321</v>
      </c>
      <c r="E166" s="204"/>
      <c r="F166" s="204"/>
      <c r="G166" s="207" t="s">
        <v>322</v>
      </c>
      <c r="H166" s="208" t="s">
        <v>71</v>
      </c>
      <c r="I166" s="209">
        <v>56</v>
      </c>
      <c r="J166" s="338"/>
      <c r="K166" s="324">
        <f t="shared" si="18"/>
        <v>0</v>
      </c>
      <c r="L166" s="9"/>
    </row>
    <row r="167" spans="1:12" ht="71.25">
      <c r="A167" s="4"/>
      <c r="B167" s="8"/>
      <c r="C167" s="323"/>
      <c r="D167" s="226" t="s">
        <v>323</v>
      </c>
      <c r="E167" s="204"/>
      <c r="F167" s="204"/>
      <c r="G167" s="207" t="s">
        <v>324</v>
      </c>
      <c r="H167" s="208" t="s">
        <v>71</v>
      </c>
      <c r="I167" s="209">
        <v>45</v>
      </c>
      <c r="J167" s="338"/>
      <c r="K167" s="324">
        <f t="shared" si="18"/>
        <v>0</v>
      </c>
      <c r="L167" s="9"/>
    </row>
    <row r="168" spans="1:12" ht="71.25">
      <c r="A168" s="4"/>
      <c r="B168" s="8"/>
      <c r="C168" s="323"/>
      <c r="D168" s="226" t="s">
        <v>325</v>
      </c>
      <c r="E168" s="204"/>
      <c r="F168" s="204"/>
      <c r="G168" s="207" t="s">
        <v>220</v>
      </c>
      <c r="H168" s="208" t="s">
        <v>71</v>
      </c>
      <c r="I168" s="209">
        <v>47</v>
      </c>
      <c r="J168" s="338"/>
      <c r="K168" s="324">
        <f t="shared" si="18"/>
        <v>0</v>
      </c>
      <c r="L168" s="9"/>
    </row>
    <row r="169" spans="1:12" ht="23.25" customHeight="1">
      <c r="A169" s="4"/>
      <c r="B169" s="8"/>
      <c r="C169" s="325" t="s">
        <v>76</v>
      </c>
      <c r="D169" s="222"/>
      <c r="E169" s="222"/>
      <c r="F169" s="222"/>
      <c r="G169" s="211"/>
      <c r="H169" s="204"/>
      <c r="I169" s="212"/>
      <c r="J169" s="341"/>
      <c r="K169" s="326">
        <f>SUBTOTAL(9,K157:K168)</f>
        <v>0</v>
      </c>
      <c r="L169" s="9"/>
    </row>
    <row r="170" spans="1:12">
      <c r="A170" s="4"/>
      <c r="B170" s="8"/>
      <c r="C170" s="321"/>
      <c r="D170" s="203">
        <v>10</v>
      </c>
      <c r="E170" s="202"/>
      <c r="F170" s="202"/>
      <c r="G170" s="202" t="s">
        <v>326</v>
      </c>
      <c r="H170" s="203"/>
      <c r="I170" s="213"/>
      <c r="J170" s="339"/>
      <c r="K170" s="322"/>
      <c r="L170" s="9"/>
    </row>
    <row r="171" spans="1:12" ht="42.75">
      <c r="A171" s="4"/>
      <c r="B171" s="8"/>
      <c r="C171" s="327"/>
      <c r="D171" s="229">
        <v>10.1</v>
      </c>
      <c r="E171" s="204"/>
      <c r="F171" s="204"/>
      <c r="G171" s="207" t="s">
        <v>327</v>
      </c>
      <c r="H171" s="208" t="s">
        <v>69</v>
      </c>
      <c r="I171" s="209">
        <v>125.65</v>
      </c>
      <c r="J171" s="338"/>
      <c r="K171" s="324">
        <f t="shared" ref="K171:K176" si="19">ROUND(I171*J171,0)</f>
        <v>0</v>
      </c>
      <c r="L171" s="9"/>
    </row>
    <row r="172" spans="1:12" ht="57">
      <c r="A172" s="4"/>
      <c r="B172" s="8"/>
      <c r="C172" s="327"/>
      <c r="D172" s="229">
        <v>10.16</v>
      </c>
      <c r="E172" s="204"/>
      <c r="F172" s="204"/>
      <c r="G172" s="207" t="s">
        <v>328</v>
      </c>
      <c r="H172" s="208" t="s">
        <v>71</v>
      </c>
      <c r="I172" s="209">
        <v>70.22</v>
      </c>
      <c r="J172" s="338"/>
      <c r="K172" s="324">
        <f t="shared" si="19"/>
        <v>0</v>
      </c>
      <c r="L172" s="9"/>
    </row>
    <row r="173" spans="1:12" ht="42.75">
      <c r="A173" s="4"/>
      <c r="B173" s="8"/>
      <c r="C173" s="327"/>
      <c r="D173" s="229">
        <v>10.17</v>
      </c>
      <c r="E173" s="204"/>
      <c r="F173" s="204"/>
      <c r="G173" s="207" t="s">
        <v>329</v>
      </c>
      <c r="H173" s="208" t="s">
        <v>71</v>
      </c>
      <c r="I173" s="209">
        <v>11.59</v>
      </c>
      <c r="J173" s="338"/>
      <c r="K173" s="324">
        <f t="shared" si="19"/>
        <v>0</v>
      </c>
      <c r="L173" s="9"/>
    </row>
    <row r="174" spans="1:12" ht="28.5">
      <c r="A174" s="4"/>
      <c r="B174" s="8"/>
      <c r="C174" s="327"/>
      <c r="D174" s="229">
        <v>10.32</v>
      </c>
      <c r="E174" s="204"/>
      <c r="F174" s="204"/>
      <c r="G174" s="207" t="s">
        <v>330</v>
      </c>
      <c r="H174" s="208" t="s">
        <v>79</v>
      </c>
      <c r="I174" s="209">
        <v>3.77</v>
      </c>
      <c r="J174" s="338"/>
      <c r="K174" s="324">
        <f t="shared" si="19"/>
        <v>0</v>
      </c>
      <c r="L174" s="9"/>
    </row>
    <row r="175" spans="1:12" ht="57">
      <c r="A175" s="4"/>
      <c r="B175" s="8"/>
      <c r="C175" s="327"/>
      <c r="D175" s="229" t="s">
        <v>331</v>
      </c>
      <c r="E175" s="204"/>
      <c r="F175" s="204"/>
      <c r="G175" s="207" t="s">
        <v>332</v>
      </c>
      <c r="H175" s="208" t="s">
        <v>69</v>
      </c>
      <c r="I175" s="209">
        <v>67.900000000000006</v>
      </c>
      <c r="J175" s="338"/>
      <c r="K175" s="324">
        <f t="shared" si="19"/>
        <v>0</v>
      </c>
      <c r="L175" s="9"/>
    </row>
    <row r="176" spans="1:12" ht="71.25">
      <c r="A176" s="4"/>
      <c r="B176" s="8"/>
      <c r="C176" s="327"/>
      <c r="D176" s="229" t="s">
        <v>333</v>
      </c>
      <c r="E176" s="204"/>
      <c r="F176" s="204"/>
      <c r="G176" s="207" t="s">
        <v>334</v>
      </c>
      <c r="H176" s="208" t="s">
        <v>69</v>
      </c>
      <c r="I176" s="209">
        <v>81.599999999999994</v>
      </c>
      <c r="J176" s="338"/>
      <c r="K176" s="324">
        <f t="shared" si="19"/>
        <v>0</v>
      </c>
      <c r="L176" s="9"/>
    </row>
    <row r="177" spans="1:14" ht="23.25" customHeight="1">
      <c r="A177" s="4"/>
      <c r="B177" s="8"/>
      <c r="C177" s="325" t="s">
        <v>76</v>
      </c>
      <c r="D177" s="222"/>
      <c r="E177" s="222"/>
      <c r="F177" s="222"/>
      <c r="G177" s="211"/>
      <c r="H177" s="204"/>
      <c r="I177" s="212"/>
      <c r="J177" s="341"/>
      <c r="K177" s="326">
        <f>SUBTOTAL(9,K171:K176)</f>
        <v>0</v>
      </c>
      <c r="L177" s="9"/>
    </row>
    <row r="178" spans="1:14">
      <c r="A178" s="4"/>
      <c r="B178" s="8"/>
      <c r="C178" s="321"/>
      <c r="D178" s="203">
        <v>11</v>
      </c>
      <c r="E178" s="202"/>
      <c r="F178" s="202"/>
      <c r="G178" s="202" t="s">
        <v>335</v>
      </c>
      <c r="H178" s="203"/>
      <c r="I178" s="213"/>
      <c r="J178" s="339"/>
      <c r="K178" s="322"/>
      <c r="L178" s="9"/>
    </row>
    <row r="179" spans="1:14" s="18" customFormat="1" ht="27" customHeight="1">
      <c r="A179" s="182"/>
      <c r="B179" s="8"/>
      <c r="C179" s="328"/>
      <c r="D179" s="223">
        <v>11.1</v>
      </c>
      <c r="E179" s="223"/>
      <c r="F179" s="223"/>
      <c r="G179" s="224" t="s">
        <v>336</v>
      </c>
      <c r="H179" s="230"/>
      <c r="I179" s="231"/>
      <c r="J179" s="342"/>
      <c r="K179" s="329"/>
      <c r="L179" s="184"/>
      <c r="M179" s="1"/>
      <c r="N179" s="197"/>
    </row>
    <row r="180" spans="1:14" ht="57">
      <c r="A180" s="4"/>
      <c r="B180" s="8"/>
      <c r="C180" s="323"/>
      <c r="D180" s="215" t="s">
        <v>337</v>
      </c>
      <c r="E180" s="204"/>
      <c r="F180" s="204"/>
      <c r="G180" s="207" t="s">
        <v>338</v>
      </c>
      <c r="H180" s="208" t="s">
        <v>71</v>
      </c>
      <c r="I180" s="209">
        <v>130.80000000000001</v>
      </c>
      <c r="J180" s="338"/>
      <c r="K180" s="324">
        <f t="shared" ref="K180" si="20">ROUND(I180*J180,0)</f>
        <v>0</v>
      </c>
      <c r="L180" s="9"/>
    </row>
    <row r="181" spans="1:14" s="18" customFormat="1">
      <c r="A181" s="182"/>
      <c r="B181" s="183"/>
      <c r="C181" s="328"/>
      <c r="D181" s="223">
        <v>11.2</v>
      </c>
      <c r="E181" s="223"/>
      <c r="F181" s="223"/>
      <c r="G181" s="224" t="s">
        <v>339</v>
      </c>
      <c r="H181" s="230"/>
      <c r="I181" s="231"/>
      <c r="J181" s="342"/>
      <c r="K181" s="329"/>
      <c r="L181" s="184"/>
      <c r="M181" s="1"/>
      <c r="N181" s="197"/>
    </row>
    <row r="182" spans="1:14" s="18" customFormat="1" ht="85.5">
      <c r="A182" s="182"/>
      <c r="B182" s="183"/>
      <c r="C182" s="328"/>
      <c r="D182" s="215" t="s">
        <v>340</v>
      </c>
      <c r="E182" s="223"/>
      <c r="F182" s="223"/>
      <c r="G182" s="207" t="s">
        <v>341</v>
      </c>
      <c r="H182" s="208" t="s">
        <v>69</v>
      </c>
      <c r="I182" s="209">
        <v>374.13</v>
      </c>
      <c r="J182" s="338"/>
      <c r="K182" s="324">
        <f t="shared" ref="K182:K183" si="21">ROUND(I182*J182,0)</f>
        <v>0</v>
      </c>
      <c r="L182" s="184"/>
      <c r="M182" s="1"/>
      <c r="N182" s="197"/>
    </row>
    <row r="183" spans="1:14" ht="42.75">
      <c r="A183" s="4"/>
      <c r="B183" s="8"/>
      <c r="C183" s="323"/>
      <c r="D183" s="233" t="s">
        <v>342</v>
      </c>
      <c r="E183" s="204"/>
      <c r="F183" s="204"/>
      <c r="G183" s="207" t="s">
        <v>343</v>
      </c>
      <c r="H183" s="208" t="s">
        <v>69</v>
      </c>
      <c r="I183" s="209">
        <v>32</v>
      </c>
      <c r="J183" s="338"/>
      <c r="K183" s="324">
        <f t="shared" si="21"/>
        <v>0</v>
      </c>
      <c r="L183" s="9"/>
    </row>
    <row r="184" spans="1:14" ht="24" customHeight="1">
      <c r="A184" s="4"/>
      <c r="B184" s="8"/>
      <c r="C184" s="325" t="s">
        <v>76</v>
      </c>
      <c r="D184" s="222"/>
      <c r="E184" s="222"/>
      <c r="F184" s="222"/>
      <c r="G184" s="211"/>
      <c r="H184" s="204"/>
      <c r="I184" s="212"/>
      <c r="J184" s="341"/>
      <c r="K184" s="326">
        <f>SUBTOTAL(9,K179:K183)</f>
        <v>0</v>
      </c>
      <c r="L184" s="9"/>
    </row>
    <row r="185" spans="1:14">
      <c r="A185" s="4"/>
      <c r="B185" s="8"/>
      <c r="C185" s="321"/>
      <c r="D185" s="203">
        <v>12</v>
      </c>
      <c r="E185" s="202"/>
      <c r="F185" s="202"/>
      <c r="G185" s="202" t="s">
        <v>344</v>
      </c>
      <c r="H185" s="203"/>
      <c r="I185" s="213"/>
      <c r="J185" s="339"/>
      <c r="K185" s="322"/>
      <c r="L185" s="9"/>
    </row>
    <row r="186" spans="1:14" ht="69.75" customHeight="1">
      <c r="A186" s="4"/>
      <c r="B186" s="8"/>
      <c r="C186" s="323"/>
      <c r="D186" s="215">
        <v>12.1</v>
      </c>
      <c r="E186" s="204"/>
      <c r="F186" s="204"/>
      <c r="G186" s="207" t="s">
        <v>345</v>
      </c>
      <c r="H186" s="208" t="s">
        <v>69</v>
      </c>
      <c r="I186" s="209">
        <v>263.87</v>
      </c>
      <c r="J186" s="338"/>
      <c r="K186" s="324">
        <f t="shared" ref="K186" si="22">ROUND(I186*J186,0)</f>
        <v>0</v>
      </c>
      <c r="L186" s="9"/>
    </row>
    <row r="187" spans="1:14" ht="23.25" customHeight="1">
      <c r="A187" s="4"/>
      <c r="B187" s="8"/>
      <c r="C187" s="325" t="s">
        <v>76</v>
      </c>
      <c r="D187" s="222"/>
      <c r="E187" s="222"/>
      <c r="F187" s="222"/>
      <c r="G187" s="211"/>
      <c r="H187" s="204"/>
      <c r="I187" s="212"/>
      <c r="J187" s="341"/>
      <c r="K187" s="326">
        <f>SUBTOTAL(9,K186:K186)</f>
        <v>0</v>
      </c>
      <c r="L187" s="9"/>
    </row>
    <row r="188" spans="1:14">
      <c r="A188" s="4"/>
      <c r="B188" s="8"/>
      <c r="C188" s="321"/>
      <c r="D188" s="203">
        <v>13</v>
      </c>
      <c r="E188" s="202"/>
      <c r="F188" s="202"/>
      <c r="G188" s="202" t="s">
        <v>346</v>
      </c>
      <c r="H188" s="203"/>
      <c r="I188" s="213"/>
      <c r="J188" s="339"/>
      <c r="K188" s="322"/>
      <c r="L188" s="9"/>
    </row>
    <row r="189" spans="1:14" ht="85.5">
      <c r="A189" s="4"/>
      <c r="B189" s="8"/>
      <c r="C189" s="323"/>
      <c r="D189" s="215">
        <v>13.2</v>
      </c>
      <c r="E189" s="204"/>
      <c r="F189" s="204"/>
      <c r="G189" s="207" t="s">
        <v>347</v>
      </c>
      <c r="H189" s="208" t="s">
        <v>71</v>
      </c>
      <c r="I189" s="209">
        <v>8.7799999999999994</v>
      </c>
      <c r="J189" s="338"/>
      <c r="K189" s="324">
        <f t="shared" ref="K189:K191" si="23">ROUND(I189*J189,0)</f>
        <v>0</v>
      </c>
      <c r="L189" s="9"/>
    </row>
    <row r="190" spans="1:14" ht="71.25">
      <c r="A190" s="4"/>
      <c r="B190" s="8"/>
      <c r="C190" s="323"/>
      <c r="D190" s="215">
        <v>13.3</v>
      </c>
      <c r="E190" s="204"/>
      <c r="F190" s="204"/>
      <c r="G190" s="207" t="s">
        <v>348</v>
      </c>
      <c r="H190" s="208" t="s">
        <v>74</v>
      </c>
      <c r="I190" s="209">
        <v>1</v>
      </c>
      <c r="J190" s="338"/>
      <c r="K190" s="324">
        <f t="shared" si="23"/>
        <v>0</v>
      </c>
      <c r="L190" s="9"/>
    </row>
    <row r="191" spans="1:14" ht="57">
      <c r="A191" s="4"/>
      <c r="B191" s="8"/>
      <c r="C191" s="323"/>
      <c r="D191" s="215">
        <v>13.8</v>
      </c>
      <c r="E191" s="204"/>
      <c r="F191" s="204"/>
      <c r="G191" s="207" t="s">
        <v>349</v>
      </c>
      <c r="H191" s="208" t="s">
        <v>69</v>
      </c>
      <c r="I191" s="209">
        <v>41.45</v>
      </c>
      <c r="J191" s="338"/>
      <c r="K191" s="324">
        <f t="shared" si="23"/>
        <v>0</v>
      </c>
      <c r="L191" s="9"/>
    </row>
    <row r="192" spans="1:14" ht="24.75" customHeight="1">
      <c r="A192" s="4"/>
      <c r="B192" s="8"/>
      <c r="C192" s="325" t="s">
        <v>76</v>
      </c>
      <c r="D192" s="222"/>
      <c r="E192" s="222"/>
      <c r="F192" s="222"/>
      <c r="G192" s="211"/>
      <c r="H192" s="204"/>
      <c r="I192" s="212"/>
      <c r="J192" s="341"/>
      <c r="K192" s="326">
        <f>SUBTOTAL(9,K189:K191)</f>
        <v>0</v>
      </c>
      <c r="L192" s="9"/>
    </row>
    <row r="193" spans="1:14">
      <c r="A193" s="4"/>
      <c r="B193" s="8"/>
      <c r="C193" s="321"/>
      <c r="D193" s="203">
        <v>14</v>
      </c>
      <c r="E193" s="202"/>
      <c r="F193" s="202"/>
      <c r="G193" s="202" t="s">
        <v>350</v>
      </c>
      <c r="H193" s="203"/>
      <c r="I193" s="213"/>
      <c r="J193" s="339"/>
      <c r="K193" s="322"/>
      <c r="L193" s="9"/>
    </row>
    <row r="194" spans="1:14" ht="56.25" customHeight="1">
      <c r="A194" s="4"/>
      <c r="B194" s="8"/>
      <c r="C194" s="323"/>
      <c r="D194" s="218">
        <v>14.1</v>
      </c>
      <c r="E194" s="204"/>
      <c r="F194" s="204"/>
      <c r="G194" s="207" t="s">
        <v>351</v>
      </c>
      <c r="H194" s="208" t="s">
        <v>69</v>
      </c>
      <c r="I194" s="209">
        <v>9.83</v>
      </c>
      <c r="J194" s="338"/>
      <c r="K194" s="324">
        <f t="shared" ref="K194:K196" si="24">ROUND(I194*J194,0)</f>
        <v>0</v>
      </c>
      <c r="L194" s="9"/>
    </row>
    <row r="195" spans="1:14" ht="57">
      <c r="A195" s="4"/>
      <c r="B195" s="8"/>
      <c r="C195" s="323"/>
      <c r="D195" s="218">
        <v>14.15</v>
      </c>
      <c r="E195" s="204"/>
      <c r="F195" s="204"/>
      <c r="G195" s="207" t="s">
        <v>352</v>
      </c>
      <c r="H195" s="208" t="s">
        <v>69</v>
      </c>
      <c r="I195" s="209">
        <v>292.27</v>
      </c>
      <c r="J195" s="338"/>
      <c r="K195" s="324">
        <f t="shared" si="24"/>
        <v>0</v>
      </c>
      <c r="L195" s="9"/>
    </row>
    <row r="196" spans="1:14" ht="28.5">
      <c r="A196" s="4"/>
      <c r="B196" s="8"/>
      <c r="C196" s="323"/>
      <c r="D196" s="218">
        <v>14.16</v>
      </c>
      <c r="E196" s="204"/>
      <c r="F196" s="204"/>
      <c r="G196" s="207" t="s">
        <v>353</v>
      </c>
      <c r="H196" s="208" t="s">
        <v>71</v>
      </c>
      <c r="I196" s="209">
        <v>18.84</v>
      </c>
      <c r="J196" s="338"/>
      <c r="K196" s="324">
        <f t="shared" si="24"/>
        <v>0</v>
      </c>
      <c r="L196" s="9"/>
    </row>
    <row r="197" spans="1:14" ht="28.5" customHeight="1">
      <c r="A197" s="4"/>
      <c r="B197" s="8"/>
      <c r="C197" s="325" t="s">
        <v>76</v>
      </c>
      <c r="D197" s="222"/>
      <c r="E197" s="222"/>
      <c r="F197" s="222"/>
      <c r="G197" s="211"/>
      <c r="H197" s="204"/>
      <c r="I197" s="212"/>
      <c r="J197" s="341"/>
      <c r="K197" s="326">
        <f>SUBTOTAL(9,K194:K196)</f>
        <v>0</v>
      </c>
      <c r="L197" s="9"/>
    </row>
    <row r="198" spans="1:14">
      <c r="A198" s="4"/>
      <c r="B198" s="8"/>
      <c r="C198" s="321"/>
      <c r="D198" s="203">
        <v>15</v>
      </c>
      <c r="E198" s="202"/>
      <c r="F198" s="202"/>
      <c r="G198" s="202" t="s">
        <v>354</v>
      </c>
      <c r="H198" s="203"/>
      <c r="I198" s="213"/>
      <c r="J198" s="339"/>
      <c r="K198" s="322"/>
      <c r="L198" s="9"/>
    </row>
    <row r="199" spans="1:14">
      <c r="A199" s="4"/>
      <c r="B199" s="8"/>
      <c r="C199" s="323"/>
      <c r="D199" s="223">
        <v>15.1</v>
      </c>
      <c r="E199" s="223"/>
      <c r="F199" s="223"/>
      <c r="G199" s="224" t="s">
        <v>355</v>
      </c>
      <c r="H199" s="208"/>
      <c r="I199" s="209"/>
      <c r="J199" s="338"/>
      <c r="K199" s="324"/>
      <c r="L199" s="9"/>
    </row>
    <row r="200" spans="1:14" ht="71.25">
      <c r="A200" s="4"/>
      <c r="B200" s="8"/>
      <c r="C200" s="323"/>
      <c r="D200" s="218" t="s">
        <v>356</v>
      </c>
      <c r="E200" s="204"/>
      <c r="F200" s="204"/>
      <c r="G200" s="207" t="s">
        <v>357</v>
      </c>
      <c r="H200" s="208" t="s">
        <v>74</v>
      </c>
      <c r="I200" s="209">
        <v>1</v>
      </c>
      <c r="J200" s="338"/>
      <c r="K200" s="324">
        <f t="shared" ref="K200" si="25">ROUND(I200*J200,0)</f>
        <v>0</v>
      </c>
      <c r="L200" s="9"/>
      <c r="N200" s="196"/>
    </row>
    <row r="201" spans="1:14">
      <c r="A201" s="4"/>
      <c r="B201" s="8"/>
      <c r="C201" s="323"/>
      <c r="D201" s="223">
        <v>15.3</v>
      </c>
      <c r="E201" s="223"/>
      <c r="F201" s="223"/>
      <c r="G201" s="224" t="s">
        <v>358</v>
      </c>
      <c r="H201" s="208"/>
      <c r="I201" s="209"/>
      <c r="J201" s="338"/>
      <c r="K201" s="324"/>
      <c r="L201" s="9"/>
      <c r="N201" s="196"/>
    </row>
    <row r="202" spans="1:14" ht="85.5">
      <c r="A202" s="4"/>
      <c r="B202" s="8"/>
      <c r="C202" s="323"/>
      <c r="D202" s="215" t="s">
        <v>359</v>
      </c>
      <c r="E202" s="204"/>
      <c r="F202" s="204"/>
      <c r="G202" s="207" t="s">
        <v>360</v>
      </c>
      <c r="H202" s="208" t="s">
        <v>234</v>
      </c>
      <c r="I202" s="209">
        <v>1</v>
      </c>
      <c r="J202" s="338"/>
      <c r="K202" s="324">
        <f t="shared" ref="K202:K203" si="26">ROUND(I202*J202,0)</f>
        <v>0</v>
      </c>
      <c r="L202" s="9"/>
      <c r="N202" s="196"/>
    </row>
    <row r="203" spans="1:14" ht="71.25">
      <c r="A203" s="4"/>
      <c r="B203" s="8"/>
      <c r="C203" s="323"/>
      <c r="D203" s="215" t="s">
        <v>361</v>
      </c>
      <c r="E203" s="204"/>
      <c r="F203" s="204"/>
      <c r="G203" s="207" t="s">
        <v>362</v>
      </c>
      <c r="H203" s="208" t="s">
        <v>69</v>
      </c>
      <c r="I203" s="209">
        <v>11.88</v>
      </c>
      <c r="J203" s="338"/>
      <c r="K203" s="324">
        <f t="shared" si="26"/>
        <v>0</v>
      </c>
      <c r="L203" s="9"/>
      <c r="N203" s="196"/>
    </row>
    <row r="204" spans="1:14" ht="24" customHeight="1">
      <c r="A204" s="4"/>
      <c r="B204" s="8"/>
      <c r="C204" s="325" t="s">
        <v>76</v>
      </c>
      <c r="D204" s="222"/>
      <c r="E204" s="222"/>
      <c r="F204" s="222"/>
      <c r="G204" s="211"/>
      <c r="H204" s="204"/>
      <c r="I204" s="212"/>
      <c r="J204" s="341"/>
      <c r="K204" s="326">
        <f>SUBTOTAL(9,K199:K203)</f>
        <v>0</v>
      </c>
      <c r="L204" s="9"/>
    </row>
    <row r="205" spans="1:14">
      <c r="A205" s="4"/>
      <c r="B205" s="8"/>
      <c r="C205" s="321"/>
      <c r="D205" s="203">
        <v>17</v>
      </c>
      <c r="E205" s="202"/>
      <c r="F205" s="202"/>
      <c r="G205" s="202" t="s">
        <v>363</v>
      </c>
      <c r="H205" s="203"/>
      <c r="I205" s="213"/>
      <c r="J205" s="339"/>
      <c r="K205" s="322"/>
      <c r="L205" s="9"/>
    </row>
    <row r="206" spans="1:14" ht="71.25">
      <c r="A206" s="4"/>
      <c r="B206" s="8"/>
      <c r="C206" s="323"/>
      <c r="D206" s="215">
        <v>17.100000000000001</v>
      </c>
      <c r="E206" s="204"/>
      <c r="F206" s="204"/>
      <c r="G206" s="207" t="s">
        <v>364</v>
      </c>
      <c r="H206" s="208" t="s">
        <v>74</v>
      </c>
      <c r="I206" s="209">
        <v>1</v>
      </c>
      <c r="J206" s="338"/>
      <c r="K206" s="330">
        <f t="shared" ref="K206:K207" si="27">ROUND(I206*J206,0)</f>
        <v>0</v>
      </c>
      <c r="L206" s="9"/>
    </row>
    <row r="207" spans="1:14" ht="57">
      <c r="A207" s="4"/>
      <c r="B207" s="8"/>
      <c r="C207" s="323"/>
      <c r="D207" s="215">
        <v>17.3</v>
      </c>
      <c r="E207" s="204"/>
      <c r="F207" s="204"/>
      <c r="G207" s="207" t="s">
        <v>365</v>
      </c>
      <c r="H207" s="208" t="s">
        <v>74</v>
      </c>
      <c r="I207" s="209">
        <v>6</v>
      </c>
      <c r="J207" s="338"/>
      <c r="K207" s="330">
        <f t="shared" si="27"/>
        <v>0</v>
      </c>
      <c r="L207" s="9"/>
    </row>
    <row r="208" spans="1:14" ht="21.75" customHeight="1">
      <c r="A208" s="4"/>
      <c r="B208" s="8"/>
      <c r="C208" s="325" t="s">
        <v>76</v>
      </c>
      <c r="D208" s="222"/>
      <c r="E208" s="222"/>
      <c r="F208" s="222"/>
      <c r="G208" s="211"/>
      <c r="H208" s="204"/>
      <c r="I208" s="212"/>
      <c r="J208" s="341"/>
      <c r="K208" s="326">
        <f>SUBTOTAL(9,K206:K207)</f>
        <v>0</v>
      </c>
      <c r="L208" s="9"/>
    </row>
    <row r="209" spans="1:12">
      <c r="A209" s="4"/>
      <c r="B209" s="8"/>
      <c r="C209" s="321"/>
      <c r="D209" s="203">
        <v>18</v>
      </c>
      <c r="E209" s="202"/>
      <c r="F209" s="202"/>
      <c r="G209" s="202" t="s">
        <v>366</v>
      </c>
      <c r="H209" s="203"/>
      <c r="I209" s="213"/>
      <c r="J209" s="339"/>
      <c r="K209" s="322"/>
      <c r="L209" s="9"/>
    </row>
    <row r="210" spans="1:12">
      <c r="A210" s="4"/>
      <c r="B210" s="8"/>
      <c r="C210" s="323"/>
      <c r="D210" s="223" t="s">
        <v>367</v>
      </c>
      <c r="E210" s="223"/>
      <c r="F210" s="223"/>
      <c r="G210" s="224" t="s">
        <v>368</v>
      </c>
      <c r="H210" s="208"/>
      <c r="I210" s="209"/>
      <c r="J210" s="338"/>
      <c r="K210" s="324"/>
      <c r="L210" s="9"/>
    </row>
    <row r="211" spans="1:12" ht="57">
      <c r="A211" s="4"/>
      <c r="B211" s="8"/>
      <c r="C211" s="323"/>
      <c r="D211" s="226" t="s">
        <v>369</v>
      </c>
      <c r="E211" s="204"/>
      <c r="F211" s="204"/>
      <c r="G211" s="207" t="s">
        <v>370</v>
      </c>
      <c r="H211" s="208" t="s">
        <v>74</v>
      </c>
      <c r="I211" s="209">
        <v>2</v>
      </c>
      <c r="J211" s="338"/>
      <c r="K211" s="324">
        <f t="shared" ref="K211:K214" si="28">ROUND(I211*J211,0)</f>
        <v>0</v>
      </c>
      <c r="L211" s="9"/>
    </row>
    <row r="212" spans="1:12" ht="42.75">
      <c r="A212" s="4"/>
      <c r="B212" s="8"/>
      <c r="C212" s="323"/>
      <c r="D212" s="226" t="s">
        <v>371</v>
      </c>
      <c r="E212" s="204"/>
      <c r="F212" s="204"/>
      <c r="G212" s="207" t="s">
        <v>372</v>
      </c>
      <c r="H212" s="208" t="s">
        <v>74</v>
      </c>
      <c r="I212" s="209">
        <v>1</v>
      </c>
      <c r="J212" s="338"/>
      <c r="K212" s="324">
        <f t="shared" si="28"/>
        <v>0</v>
      </c>
      <c r="L212" s="9"/>
    </row>
    <row r="213" spans="1:12" ht="57">
      <c r="A213" s="4"/>
      <c r="B213" s="8"/>
      <c r="C213" s="323"/>
      <c r="D213" s="226" t="s">
        <v>373</v>
      </c>
      <c r="E213" s="204"/>
      <c r="F213" s="204"/>
      <c r="G213" s="207" t="s">
        <v>374</v>
      </c>
      <c r="H213" s="208" t="s">
        <v>74</v>
      </c>
      <c r="I213" s="209">
        <v>2</v>
      </c>
      <c r="J213" s="338"/>
      <c r="K213" s="324">
        <f t="shared" si="28"/>
        <v>0</v>
      </c>
      <c r="L213" s="9"/>
    </row>
    <row r="214" spans="1:12" ht="57">
      <c r="A214" s="4"/>
      <c r="B214" s="8"/>
      <c r="C214" s="323"/>
      <c r="D214" s="226" t="s">
        <v>375</v>
      </c>
      <c r="E214" s="204"/>
      <c r="F214" s="204"/>
      <c r="G214" s="207" t="s">
        <v>376</v>
      </c>
      <c r="H214" s="208" t="s">
        <v>74</v>
      </c>
      <c r="I214" s="209">
        <v>1</v>
      </c>
      <c r="J214" s="338"/>
      <c r="K214" s="324">
        <f t="shared" si="28"/>
        <v>0</v>
      </c>
      <c r="L214" s="9"/>
    </row>
    <row r="215" spans="1:12">
      <c r="A215" s="4"/>
      <c r="B215" s="8"/>
      <c r="C215" s="323"/>
      <c r="D215" s="223">
        <v>18.2</v>
      </c>
      <c r="E215" s="223"/>
      <c r="F215" s="223"/>
      <c r="G215" s="224" t="s">
        <v>377</v>
      </c>
      <c r="H215" s="208"/>
      <c r="I215" s="209"/>
      <c r="J215" s="338"/>
      <c r="K215" s="324"/>
      <c r="L215" s="9"/>
    </row>
    <row r="216" spans="1:12" ht="57">
      <c r="A216" s="4"/>
      <c r="B216" s="8"/>
      <c r="C216" s="323"/>
      <c r="D216" s="226" t="s">
        <v>378</v>
      </c>
      <c r="E216" s="204"/>
      <c r="F216" s="204"/>
      <c r="G216" s="207" t="s">
        <v>379</v>
      </c>
      <c r="H216" s="208" t="s">
        <v>74</v>
      </c>
      <c r="I216" s="209">
        <v>2</v>
      </c>
      <c r="J216" s="338"/>
      <c r="K216" s="324">
        <f t="shared" ref="K216:K219" si="29">ROUND(I216*J216,0)</f>
        <v>0</v>
      </c>
      <c r="L216" s="9"/>
    </row>
    <row r="217" spans="1:12" ht="57">
      <c r="A217" s="4"/>
      <c r="B217" s="8"/>
      <c r="C217" s="323"/>
      <c r="D217" s="226" t="s">
        <v>380</v>
      </c>
      <c r="E217" s="204"/>
      <c r="F217" s="204"/>
      <c r="G217" s="207" t="s">
        <v>381</v>
      </c>
      <c r="H217" s="208" t="s">
        <v>74</v>
      </c>
      <c r="I217" s="209">
        <v>1</v>
      </c>
      <c r="J217" s="338"/>
      <c r="K217" s="324">
        <f t="shared" si="29"/>
        <v>0</v>
      </c>
      <c r="L217" s="9"/>
    </row>
    <row r="218" spans="1:12" ht="57">
      <c r="A218" s="4"/>
      <c r="B218" s="8"/>
      <c r="C218" s="323"/>
      <c r="D218" s="226" t="s">
        <v>382</v>
      </c>
      <c r="E218" s="204"/>
      <c r="F218" s="204"/>
      <c r="G218" s="207" t="s">
        <v>383</v>
      </c>
      <c r="H218" s="208" t="s">
        <v>74</v>
      </c>
      <c r="I218" s="209">
        <v>1</v>
      </c>
      <c r="J218" s="338"/>
      <c r="K218" s="324">
        <f t="shared" si="29"/>
        <v>0</v>
      </c>
      <c r="L218" s="9"/>
    </row>
    <row r="219" spans="1:12" ht="57">
      <c r="A219" s="4"/>
      <c r="B219" s="8"/>
      <c r="C219" s="323"/>
      <c r="D219" s="226" t="s">
        <v>384</v>
      </c>
      <c r="E219" s="204"/>
      <c r="F219" s="204"/>
      <c r="G219" s="207" t="s">
        <v>385</v>
      </c>
      <c r="H219" s="208" t="s">
        <v>74</v>
      </c>
      <c r="I219" s="209">
        <v>4</v>
      </c>
      <c r="J219" s="338"/>
      <c r="K219" s="324">
        <f t="shared" si="29"/>
        <v>0</v>
      </c>
      <c r="L219" s="9"/>
    </row>
    <row r="220" spans="1:12">
      <c r="A220" s="4"/>
      <c r="B220" s="8"/>
      <c r="C220" s="323"/>
      <c r="D220" s="223" t="s">
        <v>386</v>
      </c>
      <c r="E220" s="223"/>
      <c r="F220" s="223"/>
      <c r="G220" s="224" t="s">
        <v>387</v>
      </c>
      <c r="H220" s="208"/>
      <c r="I220" s="209"/>
      <c r="J220" s="338"/>
      <c r="K220" s="324"/>
      <c r="L220" s="9"/>
    </row>
    <row r="221" spans="1:12" ht="42.75">
      <c r="A221" s="4"/>
      <c r="B221" s="8"/>
      <c r="C221" s="323"/>
      <c r="D221" s="226" t="s">
        <v>388</v>
      </c>
      <c r="E221" s="204"/>
      <c r="F221" s="204"/>
      <c r="G221" s="207" t="s">
        <v>389</v>
      </c>
      <c r="H221" s="208" t="s">
        <v>74</v>
      </c>
      <c r="I221" s="209">
        <v>1</v>
      </c>
      <c r="J221" s="338"/>
      <c r="K221" s="324">
        <f t="shared" ref="K221:K222" si="30">ROUND(I221*J221,0)</f>
        <v>0</v>
      </c>
      <c r="L221" s="9"/>
    </row>
    <row r="222" spans="1:12" ht="42.75">
      <c r="A222" s="4"/>
      <c r="B222" s="8"/>
      <c r="C222" s="323"/>
      <c r="D222" s="226" t="s">
        <v>390</v>
      </c>
      <c r="E222" s="204"/>
      <c r="F222" s="204"/>
      <c r="G222" s="207" t="s">
        <v>391</v>
      </c>
      <c r="H222" s="208" t="s">
        <v>74</v>
      </c>
      <c r="I222" s="209">
        <v>5</v>
      </c>
      <c r="J222" s="338"/>
      <c r="K222" s="324">
        <f t="shared" si="30"/>
        <v>0</v>
      </c>
      <c r="L222" s="9"/>
    </row>
    <row r="223" spans="1:12" ht="24.75" customHeight="1">
      <c r="A223" s="4"/>
      <c r="B223" s="8"/>
      <c r="C223" s="325" t="s">
        <v>76</v>
      </c>
      <c r="D223" s="222"/>
      <c r="E223" s="222"/>
      <c r="F223" s="222"/>
      <c r="G223" s="211"/>
      <c r="H223" s="204"/>
      <c r="I223" s="212"/>
      <c r="J223" s="341"/>
      <c r="K223" s="326">
        <f>SUBTOTAL(9,K210:K222)</f>
        <v>0</v>
      </c>
      <c r="L223" s="9"/>
    </row>
    <row r="224" spans="1:12">
      <c r="A224" s="4"/>
      <c r="B224" s="8"/>
      <c r="C224" s="321"/>
      <c r="D224" s="203">
        <v>19</v>
      </c>
      <c r="E224" s="202"/>
      <c r="F224" s="202"/>
      <c r="G224" s="202" t="s">
        <v>392</v>
      </c>
      <c r="H224" s="203"/>
      <c r="I224" s="213"/>
      <c r="J224" s="339"/>
      <c r="K224" s="322"/>
      <c r="L224" s="9"/>
    </row>
    <row r="225" spans="1:12" ht="70.5" customHeight="1">
      <c r="A225" s="4"/>
      <c r="B225" s="8"/>
      <c r="C225" s="323"/>
      <c r="D225" s="215">
        <v>19.100000000000001</v>
      </c>
      <c r="E225" s="204"/>
      <c r="F225" s="204"/>
      <c r="G225" s="207" t="s">
        <v>393</v>
      </c>
      <c r="H225" s="208" t="s">
        <v>69</v>
      </c>
      <c r="I225" s="209">
        <v>263.87</v>
      </c>
      <c r="J225" s="338"/>
      <c r="K225" s="324">
        <f t="shared" ref="K225" si="31">ROUND(I225*J225,0)</f>
        <v>0</v>
      </c>
      <c r="L225" s="9"/>
    </row>
    <row r="226" spans="1:12" ht="24.75" customHeight="1">
      <c r="A226" s="4"/>
      <c r="B226" s="8"/>
      <c r="C226" s="325" t="s">
        <v>76</v>
      </c>
      <c r="D226" s="222"/>
      <c r="E226" s="222"/>
      <c r="F226" s="222"/>
      <c r="G226" s="211"/>
      <c r="H226" s="204"/>
      <c r="I226" s="212"/>
      <c r="J226" s="341"/>
      <c r="K226" s="326">
        <f>SUBTOTAL(9,K225:K225)</f>
        <v>0</v>
      </c>
      <c r="L226" s="9"/>
    </row>
    <row r="227" spans="1:12">
      <c r="A227" s="4"/>
      <c r="B227" s="8"/>
      <c r="C227" s="321"/>
      <c r="D227" s="203">
        <v>20</v>
      </c>
      <c r="E227" s="202"/>
      <c r="F227" s="202"/>
      <c r="G227" s="202" t="s">
        <v>394</v>
      </c>
      <c r="H227" s="203"/>
      <c r="I227" s="202"/>
      <c r="J227" s="339"/>
      <c r="K227" s="322"/>
      <c r="L227" s="9"/>
    </row>
    <row r="228" spans="1:12" ht="90.75" customHeight="1">
      <c r="A228" s="4"/>
      <c r="B228" s="8"/>
      <c r="C228" s="323"/>
      <c r="D228" s="215">
        <v>20.2</v>
      </c>
      <c r="E228" s="204"/>
      <c r="F228" s="204"/>
      <c r="G228" s="207" t="s">
        <v>395</v>
      </c>
      <c r="H228" s="208" t="s">
        <v>69</v>
      </c>
      <c r="I228" s="209">
        <v>2</v>
      </c>
      <c r="J228" s="338"/>
      <c r="K228" s="324">
        <f t="shared" ref="K228" si="32">ROUND(I228*J228,0)</f>
        <v>0</v>
      </c>
      <c r="L228" s="9"/>
    </row>
    <row r="229" spans="1:12" ht="27" customHeight="1">
      <c r="A229" s="4"/>
      <c r="B229" s="8"/>
      <c r="C229" s="325" t="s">
        <v>76</v>
      </c>
      <c r="D229" s="222"/>
      <c r="E229" s="222"/>
      <c r="F229" s="222"/>
      <c r="G229" s="211"/>
      <c r="H229" s="204"/>
      <c r="I229" s="212"/>
      <c r="J229" s="341"/>
      <c r="K229" s="326">
        <f>SUBTOTAL(9,K228:K228)</f>
        <v>0</v>
      </c>
      <c r="L229" s="9"/>
    </row>
    <row r="230" spans="1:12">
      <c r="A230" s="4"/>
      <c r="B230" s="8"/>
      <c r="C230" s="321"/>
      <c r="D230" s="203">
        <v>21</v>
      </c>
      <c r="E230" s="202"/>
      <c r="F230" s="202"/>
      <c r="G230" s="202" t="s">
        <v>396</v>
      </c>
      <c r="H230" s="203"/>
      <c r="I230" s="202"/>
      <c r="J230" s="339"/>
      <c r="K230" s="322"/>
      <c r="L230" s="9"/>
    </row>
    <row r="231" spans="1:12" ht="28.5">
      <c r="A231" s="4"/>
      <c r="B231" s="8"/>
      <c r="C231" s="323"/>
      <c r="D231" s="215">
        <v>21.1</v>
      </c>
      <c r="E231" s="204"/>
      <c r="F231" s="204"/>
      <c r="G231" s="207" t="s">
        <v>397</v>
      </c>
      <c r="H231" s="208" t="s">
        <v>74</v>
      </c>
      <c r="I231" s="209">
        <v>1</v>
      </c>
      <c r="J231" s="338"/>
      <c r="K231" s="324">
        <f t="shared" ref="K231:K233" si="33">ROUND(I231*J231,0)</f>
        <v>0</v>
      </c>
      <c r="L231" s="9"/>
    </row>
    <row r="232" spans="1:12" ht="28.5">
      <c r="A232" s="4"/>
      <c r="B232" s="8"/>
      <c r="C232" s="323"/>
      <c r="D232" s="215">
        <v>21.2</v>
      </c>
      <c r="E232" s="204"/>
      <c r="F232" s="204"/>
      <c r="G232" s="207" t="s">
        <v>398</v>
      </c>
      <c r="H232" s="208" t="s">
        <v>74</v>
      </c>
      <c r="I232" s="209">
        <v>2</v>
      </c>
      <c r="J232" s="338"/>
      <c r="K232" s="324">
        <f t="shared" si="33"/>
        <v>0</v>
      </c>
      <c r="L232" s="9"/>
    </row>
    <row r="233" spans="1:12" ht="153.75" customHeight="1">
      <c r="A233" s="4"/>
      <c r="B233" s="8"/>
      <c r="C233" s="323"/>
      <c r="D233" s="215">
        <v>21.3</v>
      </c>
      <c r="E233" s="204"/>
      <c r="F233" s="204"/>
      <c r="G233" s="207" t="s">
        <v>399</v>
      </c>
      <c r="H233" s="208" t="s">
        <v>74</v>
      </c>
      <c r="I233" s="209">
        <v>1</v>
      </c>
      <c r="J233" s="338"/>
      <c r="K233" s="324">
        <f t="shared" si="33"/>
        <v>0</v>
      </c>
      <c r="L233" s="9"/>
    </row>
    <row r="234" spans="1:12" ht="24" customHeight="1">
      <c r="A234" s="4"/>
      <c r="B234" s="8"/>
      <c r="C234" s="325" t="s">
        <v>76</v>
      </c>
      <c r="D234" s="222"/>
      <c r="E234" s="222"/>
      <c r="F234" s="222"/>
      <c r="G234" s="211"/>
      <c r="H234" s="204"/>
      <c r="I234" s="212"/>
      <c r="J234" s="341"/>
      <c r="K234" s="326">
        <f>SUBTOTAL(9,K231:K233)</f>
        <v>0</v>
      </c>
      <c r="L234" s="9"/>
    </row>
    <row r="235" spans="1:12">
      <c r="A235" s="4"/>
      <c r="B235" s="8"/>
      <c r="C235" s="321"/>
      <c r="D235" s="203">
        <v>22</v>
      </c>
      <c r="E235" s="202"/>
      <c r="F235" s="202"/>
      <c r="G235" s="202" t="s">
        <v>400</v>
      </c>
      <c r="H235" s="203"/>
      <c r="I235" s="202"/>
      <c r="J235" s="339"/>
      <c r="K235" s="322"/>
      <c r="L235" s="9"/>
    </row>
    <row r="236" spans="1:12" ht="57">
      <c r="A236" s="4"/>
      <c r="B236" s="8"/>
      <c r="C236" s="323"/>
      <c r="D236" s="205">
        <v>22.1</v>
      </c>
      <c r="E236" s="204"/>
      <c r="F236" s="204"/>
      <c r="G236" s="207" t="s">
        <v>401</v>
      </c>
      <c r="H236" s="208" t="s">
        <v>69</v>
      </c>
      <c r="I236" s="209">
        <v>49</v>
      </c>
      <c r="J236" s="338"/>
      <c r="K236" s="324">
        <f t="shared" ref="K236:K237" si="34">ROUND(I236*J236,0)</f>
        <v>0</v>
      </c>
      <c r="L236" s="9"/>
    </row>
    <row r="237" spans="1:12" ht="42.75">
      <c r="A237" s="4"/>
      <c r="B237" s="8"/>
      <c r="C237" s="323"/>
      <c r="D237" s="205">
        <v>22.2</v>
      </c>
      <c r="E237" s="204"/>
      <c r="F237" s="204"/>
      <c r="G237" s="207" t="s">
        <v>402</v>
      </c>
      <c r="H237" s="208" t="s">
        <v>71</v>
      </c>
      <c r="I237" s="209">
        <v>31.8</v>
      </c>
      <c r="J237" s="338"/>
      <c r="K237" s="324">
        <f t="shared" si="34"/>
        <v>0</v>
      </c>
      <c r="L237" s="9"/>
    </row>
    <row r="238" spans="1:12" ht="27.75" customHeight="1">
      <c r="A238" s="4"/>
      <c r="B238" s="8"/>
      <c r="C238" s="325" t="s">
        <v>76</v>
      </c>
      <c r="D238" s="222"/>
      <c r="E238" s="222"/>
      <c r="F238" s="222"/>
      <c r="G238" s="211"/>
      <c r="H238" s="204"/>
      <c r="I238" s="212"/>
      <c r="J238" s="341"/>
      <c r="K238" s="326">
        <f>SUBTOTAL(9,K236:K237)</f>
        <v>0</v>
      </c>
      <c r="L238" s="9"/>
    </row>
    <row r="239" spans="1:12">
      <c r="A239" s="4"/>
      <c r="B239" s="8"/>
      <c r="C239" s="321"/>
      <c r="D239" s="203">
        <v>23</v>
      </c>
      <c r="E239" s="202"/>
      <c r="F239" s="202"/>
      <c r="G239" s="202" t="s">
        <v>403</v>
      </c>
      <c r="H239" s="203"/>
      <c r="I239" s="202"/>
      <c r="J239" s="339"/>
      <c r="K239" s="322"/>
      <c r="L239" s="9"/>
    </row>
    <row r="240" spans="1:12" ht="42.75">
      <c r="A240" s="4"/>
      <c r="B240" s="8"/>
      <c r="C240" s="323"/>
      <c r="D240" s="215">
        <v>23.1</v>
      </c>
      <c r="E240" s="204"/>
      <c r="F240" s="204"/>
      <c r="G240" s="207" t="s">
        <v>404</v>
      </c>
      <c r="H240" s="208" t="s">
        <v>234</v>
      </c>
      <c r="I240" s="209">
        <v>29</v>
      </c>
      <c r="J240" s="338"/>
      <c r="K240" s="324">
        <f t="shared" ref="K240:K241" si="35">ROUND(I240*J240,0)</f>
        <v>0</v>
      </c>
      <c r="L240" s="194"/>
    </row>
    <row r="241" spans="1:14" ht="28.5">
      <c r="A241" s="4"/>
      <c r="B241" s="8"/>
      <c r="C241" s="323"/>
      <c r="D241" s="215">
        <v>23.2</v>
      </c>
      <c r="E241" s="204"/>
      <c r="F241" s="204"/>
      <c r="G241" s="207" t="s">
        <v>405</v>
      </c>
      <c r="H241" s="208" t="s">
        <v>296</v>
      </c>
      <c r="I241" s="209">
        <v>1</v>
      </c>
      <c r="J241" s="338"/>
      <c r="K241" s="324">
        <f t="shared" si="35"/>
        <v>0</v>
      </c>
      <c r="L241" s="9"/>
    </row>
    <row r="242" spans="1:14" ht="27" customHeight="1">
      <c r="A242" s="4"/>
      <c r="B242" s="8"/>
      <c r="C242" s="325" t="s">
        <v>76</v>
      </c>
      <c r="D242" s="222"/>
      <c r="E242" s="222"/>
      <c r="F242" s="222"/>
      <c r="G242" s="211"/>
      <c r="H242" s="204"/>
      <c r="I242" s="212"/>
      <c r="J242" s="341"/>
      <c r="K242" s="326">
        <f>SUBTOTAL(9,K240:K241)</f>
        <v>0</v>
      </c>
      <c r="L242" s="9"/>
    </row>
    <row r="243" spans="1:14" ht="30" customHeight="1">
      <c r="A243" s="4"/>
      <c r="B243" s="8"/>
      <c r="C243" s="321"/>
      <c r="D243" s="203">
        <v>26</v>
      </c>
      <c r="E243" s="202"/>
      <c r="F243" s="202"/>
      <c r="G243" s="202" t="s">
        <v>406</v>
      </c>
      <c r="H243" s="203"/>
      <c r="I243" s="202"/>
      <c r="J243" s="339"/>
      <c r="K243" s="322"/>
      <c r="L243" s="9"/>
    </row>
    <row r="244" spans="1:14">
      <c r="A244" s="4"/>
      <c r="B244" s="8"/>
      <c r="C244" s="323"/>
      <c r="D244" s="215">
        <v>25.1</v>
      </c>
      <c r="E244" s="204"/>
      <c r="F244" s="204"/>
      <c r="G244" s="207" t="s">
        <v>407</v>
      </c>
      <c r="H244" s="208" t="s">
        <v>69</v>
      </c>
      <c r="I244" s="209">
        <v>405</v>
      </c>
      <c r="J244" s="338"/>
      <c r="K244" s="324">
        <f t="shared" ref="K244" si="36">ROUND(I244*J244,0)</f>
        <v>0</v>
      </c>
      <c r="L244" s="9"/>
    </row>
    <row r="245" spans="1:14" ht="30" customHeight="1">
      <c r="A245" s="4"/>
      <c r="B245" s="8"/>
      <c r="C245" s="325" t="s">
        <v>76</v>
      </c>
      <c r="D245" s="222"/>
      <c r="E245" s="222"/>
      <c r="F245" s="222"/>
      <c r="G245" s="220"/>
      <c r="H245" s="204"/>
      <c r="I245" s="212"/>
      <c r="J245" s="221"/>
      <c r="K245" s="326">
        <f>SUBTOTAL(9,K244:K244)</f>
        <v>0</v>
      </c>
      <c r="L245" s="9"/>
    </row>
    <row r="246" spans="1:14" s="3" customFormat="1" ht="30" customHeight="1" thickBot="1">
      <c r="A246" s="10"/>
      <c r="B246" s="11"/>
      <c r="C246" s="378" t="s">
        <v>408</v>
      </c>
      <c r="D246" s="379"/>
      <c r="E246" s="379"/>
      <c r="F246" s="379"/>
      <c r="G246" s="379"/>
      <c r="H246" s="379"/>
      <c r="I246" s="379"/>
      <c r="J246" s="379"/>
      <c r="K246" s="331">
        <f>SUBTOTAL(9,K13:K245)</f>
        <v>0</v>
      </c>
      <c r="L246" s="9"/>
      <c r="M246" s="234">
        <v>781972809</v>
      </c>
      <c r="N246" s="174"/>
    </row>
    <row r="247" spans="1:14" s="3" customFormat="1" thickBot="1">
      <c r="A247" s="10"/>
      <c r="B247" s="11"/>
      <c r="C247" s="125"/>
      <c r="D247" s="125"/>
      <c r="E247" s="125"/>
      <c r="F247" s="125"/>
      <c r="G247" s="125"/>
      <c r="H247" s="169"/>
      <c r="I247" s="125"/>
      <c r="J247" s="125"/>
      <c r="K247" s="126"/>
      <c r="L247" s="9"/>
      <c r="N247" s="174"/>
    </row>
    <row r="248" spans="1:14" s="3" customFormat="1" ht="22.5" customHeight="1">
      <c r="A248" s="10"/>
      <c r="B248" s="11"/>
      <c r="C248" s="127"/>
      <c r="D248" s="128"/>
      <c r="E248" s="127"/>
      <c r="F248" s="127"/>
      <c r="G248" s="392" t="s">
        <v>43</v>
      </c>
      <c r="H248" s="393"/>
      <c r="I248" s="393"/>
      <c r="J248" s="195">
        <f>K257</f>
        <v>0</v>
      </c>
      <c r="K248" s="129">
        <f>J248*$K$246</f>
        <v>0</v>
      </c>
      <c r="L248" s="9"/>
      <c r="N248" s="174"/>
    </row>
    <row r="249" spans="1:14" s="3" customFormat="1" ht="22.5" customHeight="1">
      <c r="A249" s="10"/>
      <c r="B249" s="11"/>
      <c r="C249" s="127"/>
      <c r="D249" s="128"/>
      <c r="E249" s="127"/>
      <c r="F249" s="127"/>
      <c r="G249" s="394" t="s">
        <v>409</v>
      </c>
      <c r="H249" s="391"/>
      <c r="I249" s="391"/>
      <c r="J249" s="187">
        <f>K258</f>
        <v>0</v>
      </c>
      <c r="K249" s="130">
        <f t="shared" ref="K249:K250" si="37">J249*$K$246</f>
        <v>0</v>
      </c>
      <c r="L249" s="9"/>
      <c r="N249" s="174"/>
    </row>
    <row r="250" spans="1:14" s="3" customFormat="1" ht="22.5" customHeight="1">
      <c r="A250" s="10"/>
      <c r="B250" s="11"/>
      <c r="C250" s="127"/>
      <c r="D250" s="131"/>
      <c r="E250" s="131"/>
      <c r="F250" s="131"/>
      <c r="G250" s="390" t="s">
        <v>410</v>
      </c>
      <c r="H250" s="391"/>
      <c r="I250" s="391"/>
      <c r="J250" s="187">
        <f>K259</f>
        <v>0</v>
      </c>
      <c r="K250" s="130">
        <f t="shared" si="37"/>
        <v>0</v>
      </c>
      <c r="L250" s="9"/>
      <c r="N250" s="174"/>
    </row>
    <row r="251" spans="1:14" s="3" customFormat="1" ht="22.5" customHeight="1">
      <c r="A251" s="10"/>
      <c r="B251" s="11"/>
      <c r="C251" s="127"/>
      <c r="D251" s="131"/>
      <c r="E251" s="131"/>
      <c r="F251" s="131"/>
      <c r="G251" s="390" t="s">
        <v>411</v>
      </c>
      <c r="H251" s="391"/>
      <c r="I251" s="391"/>
      <c r="J251" s="187">
        <f>K260</f>
        <v>0.19</v>
      </c>
      <c r="K251" s="130">
        <f>(K250*J251)</f>
        <v>0</v>
      </c>
      <c r="L251" s="9"/>
      <c r="N251" s="174"/>
    </row>
    <row r="252" spans="1:14" s="3" customFormat="1" ht="22.5" customHeight="1">
      <c r="A252" s="10"/>
      <c r="B252" s="11"/>
      <c r="C252" s="127"/>
      <c r="D252" s="128"/>
      <c r="E252" s="127"/>
      <c r="F252" s="133"/>
      <c r="G252" s="395" t="s">
        <v>412</v>
      </c>
      <c r="H252" s="396"/>
      <c r="I252" s="396"/>
      <c r="J252" s="188">
        <f>J248+J249+J250+(J251*J250)</f>
        <v>0</v>
      </c>
      <c r="K252" s="132">
        <f>ROUND(SUM(K248:K251),0)</f>
        <v>0</v>
      </c>
      <c r="L252" s="9"/>
      <c r="N252" s="174"/>
    </row>
    <row r="253" spans="1:14" s="3" customFormat="1" ht="15.75">
      <c r="A253" s="10"/>
      <c r="B253" s="11"/>
      <c r="C253" s="127"/>
      <c r="D253" s="128"/>
      <c r="E253" s="127"/>
      <c r="F253" s="127"/>
      <c r="G253" s="397" t="s">
        <v>413</v>
      </c>
      <c r="H253" s="398"/>
      <c r="I253" s="398"/>
      <c r="J253" s="185"/>
      <c r="K253" s="186">
        <f>K246+K252</f>
        <v>0</v>
      </c>
      <c r="L253" s="9"/>
      <c r="N253" s="174"/>
    </row>
    <row r="254" spans="1:14" s="3" customFormat="1" ht="11.25" customHeight="1" thickBot="1">
      <c r="A254" s="10"/>
      <c r="B254" s="11"/>
      <c r="C254" s="127"/>
      <c r="D254" s="128"/>
      <c r="E254" s="128"/>
      <c r="F254" s="128"/>
      <c r="G254" s="127"/>
      <c r="H254" s="128"/>
      <c r="I254" s="134"/>
      <c r="J254" s="135"/>
      <c r="K254" s="136"/>
      <c r="L254" s="9"/>
      <c r="N254" s="174"/>
    </row>
    <row r="255" spans="1:14" s="3" customFormat="1" ht="9.75" customHeight="1">
      <c r="A255" s="10"/>
      <c r="B255" s="11"/>
      <c r="C255" s="137"/>
      <c r="D255" s="381"/>
      <c r="E255" s="381"/>
      <c r="F255" s="381"/>
      <c r="G255" s="381"/>
      <c r="H255" s="381"/>
      <c r="I255" s="381"/>
      <c r="J255" s="381"/>
      <c r="K255" s="382"/>
      <c r="L255" s="9"/>
      <c r="N255" s="174"/>
    </row>
    <row r="256" spans="1:14" s="174" customFormat="1" ht="46.5" customHeight="1">
      <c r="A256" s="171"/>
      <c r="B256" s="172"/>
      <c r="C256" s="367" t="s">
        <v>414</v>
      </c>
      <c r="D256" s="368"/>
      <c r="E256" s="368"/>
      <c r="F256" s="368"/>
      <c r="G256" s="368"/>
      <c r="H256" s="380" t="s">
        <v>415</v>
      </c>
      <c r="I256" s="380"/>
      <c r="J256" s="380"/>
      <c r="K256" s="138" t="s">
        <v>4</v>
      </c>
      <c r="L256" s="173"/>
    </row>
    <row r="257" spans="1:12" s="174" customFormat="1" ht="32.25" customHeight="1">
      <c r="A257" s="171"/>
      <c r="B257" s="172"/>
      <c r="C257" s="367" t="s">
        <v>416</v>
      </c>
      <c r="D257" s="368"/>
      <c r="E257" s="368"/>
      <c r="F257" s="368"/>
      <c r="G257" s="368"/>
      <c r="H257" s="372" t="s">
        <v>43</v>
      </c>
      <c r="I257" s="372"/>
      <c r="J257" s="139" t="s">
        <v>417</v>
      </c>
      <c r="K257" s="343"/>
      <c r="L257" s="173"/>
    </row>
    <row r="258" spans="1:12" s="174" customFormat="1" ht="30" customHeight="1">
      <c r="A258" s="171"/>
      <c r="B258" s="172"/>
      <c r="C258" s="367" t="s">
        <v>418</v>
      </c>
      <c r="D258" s="368"/>
      <c r="E258" s="368"/>
      <c r="F258" s="368"/>
      <c r="G258" s="368"/>
      <c r="H258" s="369" t="s">
        <v>409</v>
      </c>
      <c r="I258" s="370"/>
      <c r="J258" s="139" t="s">
        <v>420</v>
      </c>
      <c r="K258" s="343"/>
      <c r="L258" s="173"/>
    </row>
    <row r="259" spans="1:12" s="175" customFormat="1" ht="58.5" customHeight="1">
      <c r="A259" s="171"/>
      <c r="B259" s="172"/>
      <c r="C259" s="145"/>
      <c r="E259" s="146"/>
      <c r="F259" s="146"/>
      <c r="G259" s="147"/>
      <c r="H259" s="371" t="s">
        <v>410</v>
      </c>
      <c r="I259" s="372"/>
      <c r="J259" s="139" t="s">
        <v>421</v>
      </c>
      <c r="K259" s="343"/>
      <c r="L259" s="176"/>
    </row>
    <row r="260" spans="1:12" s="175" customFormat="1" ht="44.25" customHeight="1">
      <c r="A260" s="171"/>
      <c r="B260" s="172"/>
      <c r="C260" s="148"/>
      <c r="E260" s="149"/>
      <c r="F260" s="149"/>
      <c r="G260" s="150"/>
      <c r="H260" s="371" t="s">
        <v>411</v>
      </c>
      <c r="I260" s="372"/>
      <c r="J260" s="170" t="s">
        <v>422</v>
      </c>
      <c r="K260" s="181">
        <v>0.19</v>
      </c>
      <c r="L260" s="176"/>
    </row>
    <row r="261" spans="1:12" s="180" customFormat="1" ht="57" customHeight="1">
      <c r="A261" s="177"/>
      <c r="B261" s="178"/>
      <c r="C261" s="148"/>
      <c r="D261" s="149"/>
      <c r="E261" s="149"/>
      <c r="F261" s="149"/>
      <c r="G261" s="150"/>
      <c r="H261" s="372" t="s">
        <v>423</v>
      </c>
      <c r="I261" s="372"/>
      <c r="J261" s="139" t="s">
        <v>424</v>
      </c>
      <c r="K261" s="181">
        <f>K257+K258+K259</f>
        <v>0</v>
      </c>
      <c r="L261" s="179"/>
    </row>
    <row r="262" spans="1:12" ht="17.25" thickBot="1">
      <c r="A262" s="4"/>
      <c r="B262" s="8"/>
      <c r="C262" s="153"/>
      <c r="D262" s="151"/>
      <c r="E262" s="151"/>
      <c r="F262" s="151"/>
      <c r="G262" s="152"/>
      <c r="H262" s="365"/>
      <c r="I262" s="365"/>
      <c r="J262" s="365"/>
      <c r="K262" s="366"/>
      <c r="L262" s="9"/>
    </row>
    <row r="263" spans="1:12" ht="17.25" thickBot="1">
      <c r="A263" s="4"/>
      <c r="B263" s="162"/>
      <c r="C263" s="163"/>
      <c r="D263" s="163"/>
      <c r="E263" s="164"/>
      <c r="F263" s="163"/>
      <c r="G263" s="165"/>
      <c r="H263" s="164"/>
      <c r="I263" s="163"/>
      <c r="J263" s="163"/>
      <c r="K263" s="163"/>
      <c r="L263" s="166"/>
    </row>
    <row r="264" spans="1:12" ht="17.25" thickTop="1"/>
    <row r="265" spans="1:12">
      <c r="G265" s="346"/>
      <c r="H265" s="347"/>
      <c r="I265" s="346"/>
      <c r="K265" s="198"/>
    </row>
    <row r="266" spans="1:12">
      <c r="G266" s="346"/>
      <c r="H266" s="347"/>
      <c r="I266" s="346"/>
      <c r="K266" s="199"/>
    </row>
    <row r="267" spans="1:12">
      <c r="G267" s="346"/>
      <c r="H267" s="347"/>
      <c r="I267" s="346"/>
    </row>
    <row r="268" spans="1:12">
      <c r="G268" s="346"/>
      <c r="H268" s="347"/>
      <c r="I268" s="346"/>
    </row>
    <row r="269" spans="1:12">
      <c r="G269" s="348"/>
      <c r="H269" s="349"/>
      <c r="I269" s="346"/>
    </row>
    <row r="270" spans="1:12">
      <c r="G270" s="346" t="s">
        <v>426</v>
      </c>
      <c r="H270" s="347"/>
      <c r="I270" s="346"/>
    </row>
    <row r="271" spans="1:12">
      <c r="G271" s="346" t="s">
        <v>427</v>
      </c>
      <c r="H271" s="347"/>
      <c r="I271" s="346"/>
    </row>
    <row r="272" spans="1:12">
      <c r="G272" s="346" t="s">
        <v>428</v>
      </c>
      <c r="H272" s="347"/>
    </row>
  </sheetData>
  <autoFilter ref="A12:P244" xr:uid="{00000000-0001-0000-0000-000000000000}"/>
  <sortState xmlns:xlrd2="http://schemas.microsoft.com/office/spreadsheetml/2017/richdata2" ref="C171:K176">
    <sortCondition ref="C171:C176"/>
  </sortState>
  <mergeCells count="32">
    <mergeCell ref="H261:I261"/>
    <mergeCell ref="H262:K262"/>
    <mergeCell ref="C257:G257"/>
    <mergeCell ref="H257:I257"/>
    <mergeCell ref="C258:G258"/>
    <mergeCell ref="H258:I258"/>
    <mergeCell ref="H259:I259"/>
    <mergeCell ref="H260:I260"/>
    <mergeCell ref="G251:I251"/>
    <mergeCell ref="G252:I252"/>
    <mergeCell ref="G253:I253"/>
    <mergeCell ref="D255:K255"/>
    <mergeCell ref="C256:G256"/>
    <mergeCell ref="H256:J256"/>
    <mergeCell ref="J11:J12"/>
    <mergeCell ref="K11:K12"/>
    <mergeCell ref="C246:J246"/>
    <mergeCell ref="G248:I248"/>
    <mergeCell ref="G249:I249"/>
    <mergeCell ref="G250:I250"/>
    <mergeCell ref="C11:C12"/>
    <mergeCell ref="D11:D12"/>
    <mergeCell ref="E11:F11"/>
    <mergeCell ref="G11:G12"/>
    <mergeCell ref="H11:H12"/>
    <mergeCell ref="I11:I12"/>
    <mergeCell ref="C10:K10"/>
    <mergeCell ref="C3:F3"/>
    <mergeCell ref="C5:K5"/>
    <mergeCell ref="C6:K6"/>
    <mergeCell ref="C7:K8"/>
    <mergeCell ref="C9:K9"/>
  </mergeCells>
  <conditionalFormatting sqref="G248:G252">
    <cfRule type="duplicateValues" dxfId="2" priority="3"/>
  </conditionalFormatting>
  <conditionalFormatting sqref="G253">
    <cfRule type="duplicateValues" dxfId="1" priority="2"/>
  </conditionalFormatting>
  <conditionalFormatting sqref="K265">
    <cfRule type="cellIs" dxfId="0" priority="1" operator="equal">
      <formula>#REF!</formula>
    </cfRule>
  </conditionalFormatting>
  <printOptions horizontalCentered="1" verticalCentered="1"/>
  <pageMargins left="0.39370078740157483" right="0.39370078740157483" top="0.39370078740157483" bottom="0.39370078740157483" header="0.31496062992125984" footer="0.19685039370078741"/>
  <pageSetup paperSize="119" scale="37" orientation="portrait" r:id="rId1"/>
  <headerFooter>
    <oddFooter>&amp;C&amp;8&amp;P de &amp;N</oddFooter>
  </headerFooter>
  <rowBreaks count="5" manualBreakCount="5">
    <brk id="93" min="1" max="11" man="1"/>
    <brk id="146" max="16383" man="1"/>
    <brk id="192" max="16383" man="1"/>
    <brk id="204" max="16383" man="1"/>
    <brk id="22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34" zoomScale="80" zoomScaleNormal="80" zoomScaleSheetLayoutView="80" workbookViewId="0">
      <selection activeCell="D11" sqref="D11:K11"/>
    </sheetView>
  </sheetViews>
  <sheetFormatPr defaultColWidth="11.42578125" defaultRowHeight="12.75"/>
  <cols>
    <col min="1" max="2" width="3.42578125" style="14" customWidth="1"/>
    <col min="3" max="3" width="12.42578125" style="14" customWidth="1"/>
    <col min="4" max="4" width="18" style="14" customWidth="1"/>
    <col min="5" max="11" width="11.42578125" style="14"/>
    <col min="12" max="12" width="17.42578125" style="14" customWidth="1"/>
    <col min="13" max="14" width="11.42578125" style="14"/>
    <col min="15" max="15" width="20" style="14" customWidth="1"/>
    <col min="16" max="17" width="3.42578125" style="14" customWidth="1"/>
    <col min="18" max="16384" width="11.42578125" style="14"/>
  </cols>
  <sheetData>
    <row r="1" spans="2:16" ht="13.5" thickBot="1"/>
    <row r="2" spans="2:16" ht="13.5" thickTop="1">
      <c r="B2" s="19"/>
      <c r="C2" s="20"/>
      <c r="D2" s="20"/>
      <c r="E2" s="20"/>
      <c r="F2" s="20"/>
      <c r="G2" s="20"/>
      <c r="H2" s="20"/>
      <c r="I2" s="20"/>
      <c r="J2" s="20"/>
      <c r="K2" s="20"/>
      <c r="L2" s="20"/>
      <c r="M2" s="20"/>
      <c r="N2" s="20"/>
      <c r="O2" s="20"/>
      <c r="P2" s="167"/>
    </row>
    <row r="3" spans="2:16" ht="36.75" customHeight="1">
      <c r="B3" s="21"/>
      <c r="C3" s="488" t="s">
        <v>429</v>
      </c>
      <c r="D3" s="489"/>
      <c r="E3" s="489"/>
      <c r="F3" s="489"/>
      <c r="P3" s="22"/>
    </row>
    <row r="4" spans="2:16">
      <c r="B4" s="21"/>
      <c r="C4" s="143" t="s">
        <v>51</v>
      </c>
      <c r="D4" s="168" t="s">
        <v>52</v>
      </c>
      <c r="E4" s="143" t="s">
        <v>53</v>
      </c>
      <c r="F4" s="144">
        <v>1</v>
      </c>
      <c r="P4" s="22"/>
    </row>
    <row r="5" spans="2:16">
      <c r="B5" s="21"/>
      <c r="C5" s="123"/>
      <c r="D5" s="124"/>
      <c r="E5" s="123"/>
      <c r="F5" s="124"/>
      <c r="P5" s="22"/>
    </row>
    <row r="6" spans="2:16" ht="48" customHeight="1">
      <c r="B6" s="21"/>
      <c r="C6" s="490" t="s">
        <v>430</v>
      </c>
      <c r="D6" s="490"/>
      <c r="E6" s="490"/>
      <c r="F6" s="490"/>
      <c r="G6" s="490"/>
      <c r="H6" s="490"/>
      <c r="I6" s="490"/>
      <c r="J6" s="490"/>
      <c r="K6" s="490"/>
      <c r="L6" s="490"/>
      <c r="M6" s="490"/>
      <c r="N6" s="490"/>
      <c r="O6" s="490"/>
      <c r="P6" s="23"/>
    </row>
    <row r="7" spans="2:16" ht="15" thickBot="1">
      <c r="B7" s="21"/>
      <c r="C7" s="48"/>
      <c r="D7" s="48"/>
      <c r="E7" s="48"/>
      <c r="F7" s="48"/>
      <c r="G7" s="48"/>
      <c r="H7" s="48"/>
      <c r="I7" s="48"/>
      <c r="J7" s="48"/>
      <c r="K7" s="48"/>
      <c r="L7" s="48"/>
      <c r="M7" s="48"/>
      <c r="N7" s="48"/>
      <c r="O7" s="48"/>
      <c r="P7" s="22"/>
    </row>
    <row r="8" spans="2:16" ht="15">
      <c r="B8" s="21"/>
      <c r="C8" s="449"/>
      <c r="D8" s="451"/>
      <c r="E8" s="452"/>
      <c r="F8" s="452"/>
      <c r="G8" s="452"/>
      <c r="H8" s="452"/>
      <c r="I8" s="452"/>
      <c r="J8" s="452"/>
      <c r="K8" s="453"/>
      <c r="L8" s="464"/>
      <c r="M8" s="465"/>
      <c r="N8" s="465"/>
      <c r="O8" s="466"/>
      <c r="P8" s="24"/>
    </row>
    <row r="9" spans="2:16" ht="15">
      <c r="B9" s="21"/>
      <c r="C9" s="450"/>
      <c r="D9" s="454" t="s">
        <v>431</v>
      </c>
      <c r="E9" s="455"/>
      <c r="F9" s="455"/>
      <c r="G9" s="455"/>
      <c r="H9" s="455"/>
      <c r="I9" s="455"/>
      <c r="J9" s="455"/>
      <c r="K9" s="456"/>
      <c r="L9" s="467"/>
      <c r="M9" s="468"/>
      <c r="N9" s="468"/>
      <c r="O9" s="469"/>
      <c r="P9" s="24"/>
    </row>
    <row r="10" spans="2:16" ht="15">
      <c r="B10" s="21"/>
      <c r="C10" s="450"/>
      <c r="D10" s="454"/>
      <c r="E10" s="455"/>
      <c r="F10" s="455"/>
      <c r="G10" s="455"/>
      <c r="H10" s="455"/>
      <c r="I10" s="455"/>
      <c r="J10" s="455"/>
      <c r="K10" s="456"/>
      <c r="L10" s="457" t="s">
        <v>432</v>
      </c>
      <c r="M10" s="470"/>
      <c r="N10" s="471"/>
      <c r="O10" s="472"/>
      <c r="P10" s="24"/>
    </row>
    <row r="11" spans="2:16" ht="15">
      <c r="B11" s="21"/>
      <c r="C11" s="450"/>
      <c r="D11" s="454" t="s">
        <v>433</v>
      </c>
      <c r="E11" s="455"/>
      <c r="F11" s="455"/>
      <c r="G11" s="455"/>
      <c r="H11" s="455"/>
      <c r="I11" s="455"/>
      <c r="J11" s="455"/>
      <c r="K11" s="456"/>
      <c r="L11" s="458"/>
      <c r="M11" s="473"/>
      <c r="N11" s="474"/>
      <c r="O11" s="475"/>
      <c r="P11" s="25"/>
    </row>
    <row r="12" spans="2:16" ht="12.75" customHeight="1">
      <c r="B12" s="21"/>
      <c r="C12" s="450"/>
      <c r="D12" s="491"/>
      <c r="E12" s="492"/>
      <c r="F12" s="492"/>
      <c r="G12" s="492"/>
      <c r="H12" s="492"/>
      <c r="I12" s="492"/>
      <c r="J12" s="492"/>
      <c r="K12" s="493"/>
      <c r="L12" s="457" t="s">
        <v>434</v>
      </c>
      <c r="M12" s="457">
        <v>1</v>
      </c>
      <c r="N12" s="457" t="s">
        <v>435</v>
      </c>
      <c r="O12" s="462">
        <v>1</v>
      </c>
      <c r="P12" s="24"/>
    </row>
    <row r="13" spans="2:16" ht="13.5">
      <c r="B13" s="21"/>
      <c r="C13" s="450"/>
      <c r="D13" s="491"/>
      <c r="E13" s="492"/>
      <c r="F13" s="492"/>
      <c r="G13" s="492"/>
      <c r="H13" s="492"/>
      <c r="I13" s="492"/>
      <c r="J13" s="492"/>
      <c r="K13" s="493"/>
      <c r="L13" s="476"/>
      <c r="M13" s="476"/>
      <c r="N13" s="476"/>
      <c r="O13" s="463"/>
      <c r="P13" s="24"/>
    </row>
    <row r="14" spans="2:16" ht="15">
      <c r="B14" s="21"/>
      <c r="C14" s="450"/>
      <c r="D14" s="454" t="s">
        <v>436</v>
      </c>
      <c r="E14" s="455"/>
      <c r="F14" s="455"/>
      <c r="G14" s="455"/>
      <c r="H14" s="455"/>
      <c r="I14" s="455"/>
      <c r="J14" s="455"/>
      <c r="K14" s="456"/>
      <c r="L14" s="476"/>
      <c r="M14" s="476"/>
      <c r="N14" s="476"/>
      <c r="O14" s="463"/>
      <c r="P14" s="24"/>
    </row>
    <row r="15" spans="2:16" ht="15.75" thickBot="1">
      <c r="B15" s="21"/>
      <c r="C15" s="49"/>
      <c r="D15" s="50"/>
      <c r="E15" s="50"/>
      <c r="F15" s="50"/>
      <c r="G15" s="50"/>
      <c r="H15" s="50"/>
      <c r="I15" s="50"/>
      <c r="J15" s="50"/>
      <c r="K15" s="50"/>
      <c r="L15" s="50"/>
      <c r="M15" s="51"/>
      <c r="N15" s="51"/>
      <c r="O15" s="52"/>
      <c r="P15" s="26"/>
    </row>
    <row r="16" spans="2:16" ht="15">
      <c r="B16" s="21"/>
      <c r="C16" s="53"/>
      <c r="D16" s="156"/>
      <c r="E16" s="156"/>
      <c r="F16" s="156"/>
      <c r="G16" s="156"/>
      <c r="H16" s="156"/>
      <c r="I16" s="156"/>
      <c r="J16" s="156"/>
      <c r="K16" s="156"/>
      <c r="L16" s="54" t="s">
        <v>437</v>
      </c>
      <c r="M16" s="55" t="s">
        <v>438</v>
      </c>
      <c r="N16" s="55" t="s">
        <v>439</v>
      </c>
      <c r="O16" s="56" t="s">
        <v>440</v>
      </c>
      <c r="P16" s="25"/>
    </row>
    <row r="17" spans="2:16" ht="15">
      <c r="B17" s="21"/>
      <c r="C17" s="57"/>
      <c r="D17" s="154"/>
      <c r="E17" s="154"/>
      <c r="F17" s="154"/>
      <c r="G17" s="154"/>
      <c r="H17" s="154"/>
      <c r="I17" s="154"/>
      <c r="J17" s="154"/>
      <c r="K17" s="154"/>
      <c r="L17" s="58"/>
      <c r="M17" s="59"/>
      <c r="N17" s="59"/>
      <c r="O17" s="60"/>
      <c r="P17" s="27"/>
    </row>
    <row r="18" spans="2:16" ht="18" customHeight="1">
      <c r="B18" s="21"/>
      <c r="C18" s="403" t="s">
        <v>441</v>
      </c>
      <c r="D18" s="404"/>
      <c r="E18" s="404"/>
      <c r="F18" s="404"/>
      <c r="G18" s="154"/>
      <c r="H18" s="154"/>
      <c r="I18" s="154" t="s">
        <v>442</v>
      </c>
      <c r="J18" s="48"/>
      <c r="K18" s="154"/>
      <c r="L18" s="58"/>
      <c r="M18" s="48"/>
      <c r="N18" s="48"/>
      <c r="O18" s="61"/>
      <c r="P18" s="27"/>
    </row>
    <row r="19" spans="2:16" ht="15">
      <c r="B19" s="21"/>
      <c r="C19" s="62"/>
      <c r="D19" s="63"/>
      <c r="E19" s="63"/>
      <c r="F19" s="63"/>
      <c r="G19" s="63"/>
      <c r="H19" s="63"/>
      <c r="I19" s="63"/>
      <c r="J19" s="63"/>
      <c r="K19" s="63"/>
      <c r="L19" s="63"/>
      <c r="M19" s="63"/>
      <c r="N19" s="63"/>
      <c r="O19" s="64"/>
      <c r="P19" s="28"/>
    </row>
    <row r="20" spans="2:16" ht="15" thickBot="1">
      <c r="B20" s="21"/>
      <c r="C20" s="65"/>
      <c r="D20" s="66"/>
      <c r="E20" s="66"/>
      <c r="F20" s="66"/>
      <c r="G20" s="66"/>
      <c r="H20" s="66"/>
      <c r="I20" s="66"/>
      <c r="J20" s="66"/>
      <c r="K20" s="66"/>
      <c r="L20" s="66"/>
      <c r="M20" s="66"/>
      <c r="N20" s="66"/>
      <c r="O20" s="67"/>
      <c r="P20" s="22"/>
    </row>
    <row r="21" spans="2:16" ht="15" thickBot="1">
      <c r="B21" s="21"/>
      <c r="C21" s="68"/>
      <c r="D21" s="69"/>
      <c r="E21" s="69"/>
      <c r="F21" s="69"/>
      <c r="G21" s="69"/>
      <c r="H21" s="69"/>
      <c r="I21" s="48"/>
      <c r="J21" s="48"/>
      <c r="K21" s="69"/>
      <c r="L21" s="69"/>
      <c r="M21" s="69"/>
      <c r="N21" s="69"/>
      <c r="O21" s="70"/>
      <c r="P21" s="22"/>
    </row>
    <row r="22" spans="2:16" ht="15">
      <c r="B22" s="21"/>
      <c r="C22" s="479" t="s">
        <v>443</v>
      </c>
      <c r="D22" s="480"/>
      <c r="E22" s="480"/>
      <c r="F22" s="480"/>
      <c r="G22" s="480"/>
      <c r="H22" s="480"/>
      <c r="I22" s="480"/>
      <c r="J22" s="480"/>
      <c r="K22" s="480"/>
      <c r="L22" s="480"/>
      <c r="M22" s="480"/>
      <c r="N22" s="480"/>
      <c r="O22" s="481"/>
      <c r="P22" s="29"/>
    </row>
    <row r="23" spans="2:16" ht="15" thickBot="1">
      <c r="B23" s="21"/>
      <c r="C23" s="71"/>
      <c r="D23" s="48"/>
      <c r="E23" s="48"/>
      <c r="F23" s="48"/>
      <c r="G23" s="48"/>
      <c r="H23" s="48"/>
      <c r="I23" s="48"/>
      <c r="J23" s="48"/>
      <c r="K23" s="48"/>
      <c r="L23" s="48"/>
      <c r="M23" s="48"/>
      <c r="N23" s="48"/>
      <c r="O23" s="72"/>
      <c r="P23" s="22"/>
    </row>
    <row r="24" spans="2:16" ht="15">
      <c r="B24" s="21"/>
      <c r="C24" s="73" t="s">
        <v>444</v>
      </c>
      <c r="D24" s="459" t="s">
        <v>19</v>
      </c>
      <c r="E24" s="460"/>
      <c r="F24" s="460"/>
      <c r="G24" s="460"/>
      <c r="H24" s="460"/>
      <c r="I24" s="460"/>
      <c r="J24" s="460"/>
      <c r="K24" s="460"/>
      <c r="L24" s="461"/>
      <c r="M24" s="477" t="s">
        <v>445</v>
      </c>
      <c r="N24" s="478"/>
      <c r="O24" s="73" t="s">
        <v>61</v>
      </c>
      <c r="P24" s="30"/>
    </row>
    <row r="25" spans="2:16" ht="15" thickBot="1">
      <c r="B25" s="21"/>
      <c r="C25" s="74"/>
      <c r="D25" s="435"/>
      <c r="E25" s="436"/>
      <c r="F25" s="436"/>
      <c r="G25" s="436"/>
      <c r="H25" s="436"/>
      <c r="I25" s="436"/>
      <c r="J25" s="436"/>
      <c r="K25" s="436"/>
      <c r="L25" s="437"/>
      <c r="M25" s="435"/>
      <c r="N25" s="437"/>
      <c r="O25" s="75"/>
      <c r="P25" s="31"/>
    </row>
    <row r="26" spans="2:16">
      <c r="B26" s="21"/>
      <c r="C26" s="438" t="s">
        <v>446</v>
      </c>
      <c r="D26" s="439"/>
      <c r="E26" s="439"/>
      <c r="F26" s="439"/>
      <c r="G26" s="439"/>
      <c r="H26" s="439"/>
      <c r="I26" s="439"/>
      <c r="J26" s="439"/>
      <c r="K26" s="439"/>
      <c r="L26" s="439"/>
      <c r="M26" s="439"/>
      <c r="N26" s="439"/>
      <c r="O26" s="440"/>
      <c r="P26" s="32"/>
    </row>
    <row r="27" spans="2:16">
      <c r="B27" s="21"/>
      <c r="C27" s="441"/>
      <c r="D27" s="442"/>
      <c r="E27" s="442"/>
      <c r="F27" s="442"/>
      <c r="G27" s="442"/>
      <c r="H27" s="442"/>
      <c r="I27" s="442"/>
      <c r="J27" s="442"/>
      <c r="K27" s="442"/>
      <c r="L27" s="442"/>
      <c r="M27" s="442"/>
      <c r="N27" s="442"/>
      <c r="O27" s="443"/>
      <c r="P27" s="32"/>
    </row>
    <row r="28" spans="2:16" ht="13.5" thickBot="1">
      <c r="B28" s="21"/>
      <c r="C28" s="444"/>
      <c r="D28" s="445"/>
      <c r="E28" s="445"/>
      <c r="F28" s="445"/>
      <c r="G28" s="445"/>
      <c r="H28" s="445"/>
      <c r="I28" s="445"/>
      <c r="J28" s="445"/>
      <c r="K28" s="445"/>
      <c r="L28" s="445"/>
      <c r="M28" s="445"/>
      <c r="N28" s="445"/>
      <c r="O28" s="446"/>
      <c r="P28" s="32"/>
    </row>
    <row r="29" spans="2:16" ht="15">
      <c r="B29" s="21"/>
      <c r="C29" s="423" t="s">
        <v>19</v>
      </c>
      <c r="D29" s="486"/>
      <c r="E29" s="486"/>
      <c r="F29" s="486"/>
      <c r="G29" s="487"/>
      <c r="H29" s="429" t="s">
        <v>447</v>
      </c>
      <c r="I29" s="486"/>
      <c r="J29" s="433" t="s">
        <v>448</v>
      </c>
      <c r="K29" s="434"/>
      <c r="L29" s="76" t="s">
        <v>449</v>
      </c>
      <c r="M29" s="429" t="s">
        <v>450</v>
      </c>
      <c r="N29" s="430"/>
      <c r="O29" s="77" t="s">
        <v>451</v>
      </c>
      <c r="P29" s="33"/>
    </row>
    <row r="30" spans="2:16" ht="14.25">
      <c r="B30" s="21"/>
      <c r="C30" s="528"/>
      <c r="D30" s="529"/>
      <c r="E30" s="529"/>
      <c r="F30" s="529"/>
      <c r="G30" s="530"/>
      <c r="H30" s="531"/>
      <c r="I30" s="530"/>
      <c r="J30" s="531"/>
      <c r="K30" s="530"/>
      <c r="L30" s="78"/>
      <c r="M30" s="482"/>
      <c r="N30" s="483"/>
      <c r="O30" s="79"/>
      <c r="P30" s="34"/>
    </row>
    <row r="31" spans="2:16" ht="14.25">
      <c r="B31" s="21"/>
      <c r="C31" s="80"/>
      <c r="D31" s="81"/>
      <c r="E31" s="81"/>
      <c r="F31" s="81"/>
      <c r="G31" s="82"/>
      <c r="H31" s="83"/>
      <c r="I31" s="82"/>
      <c r="J31" s="83"/>
      <c r="K31" s="82"/>
      <c r="L31" s="78"/>
      <c r="M31" s="482"/>
      <c r="N31" s="483"/>
      <c r="O31" s="79"/>
      <c r="P31" s="34"/>
    </row>
    <row r="32" spans="2:16" ht="15" thickBot="1">
      <c r="B32" s="21"/>
      <c r="C32" s="532"/>
      <c r="D32" s="533"/>
      <c r="E32" s="533"/>
      <c r="F32" s="533"/>
      <c r="G32" s="534"/>
      <c r="H32" s="535"/>
      <c r="I32" s="534"/>
      <c r="J32" s="535"/>
      <c r="K32" s="534"/>
      <c r="L32" s="84"/>
      <c r="M32" s="447"/>
      <c r="N32" s="448"/>
      <c r="O32" s="79"/>
      <c r="P32" s="34"/>
    </row>
    <row r="33" spans="2:16" ht="15.75" thickBot="1">
      <c r="B33" s="21"/>
      <c r="C33" s="415" t="s">
        <v>452</v>
      </c>
      <c r="D33" s="416"/>
      <c r="E33" s="416"/>
      <c r="F33" s="416"/>
      <c r="G33" s="416"/>
      <c r="H33" s="416"/>
      <c r="I33" s="416"/>
      <c r="J33" s="416"/>
      <c r="K33" s="416"/>
      <c r="L33" s="416"/>
      <c r="M33" s="416"/>
      <c r="N33" s="417"/>
      <c r="O33" s="85"/>
      <c r="P33" s="35"/>
    </row>
    <row r="34" spans="2:16" ht="13.5" customHeight="1">
      <c r="B34" s="21"/>
      <c r="C34" s="438" t="s">
        <v>453</v>
      </c>
      <c r="D34" s="439"/>
      <c r="E34" s="439"/>
      <c r="F34" s="439"/>
      <c r="G34" s="439"/>
      <c r="H34" s="439"/>
      <c r="I34" s="439"/>
      <c r="J34" s="439"/>
      <c r="K34" s="439"/>
      <c r="L34" s="439"/>
      <c r="M34" s="439"/>
      <c r="N34" s="439"/>
      <c r="O34" s="440"/>
      <c r="P34" s="32"/>
    </row>
    <row r="35" spans="2:16">
      <c r="B35" s="21"/>
      <c r="C35" s="441"/>
      <c r="D35" s="442"/>
      <c r="E35" s="442"/>
      <c r="F35" s="442"/>
      <c r="G35" s="442"/>
      <c r="H35" s="442"/>
      <c r="I35" s="442"/>
      <c r="J35" s="442"/>
      <c r="K35" s="442"/>
      <c r="L35" s="442"/>
      <c r="M35" s="442"/>
      <c r="N35" s="442"/>
      <c r="O35" s="443"/>
      <c r="P35" s="32"/>
    </row>
    <row r="36" spans="2:16" ht="13.5" thickBot="1">
      <c r="B36" s="21"/>
      <c r="C36" s="444"/>
      <c r="D36" s="445"/>
      <c r="E36" s="445"/>
      <c r="F36" s="445"/>
      <c r="G36" s="445"/>
      <c r="H36" s="445"/>
      <c r="I36" s="445"/>
      <c r="J36" s="445"/>
      <c r="K36" s="445"/>
      <c r="L36" s="445"/>
      <c r="M36" s="445"/>
      <c r="N36" s="445"/>
      <c r="O36" s="446"/>
      <c r="P36" s="32"/>
    </row>
    <row r="37" spans="2:16" ht="15">
      <c r="B37" s="21"/>
      <c r="C37" s="423" t="s">
        <v>19</v>
      </c>
      <c r="D37" s="424"/>
      <c r="E37" s="424"/>
      <c r="F37" s="424"/>
      <c r="G37" s="424"/>
      <c r="H37" s="424"/>
      <c r="I37" s="424"/>
      <c r="J37" s="430"/>
      <c r="K37" s="155" t="s">
        <v>445</v>
      </c>
      <c r="L37" s="76" t="s">
        <v>61</v>
      </c>
      <c r="M37" s="429" t="s">
        <v>454</v>
      </c>
      <c r="N37" s="430"/>
      <c r="O37" s="77" t="s">
        <v>451</v>
      </c>
      <c r="P37" s="33"/>
    </row>
    <row r="38" spans="2:16" ht="14.25">
      <c r="B38" s="21"/>
      <c r="C38" s="528"/>
      <c r="D38" s="529"/>
      <c r="E38" s="529"/>
      <c r="F38" s="529"/>
      <c r="G38" s="529"/>
      <c r="H38" s="529"/>
      <c r="I38" s="529"/>
      <c r="J38" s="530"/>
      <c r="K38" s="159"/>
      <c r="L38" s="86"/>
      <c r="M38" s="484"/>
      <c r="N38" s="485"/>
      <c r="O38" s="79"/>
      <c r="P38" s="34"/>
    </row>
    <row r="39" spans="2:16" ht="15" thickBot="1">
      <c r="B39" s="21"/>
      <c r="C39" s="532"/>
      <c r="D39" s="533"/>
      <c r="E39" s="533"/>
      <c r="F39" s="533"/>
      <c r="G39" s="533"/>
      <c r="H39" s="533"/>
      <c r="I39" s="533"/>
      <c r="J39" s="534"/>
      <c r="K39" s="81"/>
      <c r="L39" s="87"/>
      <c r="M39" s="421"/>
      <c r="N39" s="422"/>
      <c r="O39" s="88"/>
      <c r="P39" s="34"/>
    </row>
    <row r="40" spans="2:16" ht="15.75" thickBot="1">
      <c r="B40" s="21"/>
      <c r="C40" s="415" t="s">
        <v>452</v>
      </c>
      <c r="D40" s="416"/>
      <c r="E40" s="416"/>
      <c r="F40" s="416"/>
      <c r="G40" s="416"/>
      <c r="H40" s="416"/>
      <c r="I40" s="416"/>
      <c r="J40" s="416"/>
      <c r="K40" s="416"/>
      <c r="L40" s="416"/>
      <c r="M40" s="416"/>
      <c r="N40" s="417"/>
      <c r="O40" s="89">
        <v>0</v>
      </c>
      <c r="P40" s="34"/>
    </row>
    <row r="41" spans="2:16">
      <c r="B41" s="21"/>
      <c r="C41" s="438" t="s">
        <v>455</v>
      </c>
      <c r="D41" s="439"/>
      <c r="E41" s="439"/>
      <c r="F41" s="439"/>
      <c r="G41" s="439"/>
      <c r="H41" s="439"/>
      <c r="I41" s="439"/>
      <c r="J41" s="439"/>
      <c r="K41" s="439"/>
      <c r="L41" s="439"/>
      <c r="M41" s="439"/>
      <c r="N41" s="439"/>
      <c r="O41" s="440"/>
      <c r="P41" s="32"/>
    </row>
    <row r="42" spans="2:16">
      <c r="B42" s="21"/>
      <c r="C42" s="441"/>
      <c r="D42" s="442"/>
      <c r="E42" s="442"/>
      <c r="F42" s="442"/>
      <c r="G42" s="442"/>
      <c r="H42" s="442"/>
      <c r="I42" s="442"/>
      <c r="J42" s="442"/>
      <c r="K42" s="442"/>
      <c r="L42" s="442"/>
      <c r="M42" s="442"/>
      <c r="N42" s="442"/>
      <c r="O42" s="443"/>
      <c r="P42" s="32"/>
    </row>
    <row r="43" spans="2:16" ht="13.5" thickBot="1">
      <c r="B43" s="21"/>
      <c r="C43" s="444"/>
      <c r="D43" s="445"/>
      <c r="E43" s="445"/>
      <c r="F43" s="445"/>
      <c r="G43" s="445"/>
      <c r="H43" s="445"/>
      <c r="I43" s="445"/>
      <c r="J43" s="445"/>
      <c r="K43" s="445"/>
      <c r="L43" s="445"/>
      <c r="M43" s="445"/>
      <c r="N43" s="445"/>
      <c r="O43" s="446"/>
      <c r="P43" s="32"/>
    </row>
    <row r="44" spans="2:16" ht="17.25">
      <c r="B44" s="21"/>
      <c r="C44" s="423" t="s">
        <v>456</v>
      </c>
      <c r="D44" s="424"/>
      <c r="E44" s="424"/>
      <c r="F44" s="424"/>
      <c r="G44" s="424"/>
      <c r="H44" s="424"/>
      <c r="I44" s="424"/>
      <c r="J44" s="76" t="s">
        <v>457</v>
      </c>
      <c r="K44" s="157" t="s">
        <v>458</v>
      </c>
      <c r="L44" s="90" t="s">
        <v>459</v>
      </c>
      <c r="M44" s="429" t="s">
        <v>460</v>
      </c>
      <c r="N44" s="430"/>
      <c r="O44" s="77" t="s">
        <v>451</v>
      </c>
      <c r="P44" s="33"/>
    </row>
    <row r="45" spans="2:16" ht="14.25">
      <c r="B45" s="21"/>
      <c r="C45" s="528"/>
      <c r="D45" s="529"/>
      <c r="E45" s="529"/>
      <c r="F45" s="529"/>
      <c r="G45" s="529"/>
      <c r="H45" s="529"/>
      <c r="I45" s="529"/>
      <c r="J45" s="91"/>
      <c r="K45" s="92"/>
      <c r="L45" s="91"/>
      <c r="M45" s="427"/>
      <c r="N45" s="428"/>
      <c r="O45" s="79"/>
      <c r="P45" s="34"/>
    </row>
    <row r="46" spans="2:16" ht="15" thickBot="1">
      <c r="B46" s="21"/>
      <c r="C46" s="532"/>
      <c r="D46" s="533"/>
      <c r="E46" s="533"/>
      <c r="F46" s="533"/>
      <c r="G46" s="533"/>
      <c r="H46" s="533"/>
      <c r="I46" s="533"/>
      <c r="J46" s="93"/>
      <c r="K46" s="94"/>
      <c r="L46" s="93"/>
      <c r="M46" s="421"/>
      <c r="N46" s="422"/>
      <c r="O46" s="95"/>
      <c r="P46" s="34"/>
    </row>
    <row r="47" spans="2:16" ht="15.75" thickBot="1">
      <c r="B47" s="21"/>
      <c r="C47" s="415" t="s">
        <v>452</v>
      </c>
      <c r="D47" s="416"/>
      <c r="E47" s="416"/>
      <c r="F47" s="416"/>
      <c r="G47" s="416"/>
      <c r="H47" s="416"/>
      <c r="I47" s="416"/>
      <c r="J47" s="416"/>
      <c r="K47" s="416"/>
      <c r="L47" s="416"/>
      <c r="M47" s="416"/>
      <c r="N47" s="417"/>
      <c r="O47" s="85"/>
      <c r="P47" s="35"/>
    </row>
    <row r="48" spans="2:16">
      <c r="B48" s="21"/>
      <c r="C48" s="438" t="s">
        <v>461</v>
      </c>
      <c r="D48" s="439"/>
      <c r="E48" s="439"/>
      <c r="F48" s="439"/>
      <c r="G48" s="439"/>
      <c r="H48" s="439"/>
      <c r="I48" s="439"/>
      <c r="J48" s="439"/>
      <c r="K48" s="439"/>
      <c r="L48" s="439"/>
      <c r="M48" s="439"/>
      <c r="N48" s="439"/>
      <c r="O48" s="440"/>
      <c r="P48" s="32"/>
    </row>
    <row r="49" spans="2:16">
      <c r="B49" s="21"/>
      <c r="C49" s="441"/>
      <c r="D49" s="442"/>
      <c r="E49" s="442"/>
      <c r="F49" s="442"/>
      <c r="G49" s="442"/>
      <c r="H49" s="442"/>
      <c r="I49" s="442"/>
      <c r="J49" s="442"/>
      <c r="K49" s="442"/>
      <c r="L49" s="442"/>
      <c r="M49" s="442"/>
      <c r="N49" s="442"/>
      <c r="O49" s="443"/>
      <c r="P49" s="32"/>
    </row>
    <row r="50" spans="2:16" ht="13.5" thickBot="1">
      <c r="B50" s="21"/>
      <c r="C50" s="444"/>
      <c r="D50" s="445"/>
      <c r="E50" s="445"/>
      <c r="F50" s="445"/>
      <c r="G50" s="445"/>
      <c r="H50" s="445"/>
      <c r="I50" s="445"/>
      <c r="J50" s="445"/>
      <c r="K50" s="445"/>
      <c r="L50" s="445"/>
      <c r="M50" s="445"/>
      <c r="N50" s="445"/>
      <c r="O50" s="446"/>
      <c r="P50" s="32"/>
    </row>
    <row r="51" spans="2:16" ht="30">
      <c r="B51" s="21"/>
      <c r="C51" s="423" t="s">
        <v>462</v>
      </c>
      <c r="D51" s="424"/>
      <c r="E51" s="424"/>
      <c r="F51" s="424"/>
      <c r="G51" s="424"/>
      <c r="H51" s="424"/>
      <c r="I51" s="424"/>
      <c r="J51" s="76" t="s">
        <v>463</v>
      </c>
      <c r="K51" s="96" t="s">
        <v>464</v>
      </c>
      <c r="L51" s="97" t="s">
        <v>465</v>
      </c>
      <c r="M51" s="425" t="s">
        <v>450</v>
      </c>
      <c r="N51" s="426"/>
      <c r="O51" s="98" t="s">
        <v>451</v>
      </c>
      <c r="P51" s="36"/>
    </row>
    <row r="52" spans="2:16" ht="14.25">
      <c r="B52" s="21"/>
      <c r="C52" s="99"/>
      <c r="D52" s="100"/>
      <c r="E52" s="100"/>
      <c r="F52" s="100"/>
      <c r="G52" s="100"/>
      <c r="H52" s="100"/>
      <c r="I52" s="100"/>
      <c r="J52" s="101"/>
      <c r="K52" s="102"/>
      <c r="L52" s="103"/>
      <c r="M52" s="431"/>
      <c r="N52" s="432"/>
      <c r="O52" s="104"/>
      <c r="P52" s="37"/>
    </row>
    <row r="53" spans="2:16" ht="14.25">
      <c r="B53" s="21"/>
      <c r="C53" s="99"/>
      <c r="D53" s="100"/>
      <c r="E53" s="100"/>
      <c r="F53" s="100"/>
      <c r="G53" s="100"/>
      <c r="H53" s="100"/>
      <c r="I53" s="100"/>
      <c r="J53" s="101"/>
      <c r="K53" s="102"/>
      <c r="L53" s="103"/>
      <c r="M53" s="431"/>
      <c r="N53" s="432"/>
      <c r="O53" s="104"/>
      <c r="P53" s="37"/>
    </row>
    <row r="54" spans="2:16" ht="14.25">
      <c r="B54" s="21"/>
      <c r="C54" s="99"/>
      <c r="D54" s="100"/>
      <c r="E54" s="100"/>
      <c r="F54" s="100"/>
      <c r="G54" s="100"/>
      <c r="H54" s="100"/>
      <c r="I54" s="100"/>
      <c r="J54" s="101"/>
      <c r="K54" s="102"/>
      <c r="L54" s="103"/>
      <c r="M54" s="427"/>
      <c r="N54" s="428"/>
      <c r="O54" s="104"/>
      <c r="P54" s="37"/>
    </row>
    <row r="55" spans="2:16" ht="15" thickBot="1">
      <c r="B55" s="21"/>
      <c r="C55" s="532"/>
      <c r="D55" s="533"/>
      <c r="E55" s="533"/>
      <c r="F55" s="533"/>
      <c r="G55" s="533"/>
      <c r="H55" s="533"/>
      <c r="I55" s="533"/>
      <c r="J55" s="93"/>
      <c r="K55" s="94"/>
      <c r="L55" s="93"/>
      <c r="M55" s="421"/>
      <c r="N55" s="422"/>
      <c r="O55" s="95"/>
      <c r="P55" s="34"/>
    </row>
    <row r="56" spans="2:16" ht="15.75" thickBot="1">
      <c r="B56" s="21"/>
      <c r="C56" s="415" t="s">
        <v>452</v>
      </c>
      <c r="D56" s="416"/>
      <c r="E56" s="416"/>
      <c r="F56" s="416"/>
      <c r="G56" s="416"/>
      <c r="H56" s="416"/>
      <c r="I56" s="416"/>
      <c r="J56" s="416"/>
      <c r="K56" s="416"/>
      <c r="L56" s="416"/>
      <c r="M56" s="416"/>
      <c r="N56" s="417"/>
      <c r="O56" s="89"/>
      <c r="P56" s="34"/>
    </row>
    <row r="57" spans="2:16" ht="15" thickBot="1">
      <c r="B57" s="21"/>
      <c r="C57" s="71"/>
      <c r="D57" s="48"/>
      <c r="E57" s="48"/>
      <c r="F57" s="48"/>
      <c r="G57" s="48"/>
      <c r="H57" s="48"/>
      <c r="I57" s="48"/>
      <c r="J57" s="48"/>
      <c r="K57" s="48"/>
      <c r="L57" s="48"/>
      <c r="M57" s="48"/>
      <c r="N57" s="48"/>
      <c r="O57" s="72"/>
      <c r="P57" s="22"/>
    </row>
    <row r="58" spans="2:16" ht="15.75" thickBot="1">
      <c r="B58" s="21"/>
      <c r="C58" s="418" t="s">
        <v>466</v>
      </c>
      <c r="D58" s="419"/>
      <c r="E58" s="419"/>
      <c r="F58" s="419"/>
      <c r="G58" s="419"/>
      <c r="H58" s="419"/>
      <c r="I58" s="419"/>
      <c r="J58" s="419"/>
      <c r="K58" s="419"/>
      <c r="L58" s="419"/>
      <c r="M58" s="419"/>
      <c r="N58" s="420"/>
      <c r="O58" s="105"/>
      <c r="P58" s="38"/>
    </row>
    <row r="59" spans="2:16">
      <c r="B59" s="21"/>
      <c r="C59" s="438" t="s">
        <v>467</v>
      </c>
      <c r="D59" s="439"/>
      <c r="E59" s="439"/>
      <c r="F59" s="439"/>
      <c r="G59" s="439"/>
      <c r="H59" s="439"/>
      <c r="I59" s="439"/>
      <c r="J59" s="439"/>
      <c r="K59" s="439"/>
      <c r="L59" s="439"/>
      <c r="M59" s="439"/>
      <c r="N59" s="439"/>
      <c r="O59" s="440"/>
      <c r="P59" s="32"/>
    </row>
    <row r="60" spans="2:16">
      <c r="B60" s="21"/>
      <c r="C60" s="441"/>
      <c r="D60" s="442"/>
      <c r="E60" s="442"/>
      <c r="F60" s="442"/>
      <c r="G60" s="442"/>
      <c r="H60" s="442"/>
      <c r="I60" s="442"/>
      <c r="J60" s="442"/>
      <c r="K60" s="442"/>
      <c r="L60" s="442"/>
      <c r="M60" s="442"/>
      <c r="N60" s="442"/>
      <c r="O60" s="443"/>
      <c r="P60" s="32"/>
    </row>
    <row r="61" spans="2:16" ht="13.5" thickBot="1">
      <c r="B61" s="21"/>
      <c r="C61" s="444"/>
      <c r="D61" s="445"/>
      <c r="E61" s="445"/>
      <c r="F61" s="445"/>
      <c r="G61" s="445"/>
      <c r="H61" s="445"/>
      <c r="I61" s="445"/>
      <c r="J61" s="445"/>
      <c r="K61" s="445"/>
      <c r="L61" s="445"/>
      <c r="M61" s="445"/>
      <c r="N61" s="445"/>
      <c r="O61" s="446"/>
      <c r="P61" s="32"/>
    </row>
    <row r="62" spans="2:16" ht="15">
      <c r="B62" s="21"/>
      <c r="C62" s="423" t="s">
        <v>468</v>
      </c>
      <c r="D62" s="424"/>
      <c r="E62" s="424"/>
      <c r="F62" s="424"/>
      <c r="G62" s="424"/>
      <c r="H62" s="424"/>
      <c r="I62" s="424"/>
      <c r="J62" s="157"/>
      <c r="K62" s="158"/>
      <c r="L62" s="97" t="s">
        <v>469</v>
      </c>
      <c r="M62" s="425" t="s">
        <v>470</v>
      </c>
      <c r="N62" s="426"/>
      <c r="O62" s="98"/>
      <c r="P62" s="36"/>
    </row>
    <row r="63" spans="2:16" ht="14.25">
      <c r="B63" s="21"/>
      <c r="C63" s="528" t="s">
        <v>471</v>
      </c>
      <c r="D63" s="529"/>
      <c r="E63" s="529"/>
      <c r="F63" s="529"/>
      <c r="G63" s="529"/>
      <c r="H63" s="529"/>
      <c r="I63" s="529"/>
      <c r="J63" s="106"/>
      <c r="K63" s="107"/>
      <c r="L63" s="108"/>
      <c r="M63" s="411"/>
      <c r="N63" s="412"/>
      <c r="O63" s="109"/>
      <c r="P63" s="39"/>
    </row>
    <row r="64" spans="2:16" ht="14.25">
      <c r="B64" s="21"/>
      <c r="C64" s="80" t="s">
        <v>472</v>
      </c>
      <c r="D64" s="81"/>
      <c r="E64" s="81"/>
      <c r="F64" s="81"/>
      <c r="G64" s="81"/>
      <c r="H64" s="81"/>
      <c r="I64" s="81"/>
      <c r="J64" s="106"/>
      <c r="K64" s="107"/>
      <c r="L64" s="108"/>
      <c r="M64" s="411"/>
      <c r="N64" s="412"/>
      <c r="O64" s="109"/>
      <c r="P64" s="39"/>
    </row>
    <row r="65" spans="2:16" ht="15" thickBot="1">
      <c r="B65" s="21"/>
      <c r="C65" s="65" t="s">
        <v>45</v>
      </c>
      <c r="D65" s="66"/>
      <c r="E65" s="66"/>
      <c r="F65" s="66"/>
      <c r="G65" s="66"/>
      <c r="H65" s="66"/>
      <c r="I65" s="66"/>
      <c r="J65" s="110"/>
      <c r="K65" s="111"/>
      <c r="L65" s="108"/>
      <c r="M65" s="413"/>
      <c r="N65" s="414"/>
      <c r="O65" s="109"/>
      <c r="P65" s="39"/>
    </row>
    <row r="66" spans="2:16" ht="15.75" thickBot="1">
      <c r="B66" s="21"/>
      <c r="C66" s="415" t="s">
        <v>452</v>
      </c>
      <c r="D66" s="416"/>
      <c r="E66" s="416"/>
      <c r="F66" s="416"/>
      <c r="G66" s="416"/>
      <c r="H66" s="416"/>
      <c r="I66" s="416"/>
      <c r="J66" s="416"/>
      <c r="K66" s="416"/>
      <c r="L66" s="416"/>
      <c r="M66" s="416"/>
      <c r="N66" s="417"/>
      <c r="O66" s="112"/>
      <c r="P66" s="40"/>
    </row>
    <row r="67" spans="2:16" ht="15" thickBot="1">
      <c r="B67" s="21"/>
      <c r="C67" s="71"/>
      <c r="D67" s="48"/>
      <c r="E67" s="48"/>
      <c r="F67" s="48"/>
      <c r="G67" s="48"/>
      <c r="H67" s="48"/>
      <c r="I67" s="48"/>
      <c r="J67" s="48"/>
      <c r="K67" s="48"/>
      <c r="L67" s="48"/>
      <c r="M67" s="48"/>
      <c r="N67" s="48"/>
      <c r="O67" s="72"/>
      <c r="P67" s="22"/>
    </row>
    <row r="68" spans="2:16" ht="15.75" thickBot="1">
      <c r="B68" s="21"/>
      <c r="C68" s="418" t="s">
        <v>473</v>
      </c>
      <c r="D68" s="419"/>
      <c r="E68" s="419"/>
      <c r="F68" s="419"/>
      <c r="G68" s="419"/>
      <c r="H68" s="419"/>
      <c r="I68" s="419"/>
      <c r="J68" s="419"/>
      <c r="K68" s="419"/>
      <c r="L68" s="419"/>
      <c r="M68" s="419"/>
      <c r="N68" s="420"/>
      <c r="O68" s="113"/>
      <c r="P68" s="40"/>
    </row>
    <row r="69" spans="2:16" ht="14.25">
      <c r="B69" s="21"/>
      <c r="C69" s="71"/>
      <c r="D69" s="48"/>
      <c r="E69" s="48"/>
      <c r="F69" s="48"/>
      <c r="G69" s="48"/>
      <c r="H69" s="48"/>
      <c r="I69" s="48"/>
      <c r="J69" s="48"/>
      <c r="K69" s="48"/>
      <c r="L69" s="48"/>
      <c r="M69" s="48"/>
      <c r="N69" s="48"/>
      <c r="O69" s="72"/>
      <c r="P69" s="22"/>
    </row>
    <row r="70" spans="2:16" ht="14.25">
      <c r="B70" s="21"/>
      <c r="C70" s="71"/>
      <c r="D70" s="48"/>
      <c r="E70" s="48"/>
      <c r="F70" s="48"/>
      <c r="G70" s="48"/>
      <c r="H70" s="114" t="s">
        <v>474</v>
      </c>
      <c r="I70" s="114"/>
      <c r="J70" s="114"/>
      <c r="K70" s="114"/>
      <c r="L70" s="48"/>
      <c r="M70" s="48"/>
      <c r="N70" s="48"/>
      <c r="O70" s="72"/>
      <c r="P70" s="22"/>
    </row>
    <row r="71" spans="2:16" ht="15">
      <c r="B71" s="21"/>
      <c r="C71" s="71"/>
      <c r="D71" s="48"/>
      <c r="E71" s="48"/>
      <c r="F71" s="48"/>
      <c r="G71" s="48"/>
      <c r="H71" s="114" t="s">
        <v>475</v>
      </c>
      <c r="I71" s="48"/>
      <c r="J71" s="48"/>
      <c r="K71" s="48"/>
      <c r="L71" s="48"/>
      <c r="M71" s="48"/>
      <c r="N71" s="48"/>
      <c r="O71" s="72"/>
      <c r="P71" s="41"/>
    </row>
    <row r="72" spans="2:16" ht="15">
      <c r="B72" s="21"/>
      <c r="C72" s="71"/>
      <c r="D72" s="48"/>
      <c r="E72" s="48"/>
      <c r="F72" s="48"/>
      <c r="G72" s="48"/>
      <c r="H72" s="114" t="s">
        <v>476</v>
      </c>
      <c r="I72" s="48"/>
      <c r="J72" s="48"/>
      <c r="K72" s="48"/>
      <c r="L72" s="48"/>
      <c r="M72" s="48"/>
      <c r="N72" s="48"/>
      <c r="O72" s="72"/>
      <c r="P72" s="41"/>
    </row>
    <row r="73" spans="2:16" ht="14.25">
      <c r="B73" s="21"/>
      <c r="C73" s="57"/>
      <c r="D73" s="115"/>
      <c r="E73" s="115"/>
      <c r="F73" s="115"/>
      <c r="G73" s="115"/>
      <c r="H73" s="114" t="s">
        <v>477</v>
      </c>
      <c r="I73" s="115"/>
      <c r="J73" s="115"/>
      <c r="K73" s="115"/>
      <c r="L73" s="115"/>
      <c r="M73" s="115"/>
      <c r="N73" s="115"/>
      <c r="O73" s="116"/>
      <c r="P73" s="42"/>
    </row>
    <row r="74" spans="2:16" ht="14.25">
      <c r="B74" s="21"/>
      <c r="C74" s="71"/>
      <c r="D74" s="48"/>
      <c r="E74" s="48"/>
      <c r="F74" s="48"/>
      <c r="G74" s="48"/>
      <c r="H74" s="48" t="s">
        <v>478</v>
      </c>
      <c r="I74" s="48"/>
      <c r="J74" s="48"/>
      <c r="K74" s="48"/>
      <c r="L74" s="48"/>
      <c r="M74" s="48"/>
      <c r="N74" s="48"/>
      <c r="O74" s="72"/>
      <c r="P74" s="22"/>
    </row>
    <row r="75" spans="2:16" ht="15">
      <c r="B75" s="21"/>
      <c r="C75" s="117" t="s">
        <v>479</v>
      </c>
      <c r="D75" s="118"/>
      <c r="E75" s="118"/>
      <c r="F75" s="118"/>
      <c r="G75" s="118"/>
      <c r="H75" s="118"/>
      <c r="I75" s="118"/>
      <c r="J75" s="118"/>
      <c r="K75" s="118"/>
      <c r="L75" s="118"/>
      <c r="M75" s="118"/>
      <c r="N75" s="118"/>
      <c r="O75" s="119"/>
      <c r="P75" s="22"/>
    </row>
    <row r="76" spans="2:16" ht="14.25">
      <c r="B76" s="21"/>
      <c r="C76" s="408"/>
      <c r="D76" s="409"/>
      <c r="E76" s="409"/>
      <c r="F76" s="409"/>
      <c r="G76" s="409"/>
      <c r="H76" s="409"/>
      <c r="I76" s="409"/>
      <c r="J76" s="409"/>
      <c r="K76" s="409"/>
      <c r="L76" s="409"/>
      <c r="M76" s="409"/>
      <c r="N76" s="409"/>
      <c r="O76" s="410"/>
      <c r="P76" s="42"/>
    </row>
    <row r="77" spans="2:16" ht="14.25">
      <c r="B77" s="21"/>
      <c r="C77" s="408"/>
      <c r="D77" s="409"/>
      <c r="E77" s="409"/>
      <c r="F77" s="409"/>
      <c r="G77" s="409"/>
      <c r="H77" s="409"/>
      <c r="I77" s="409"/>
      <c r="J77" s="409"/>
      <c r="K77" s="409"/>
      <c r="L77" s="409"/>
      <c r="M77" s="409"/>
      <c r="N77" s="409"/>
      <c r="O77" s="410"/>
      <c r="P77" s="42"/>
    </row>
    <row r="78" spans="2:16" ht="14.25">
      <c r="B78" s="21"/>
      <c r="C78" s="57"/>
      <c r="D78" s="115"/>
      <c r="E78" s="115"/>
      <c r="F78" s="115"/>
      <c r="G78" s="115"/>
      <c r="H78" s="115"/>
      <c r="I78" s="115"/>
      <c r="J78" s="115"/>
      <c r="K78" s="115"/>
      <c r="L78" s="115"/>
      <c r="M78" s="115"/>
      <c r="N78" s="115"/>
      <c r="O78" s="116"/>
      <c r="P78" s="42"/>
    </row>
    <row r="79" spans="2:16" ht="15">
      <c r="B79" s="21"/>
      <c r="C79" s="120" t="s">
        <v>480</v>
      </c>
      <c r="D79" s="115"/>
      <c r="E79" s="115"/>
      <c r="F79" s="115"/>
      <c r="G79" s="115"/>
      <c r="H79" s="115"/>
      <c r="I79" s="115"/>
      <c r="J79" s="115"/>
      <c r="K79" s="115"/>
      <c r="L79" s="115"/>
      <c r="M79" s="115"/>
      <c r="N79" s="115"/>
      <c r="O79" s="116"/>
      <c r="P79" s="42"/>
    </row>
    <row r="80" spans="2:16" ht="12.75" customHeight="1">
      <c r="B80" s="21"/>
      <c r="C80" s="405" t="s">
        <v>481</v>
      </c>
      <c r="D80" s="406"/>
      <c r="E80" s="406"/>
      <c r="F80" s="406"/>
      <c r="G80" s="406"/>
      <c r="H80" s="406"/>
      <c r="I80" s="406"/>
      <c r="J80" s="406"/>
      <c r="K80" s="406"/>
      <c r="L80" s="406"/>
      <c r="M80" s="406"/>
      <c r="N80" s="406"/>
      <c r="O80" s="407"/>
      <c r="P80" s="43"/>
    </row>
    <row r="81" spans="2:16" ht="28.5" customHeight="1">
      <c r="B81" s="21"/>
      <c r="C81" s="405"/>
      <c r="D81" s="406"/>
      <c r="E81" s="406"/>
      <c r="F81" s="406"/>
      <c r="G81" s="406"/>
      <c r="H81" s="406"/>
      <c r="I81" s="406"/>
      <c r="J81" s="406"/>
      <c r="K81" s="406"/>
      <c r="L81" s="406"/>
      <c r="M81" s="406"/>
      <c r="N81" s="406"/>
      <c r="O81" s="407"/>
      <c r="P81" s="43"/>
    </row>
    <row r="82" spans="2:16" ht="13.35" customHeight="1">
      <c r="B82" s="21"/>
      <c r="C82" s="405" t="s">
        <v>482</v>
      </c>
      <c r="D82" s="406"/>
      <c r="E82" s="406"/>
      <c r="F82" s="406"/>
      <c r="G82" s="406"/>
      <c r="H82" s="406"/>
      <c r="I82" s="406"/>
      <c r="J82" s="406"/>
      <c r="K82" s="406"/>
      <c r="L82" s="406"/>
      <c r="M82" s="406"/>
      <c r="N82" s="406"/>
      <c r="O82" s="407"/>
      <c r="P82" s="43"/>
    </row>
    <row r="83" spans="2:16" ht="45" customHeight="1">
      <c r="B83" s="21"/>
      <c r="C83" s="405"/>
      <c r="D83" s="406"/>
      <c r="E83" s="406"/>
      <c r="F83" s="406"/>
      <c r="G83" s="406"/>
      <c r="H83" s="406"/>
      <c r="I83" s="406"/>
      <c r="J83" s="406"/>
      <c r="K83" s="406"/>
      <c r="L83" s="406"/>
      <c r="M83" s="406"/>
      <c r="N83" s="406"/>
      <c r="O83" s="407"/>
      <c r="P83" s="43"/>
    </row>
    <row r="84" spans="2:16" ht="14.25">
      <c r="B84" s="21"/>
      <c r="C84" s="57"/>
      <c r="D84" s="115"/>
      <c r="E84" s="115"/>
      <c r="F84" s="115"/>
      <c r="G84" s="115"/>
      <c r="H84" s="115"/>
      <c r="I84" s="115"/>
      <c r="J84" s="115"/>
      <c r="K84" s="115"/>
      <c r="L84" s="115"/>
      <c r="M84" s="115"/>
      <c r="N84" s="115"/>
      <c r="O84" s="116"/>
      <c r="P84" s="42"/>
    </row>
    <row r="85" spans="2:16" ht="14.25">
      <c r="B85" s="21"/>
      <c r="C85" s="71"/>
      <c r="D85" s="48"/>
      <c r="E85" s="48"/>
      <c r="F85" s="48"/>
      <c r="G85" s="48"/>
      <c r="H85" s="114" t="s">
        <v>474</v>
      </c>
      <c r="I85" s="48"/>
      <c r="J85" s="48"/>
      <c r="K85" s="48"/>
      <c r="L85" s="48"/>
      <c r="M85" s="48"/>
      <c r="N85" s="48"/>
      <c r="O85" s="72"/>
      <c r="P85" s="22"/>
    </row>
    <row r="86" spans="2:16" ht="14.25">
      <c r="B86" s="21"/>
      <c r="C86" s="71"/>
      <c r="D86" s="48"/>
      <c r="E86" s="48"/>
      <c r="F86" s="48"/>
      <c r="G86" s="48"/>
      <c r="H86" s="48" t="s">
        <v>475</v>
      </c>
      <c r="I86" s="81"/>
      <c r="J86" s="81"/>
      <c r="K86" s="81"/>
      <c r="L86" s="48"/>
      <c r="M86" s="48"/>
      <c r="N86" s="48"/>
      <c r="O86" s="72"/>
      <c r="P86" s="22"/>
    </row>
    <row r="87" spans="2:16" ht="14.25">
      <c r="B87" s="21"/>
      <c r="C87" s="71"/>
      <c r="D87" s="48"/>
      <c r="E87" s="48"/>
      <c r="F87" s="48"/>
      <c r="G87" s="48"/>
      <c r="H87" s="48" t="s">
        <v>483</v>
      </c>
      <c r="I87" s="121"/>
      <c r="J87" s="121"/>
      <c r="K87" s="121"/>
      <c r="L87" s="48"/>
      <c r="M87" s="48"/>
      <c r="N87" s="48"/>
      <c r="O87" s="72"/>
      <c r="P87" s="22"/>
    </row>
    <row r="88" spans="2:16" ht="14.25">
      <c r="B88" s="21"/>
      <c r="C88" s="122"/>
      <c r="D88" s="115"/>
      <c r="E88" s="115"/>
      <c r="F88" s="115"/>
      <c r="G88" s="115"/>
      <c r="H88" s="48" t="s">
        <v>484</v>
      </c>
      <c r="I88" s="48"/>
      <c r="J88" s="48"/>
      <c r="K88" s="48"/>
      <c r="L88" s="115"/>
      <c r="M88" s="115"/>
      <c r="N88" s="115"/>
      <c r="O88" s="116"/>
      <c r="P88" s="42"/>
    </row>
    <row r="89" spans="2:16" ht="18.75" customHeight="1" thickBot="1">
      <c r="B89" s="21"/>
      <c r="C89" s="401"/>
      <c r="D89" s="402"/>
      <c r="E89" s="402"/>
      <c r="F89" s="94"/>
      <c r="G89" s="94"/>
      <c r="H89" s="94"/>
      <c r="I89" s="94"/>
      <c r="J89" s="94"/>
      <c r="K89" s="399"/>
      <c r="L89" s="399"/>
      <c r="M89" s="399"/>
      <c r="N89" s="399"/>
      <c r="O89" s="400"/>
      <c r="P89" s="44"/>
    </row>
    <row r="90" spans="2:16" ht="13.5" thickBot="1">
      <c r="B90" s="45"/>
      <c r="C90" s="46"/>
      <c r="D90" s="46"/>
      <c r="E90" s="46"/>
      <c r="F90" s="46"/>
      <c r="G90" s="46"/>
      <c r="H90" s="46"/>
      <c r="I90" s="46"/>
      <c r="J90" s="46"/>
      <c r="K90" s="46"/>
      <c r="L90" s="46"/>
      <c r="M90" s="46"/>
      <c r="N90" s="46"/>
      <c r="O90" s="46"/>
      <c r="P90" s="47"/>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file>

<file path=customXml/itemProps2.xml><?xml version="1.0" encoding="utf-8"?>
<ds:datastoreItem xmlns:ds="http://schemas.openxmlformats.org/officeDocument/2006/customXml" ds:itemID="{7C936614-B34C-494F-B43A-C11F330A8A8F}"/>
</file>

<file path=customXml/itemProps3.xml><?xml version="1.0" encoding="utf-8"?>
<ds:datastoreItem xmlns:ds="http://schemas.openxmlformats.org/officeDocument/2006/customXml" ds:itemID="{D3162CDF-19EA-444A-8C72-4FCEA7BF1CB5}"/>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Rodrigo Alfonso Alvarez Torres</cp:lastModifiedBy>
  <cp:revision/>
  <dcterms:created xsi:type="dcterms:W3CDTF">2006-06-27T16:47:25Z</dcterms:created>
  <dcterms:modified xsi:type="dcterms:W3CDTF">2024-11-05T15:54:35Z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