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ravab\Downloads\"/>
    </mc:Choice>
  </mc:AlternateContent>
  <xr:revisionPtr revIDLastSave="0" documentId="13_ncr:1_{EC24AC95-7A55-450C-A29F-EDA485AEAEFC}" xr6:coauthVersionLast="47" xr6:coauthVersionMax="47" xr10:uidLastSave="{00000000-0000-0000-0000-000000000000}"/>
  <bookViews>
    <workbookView xWindow="-110" yWindow="-110" windowWidth="19420" windowHeight="10300" tabRatio="940" firstSheet="5" activeTab="14" xr2:uid="{00000000-000D-0000-FFFF-FFFF00000000}"/>
  </bookViews>
  <sheets>
    <sheet name="CONSOLIDADO (2)" sheetId="48" state="hidden" r:id="rId1"/>
    <sheet name="CONSOLIDADO" sheetId="79" r:id="rId2"/>
    <sheet name="factores de puntuacion" sheetId="81" r:id="rId3"/>
    <sheet name="Capacidad Juridica" sheetId="86" r:id="rId4"/>
    <sheet name="MEDIA GEOMETRICA" sheetId="85" r:id="rId5"/>
    <sheet name=" C. FINANCIERA" sheetId="76" r:id="rId6"/>
    <sheet name=" C. RESIDUAL" sheetId="77" r:id="rId7"/>
    <sheet name="ARTIF-BAJOS" sheetId="82" r:id="rId8"/>
    <sheet name="E. TECNICA P1" sheetId="69" r:id="rId9"/>
    <sheet name="E. TECNICA P2" sheetId="72" r:id="rId10"/>
    <sheet name="E. TECNICA P3" sheetId="70" r:id="rId11"/>
    <sheet name="E. TECNICA P4" sheetId="83" r:id="rId12"/>
    <sheet name="E. TECNICA P5" sheetId="80" r:id="rId13"/>
    <sheet name="E. TECNICA P6" sheetId="74" r:id="rId14"/>
    <sheet name="E. TECNICA P7" sheetId="75" r:id="rId15"/>
    <sheet name="Hoja2" sheetId="50" state="hidden" r:id="rId16"/>
  </sheets>
  <externalReferences>
    <externalReference r:id="rId17"/>
  </externalReferences>
  <definedNames>
    <definedName name="_________key2" localSheetId="7">#REF!</definedName>
    <definedName name="_________key2" localSheetId="1">#REF!</definedName>
    <definedName name="_________key2" localSheetId="9">#REF!</definedName>
    <definedName name="_________key2" localSheetId="12">#REF!</definedName>
    <definedName name="_________key2" localSheetId="14">#REF!</definedName>
    <definedName name="_________key2" localSheetId="2">#REF!</definedName>
    <definedName name="_________key2">#REF!</definedName>
    <definedName name="_________PJ50" localSheetId="7">#REF!</definedName>
    <definedName name="_________PJ50" localSheetId="1">#REF!</definedName>
    <definedName name="_________PJ50" localSheetId="9">#REF!</definedName>
    <definedName name="_________PJ50" localSheetId="12">#REF!</definedName>
    <definedName name="_________PJ50" localSheetId="14">#REF!</definedName>
    <definedName name="_________PJ50" localSheetId="2">#REF!</definedName>
    <definedName name="_________PJ50">#REF!</definedName>
    <definedName name="________key2" localSheetId="7">#REF!</definedName>
    <definedName name="________key2" localSheetId="1">#REF!</definedName>
    <definedName name="________key2">#REF!</definedName>
    <definedName name="________key3" localSheetId="7">#REF!</definedName>
    <definedName name="________key3">#REF!</definedName>
    <definedName name="________MA2" localSheetId="7">#REF!</definedName>
    <definedName name="________MA2">#REF!</definedName>
    <definedName name="________PJ50" localSheetId="7">#REF!</definedName>
    <definedName name="________PJ50">#REF!</definedName>
    <definedName name="_______MA2" localSheetId="7">#REF!</definedName>
    <definedName name="_______MA2">#REF!</definedName>
    <definedName name="_______PJ50" localSheetId="7">#REF!</definedName>
    <definedName name="_______PJ50">#REF!</definedName>
    <definedName name="______MA2" localSheetId="7">#REF!</definedName>
    <definedName name="______MA2">#REF!</definedName>
    <definedName name="______PJ50" localSheetId="7">#REF!</definedName>
    <definedName name="______PJ50">#REF!</definedName>
    <definedName name="______pr01" localSheetId="7">#REF!</definedName>
    <definedName name="______pr01">#REF!</definedName>
    <definedName name="______pr02" localSheetId="7">#REF!</definedName>
    <definedName name="______pr02">#REF!</definedName>
    <definedName name="______pr03" localSheetId="7">#REF!</definedName>
    <definedName name="______pr03">#REF!</definedName>
    <definedName name="______pr04" localSheetId="7">#REF!</definedName>
    <definedName name="______pr04">#REF!</definedName>
    <definedName name="______pr05" localSheetId="7">#REF!</definedName>
    <definedName name="______pr05">#REF!</definedName>
    <definedName name="______pr06" localSheetId="7">#REF!</definedName>
    <definedName name="______pr06">#REF!</definedName>
    <definedName name="______pr07" localSheetId="7">#REF!</definedName>
    <definedName name="______pr07">#REF!</definedName>
    <definedName name="______pr08" localSheetId="7">#REF!</definedName>
    <definedName name="______pr08">#REF!</definedName>
    <definedName name="______pr09" localSheetId="7">#REF!</definedName>
    <definedName name="______pr09">#REF!</definedName>
    <definedName name="______pr10" localSheetId="7">#REF!</definedName>
    <definedName name="______pr10">#REF!</definedName>
    <definedName name="______pr11" localSheetId="7">#REF!</definedName>
    <definedName name="______pr11">#REF!</definedName>
    <definedName name="______pr12" localSheetId="7">#REF!</definedName>
    <definedName name="______pr12">#REF!</definedName>
    <definedName name="______pr13" localSheetId="7">#REF!</definedName>
    <definedName name="______pr13">#REF!</definedName>
    <definedName name="______pr14" localSheetId="7">#REF!</definedName>
    <definedName name="______pr14">#REF!</definedName>
    <definedName name="______pr15" localSheetId="7">#REF!</definedName>
    <definedName name="______pr15">#REF!</definedName>
    <definedName name="______pr16" localSheetId="7">#REF!</definedName>
    <definedName name="______pr16">#REF!</definedName>
    <definedName name="______pr17" localSheetId="7">#REF!</definedName>
    <definedName name="______pr17">#REF!</definedName>
    <definedName name="______pr18" localSheetId="7">#REF!</definedName>
    <definedName name="______pr18">#REF!</definedName>
    <definedName name="______pr19" localSheetId="7">#REF!</definedName>
    <definedName name="______pr19">#REF!</definedName>
    <definedName name="______pr20" localSheetId="7">#REF!</definedName>
    <definedName name="______pr20">#REF!</definedName>
    <definedName name="______pr21" localSheetId="7">#REF!</definedName>
    <definedName name="______pr21">#REF!</definedName>
    <definedName name="______pr22" localSheetId="7">#REF!</definedName>
    <definedName name="______pr22">#REF!</definedName>
    <definedName name="______pr23" localSheetId="7">#REF!</definedName>
    <definedName name="______pr23">#REF!</definedName>
    <definedName name="______pr24" localSheetId="7">#REF!</definedName>
    <definedName name="______pr24">#REF!</definedName>
    <definedName name="______pr25" localSheetId="7">#REF!</definedName>
    <definedName name="______pr25">#REF!</definedName>
    <definedName name="______pr26" localSheetId="7">#REF!</definedName>
    <definedName name="______pr26">#REF!</definedName>
    <definedName name="______pr27" localSheetId="7">#REF!</definedName>
    <definedName name="______pr27">#REF!</definedName>
    <definedName name="______pr28" localSheetId="7">#REF!</definedName>
    <definedName name="______pr28">#REF!</definedName>
    <definedName name="______pr29" localSheetId="7">#REF!</definedName>
    <definedName name="______pr29">#REF!</definedName>
    <definedName name="______pr30" localSheetId="7">#REF!</definedName>
    <definedName name="______pr30">#REF!</definedName>
    <definedName name="______pr31" localSheetId="7">#REF!</definedName>
    <definedName name="______pr31">#REF!</definedName>
    <definedName name="______pr32" localSheetId="7">#REF!</definedName>
    <definedName name="______pr32">#REF!</definedName>
    <definedName name="______pr33" localSheetId="7">#REF!</definedName>
    <definedName name="______pr33">#REF!</definedName>
    <definedName name="______pr34" localSheetId="7">#REF!</definedName>
    <definedName name="______pr34">#REF!</definedName>
    <definedName name="______pr35" localSheetId="7">#REF!</definedName>
    <definedName name="______pr35">#REF!</definedName>
    <definedName name="______pr36" localSheetId="7">#REF!</definedName>
    <definedName name="______pr36">#REF!</definedName>
    <definedName name="______pr37" localSheetId="7">#REF!</definedName>
    <definedName name="______pr37">#REF!</definedName>
    <definedName name="______pr38" localSheetId="7">#REF!</definedName>
    <definedName name="______pr38">#REF!</definedName>
    <definedName name="______pr39" localSheetId="7">#REF!</definedName>
    <definedName name="______pr39">#REF!</definedName>
    <definedName name="______pr40" localSheetId="7">#REF!</definedName>
    <definedName name="______pr40">#REF!</definedName>
    <definedName name="______pr41" localSheetId="7">#REF!</definedName>
    <definedName name="______pr41">#REF!</definedName>
    <definedName name="______pr42" localSheetId="7">#REF!</definedName>
    <definedName name="______pr42">#REF!</definedName>
    <definedName name="______pr43" localSheetId="7">#REF!</definedName>
    <definedName name="______pr43">#REF!</definedName>
    <definedName name="______pr44" localSheetId="7">#REF!</definedName>
    <definedName name="______pr44">#REF!</definedName>
    <definedName name="______pr45" localSheetId="7">#REF!</definedName>
    <definedName name="______pr45">#REF!</definedName>
    <definedName name="______pr46" localSheetId="7">#REF!</definedName>
    <definedName name="______pr46">#REF!</definedName>
    <definedName name="______pr47" localSheetId="7">#REF!</definedName>
    <definedName name="______pr47">#REF!</definedName>
    <definedName name="______pr48" localSheetId="7">#REF!</definedName>
    <definedName name="______pr48">#REF!</definedName>
    <definedName name="______pr49" localSheetId="7">#REF!</definedName>
    <definedName name="______pr49">#REF!</definedName>
    <definedName name="______pr50" localSheetId="7">#REF!</definedName>
    <definedName name="______pr50">#REF!</definedName>
    <definedName name="______pr51" localSheetId="7">#REF!</definedName>
    <definedName name="______pr51">#REF!</definedName>
    <definedName name="______pr52" localSheetId="7">#REF!</definedName>
    <definedName name="______pr52">#REF!</definedName>
    <definedName name="______pr53" localSheetId="7">#REF!</definedName>
    <definedName name="______pr53">#REF!</definedName>
    <definedName name="______pr54" localSheetId="7">#REF!</definedName>
    <definedName name="______pr54">#REF!</definedName>
    <definedName name="______pr55" localSheetId="7">#REF!</definedName>
    <definedName name="______pr55">#REF!</definedName>
    <definedName name="______pr56" localSheetId="7">#REF!</definedName>
    <definedName name="______pr56">#REF!</definedName>
    <definedName name="______pr57" localSheetId="7">#REF!</definedName>
    <definedName name="______pr57">#REF!</definedName>
    <definedName name="______pr58" localSheetId="7">#REF!</definedName>
    <definedName name="______pr58">#REF!</definedName>
    <definedName name="______pr59" localSheetId="7">#REF!</definedName>
    <definedName name="______pr59">#REF!</definedName>
    <definedName name="______pr60" localSheetId="7">#REF!</definedName>
    <definedName name="______pr60">#REF!</definedName>
    <definedName name="______pr61" localSheetId="7">#REF!</definedName>
    <definedName name="______pr61">#REF!</definedName>
    <definedName name="______pr62" localSheetId="7">#REF!</definedName>
    <definedName name="______pr62">#REF!</definedName>
    <definedName name="______pr63" localSheetId="7">#REF!</definedName>
    <definedName name="______pr63">#REF!</definedName>
    <definedName name="______pr64" localSheetId="7">#REF!</definedName>
    <definedName name="______pr64">#REF!</definedName>
    <definedName name="______pr65" localSheetId="7">#REF!</definedName>
    <definedName name="______pr65">#REF!</definedName>
    <definedName name="______pr66" localSheetId="7">#REF!</definedName>
    <definedName name="______pr66">#REF!</definedName>
    <definedName name="______pr67" localSheetId="7">#REF!</definedName>
    <definedName name="______pr67">#REF!</definedName>
    <definedName name="______pr68" localSheetId="7">#REF!</definedName>
    <definedName name="______pr68">#REF!</definedName>
    <definedName name="______pr69" localSheetId="7">#REF!</definedName>
    <definedName name="______pr69">#REF!</definedName>
    <definedName name="______pr70" localSheetId="7">#REF!</definedName>
    <definedName name="______pr70">#REF!</definedName>
    <definedName name="______pr71" localSheetId="7">#REF!</definedName>
    <definedName name="______pr71">#REF!</definedName>
    <definedName name="______pr72" localSheetId="7">#REF!</definedName>
    <definedName name="______pr72">#REF!</definedName>
    <definedName name="_____DCI1" localSheetId="7">#REF!</definedName>
    <definedName name="_____DCI1">#REF!</definedName>
    <definedName name="_____DDS1" localSheetId="7">#REF!</definedName>
    <definedName name="_____DDS1">#REF!</definedName>
    <definedName name="_____DGO1" localSheetId="7">#REF!</definedName>
    <definedName name="_____DGO1">#REF!</definedName>
    <definedName name="_____DGP1" localSheetId="7">#REF!</definedName>
    <definedName name="_____DGP1">#REF!</definedName>
    <definedName name="_____DIJ1" localSheetId="7">#REF!</definedName>
    <definedName name="_____DIJ1">#REF!</definedName>
    <definedName name="_____DPI1" localSheetId="7">#REF!</definedName>
    <definedName name="_____DPI1">#REF!</definedName>
    <definedName name="_____DPY1" localSheetId="7">#REF!</definedName>
    <definedName name="_____DPY1">#REF!</definedName>
    <definedName name="_____DRI1" localSheetId="7">#REF!</definedName>
    <definedName name="_____DRI1">#REF!</definedName>
    <definedName name="_____DRL1" localSheetId="7">#REF!</definedName>
    <definedName name="_____DRL1">#REF!</definedName>
    <definedName name="_____DSP1" localSheetId="7">#REF!</definedName>
    <definedName name="_____DSP1">#REF!</definedName>
    <definedName name="_____ECP1" localSheetId="7">#REF!</definedName>
    <definedName name="_____ECP1">#REF!</definedName>
    <definedName name="_____ICP1" localSheetId="7">#REF!</definedName>
    <definedName name="_____ICP1">#REF!</definedName>
    <definedName name="_____MA2" localSheetId="7">#REF!</definedName>
    <definedName name="_____MA2">#REF!</definedName>
    <definedName name="_____OCD1" localSheetId="7">#REF!</definedName>
    <definedName name="_____OCD1">#REF!</definedName>
    <definedName name="_____OCI1" localSheetId="7">#REF!</definedName>
    <definedName name="_____OCI1">#REF!</definedName>
    <definedName name="_____PJ50" localSheetId="7">#REF!</definedName>
    <definedName name="_____PJ50">#REF!</definedName>
    <definedName name="_____pr01" localSheetId="7">#REF!</definedName>
    <definedName name="_____pr01">#REF!</definedName>
    <definedName name="_____pr02" localSheetId="7">#REF!</definedName>
    <definedName name="_____pr02">#REF!</definedName>
    <definedName name="_____pr03" localSheetId="7">#REF!</definedName>
    <definedName name="_____pr03">#REF!</definedName>
    <definedName name="_____pr04" localSheetId="7">#REF!</definedName>
    <definedName name="_____pr04">#REF!</definedName>
    <definedName name="_____pr05" localSheetId="7">#REF!</definedName>
    <definedName name="_____pr05">#REF!</definedName>
    <definedName name="_____pr06" localSheetId="7">#REF!</definedName>
    <definedName name="_____pr06">#REF!</definedName>
    <definedName name="_____pr07" localSheetId="7">#REF!</definedName>
    <definedName name="_____pr07">#REF!</definedName>
    <definedName name="_____pr08" localSheetId="7">#REF!</definedName>
    <definedName name="_____pr08">#REF!</definedName>
    <definedName name="_____pr09" localSheetId="7">#REF!</definedName>
    <definedName name="_____pr09">#REF!</definedName>
    <definedName name="_____pr10" localSheetId="7">#REF!</definedName>
    <definedName name="_____pr10">#REF!</definedName>
    <definedName name="_____pr11" localSheetId="7">#REF!</definedName>
    <definedName name="_____pr11">#REF!</definedName>
    <definedName name="_____pr12" localSheetId="7">#REF!</definedName>
    <definedName name="_____pr12">#REF!</definedName>
    <definedName name="_____pr13" localSheetId="7">#REF!</definedName>
    <definedName name="_____pr13">#REF!</definedName>
    <definedName name="_____pr14" localSheetId="7">#REF!</definedName>
    <definedName name="_____pr14">#REF!</definedName>
    <definedName name="_____pr15" localSheetId="7">#REF!</definedName>
    <definedName name="_____pr15">#REF!</definedName>
    <definedName name="_____pr16" localSheetId="7">#REF!</definedName>
    <definedName name="_____pr16">#REF!</definedName>
    <definedName name="_____pr17" localSheetId="7">#REF!</definedName>
    <definedName name="_____pr17">#REF!</definedName>
    <definedName name="_____pr18" localSheetId="7">#REF!</definedName>
    <definedName name="_____pr18">#REF!</definedName>
    <definedName name="_____pr19" localSheetId="7">#REF!</definedName>
    <definedName name="_____pr19">#REF!</definedName>
    <definedName name="_____pr20" localSheetId="7">#REF!</definedName>
    <definedName name="_____pr20">#REF!</definedName>
    <definedName name="_____pr21" localSheetId="7">#REF!</definedName>
    <definedName name="_____pr21">#REF!</definedName>
    <definedName name="_____pr22" localSheetId="7">#REF!</definedName>
    <definedName name="_____pr22">#REF!</definedName>
    <definedName name="_____pr23" localSheetId="7">#REF!</definedName>
    <definedName name="_____pr23">#REF!</definedName>
    <definedName name="_____pr24" localSheetId="7">#REF!</definedName>
    <definedName name="_____pr24">#REF!</definedName>
    <definedName name="_____pr25" localSheetId="7">#REF!</definedName>
    <definedName name="_____pr25">#REF!</definedName>
    <definedName name="_____pr26" localSheetId="7">#REF!</definedName>
    <definedName name="_____pr26">#REF!</definedName>
    <definedName name="_____pr27" localSheetId="7">#REF!</definedName>
    <definedName name="_____pr27">#REF!</definedName>
    <definedName name="_____pr28" localSheetId="7">#REF!</definedName>
    <definedName name="_____pr28">#REF!</definedName>
    <definedName name="_____pr29" localSheetId="7">#REF!</definedName>
    <definedName name="_____pr29">#REF!</definedName>
    <definedName name="_____pr30" localSheetId="7">#REF!</definedName>
    <definedName name="_____pr30">#REF!</definedName>
    <definedName name="_____pr31" localSheetId="7">#REF!</definedName>
    <definedName name="_____pr31">#REF!</definedName>
    <definedName name="_____pr32" localSheetId="7">#REF!</definedName>
    <definedName name="_____pr32">#REF!</definedName>
    <definedName name="_____pr33" localSheetId="7">#REF!</definedName>
    <definedName name="_____pr33">#REF!</definedName>
    <definedName name="_____pr34" localSheetId="7">#REF!</definedName>
    <definedName name="_____pr34">#REF!</definedName>
    <definedName name="_____pr35" localSheetId="7">#REF!</definedName>
    <definedName name="_____pr35">#REF!</definedName>
    <definedName name="_____pr36" localSheetId="7">#REF!</definedName>
    <definedName name="_____pr36">#REF!</definedName>
    <definedName name="_____pr37" localSheetId="7">#REF!</definedName>
    <definedName name="_____pr37">#REF!</definedName>
    <definedName name="_____pr38" localSheetId="7">#REF!</definedName>
    <definedName name="_____pr38">#REF!</definedName>
    <definedName name="_____pr39" localSheetId="7">#REF!</definedName>
    <definedName name="_____pr39">#REF!</definedName>
    <definedName name="_____pr40" localSheetId="7">#REF!</definedName>
    <definedName name="_____pr40">#REF!</definedName>
    <definedName name="_____pr41" localSheetId="7">#REF!</definedName>
    <definedName name="_____pr41">#REF!</definedName>
    <definedName name="_____pr42" localSheetId="7">#REF!</definedName>
    <definedName name="_____pr42">#REF!</definedName>
    <definedName name="_____pr43" localSheetId="7">#REF!</definedName>
    <definedName name="_____pr43">#REF!</definedName>
    <definedName name="_____pr44" localSheetId="7">#REF!</definedName>
    <definedName name="_____pr44">#REF!</definedName>
    <definedName name="_____pr45" localSheetId="7">#REF!</definedName>
    <definedName name="_____pr45">#REF!</definedName>
    <definedName name="_____pr46" localSheetId="7">#REF!</definedName>
    <definedName name="_____pr46">#REF!</definedName>
    <definedName name="_____pr47" localSheetId="7">#REF!</definedName>
    <definedName name="_____pr47">#REF!</definedName>
    <definedName name="_____pr48" localSheetId="7">#REF!</definedName>
    <definedName name="_____pr48">#REF!</definedName>
    <definedName name="_____pr49" localSheetId="7">#REF!</definedName>
    <definedName name="_____pr49">#REF!</definedName>
    <definedName name="_____pr50" localSheetId="7">#REF!</definedName>
    <definedName name="_____pr50">#REF!</definedName>
    <definedName name="_____pr51" localSheetId="7">#REF!</definedName>
    <definedName name="_____pr51">#REF!</definedName>
    <definedName name="_____pr52" localSheetId="7">#REF!</definedName>
    <definedName name="_____pr52">#REF!</definedName>
    <definedName name="_____pr53" localSheetId="7">#REF!</definedName>
    <definedName name="_____pr53">#REF!</definedName>
    <definedName name="_____pr54" localSheetId="7">#REF!</definedName>
    <definedName name="_____pr54">#REF!</definedName>
    <definedName name="_____pr55" localSheetId="7">#REF!</definedName>
    <definedName name="_____pr55">#REF!</definedName>
    <definedName name="_____pr56" localSheetId="7">#REF!</definedName>
    <definedName name="_____pr56">#REF!</definedName>
    <definedName name="_____pr57" localSheetId="7">#REF!</definedName>
    <definedName name="_____pr57">#REF!</definedName>
    <definedName name="_____pr58" localSheetId="7">#REF!</definedName>
    <definedName name="_____pr58">#REF!</definedName>
    <definedName name="_____pr59" localSheetId="7">#REF!</definedName>
    <definedName name="_____pr59">#REF!</definedName>
    <definedName name="_____pr60" localSheetId="7">#REF!</definedName>
    <definedName name="_____pr60">#REF!</definedName>
    <definedName name="_____pr61" localSheetId="7">#REF!</definedName>
    <definedName name="_____pr61">#REF!</definedName>
    <definedName name="_____pr62" localSheetId="7">#REF!</definedName>
    <definedName name="_____pr62">#REF!</definedName>
    <definedName name="_____pr63" localSheetId="7">#REF!</definedName>
    <definedName name="_____pr63">#REF!</definedName>
    <definedName name="_____pr64" localSheetId="7">#REF!</definedName>
    <definedName name="_____pr64">#REF!</definedName>
    <definedName name="_____pr65" localSheetId="7">#REF!</definedName>
    <definedName name="_____pr65">#REF!</definedName>
    <definedName name="_____pr66" localSheetId="7">#REF!</definedName>
    <definedName name="_____pr66">#REF!</definedName>
    <definedName name="_____pr67" localSheetId="7">#REF!</definedName>
    <definedName name="_____pr67">#REF!</definedName>
    <definedName name="_____pr68" localSheetId="7">#REF!</definedName>
    <definedName name="_____pr68">#REF!</definedName>
    <definedName name="_____pr69" localSheetId="7">#REF!</definedName>
    <definedName name="_____pr69">#REF!</definedName>
    <definedName name="_____pr70" localSheetId="7">#REF!</definedName>
    <definedName name="_____pr70">#REF!</definedName>
    <definedName name="_____pr71" localSheetId="7">#REF!</definedName>
    <definedName name="_____pr71">#REF!</definedName>
    <definedName name="_____pr72" localSheetId="7">#REF!</definedName>
    <definedName name="_____pr72">#REF!</definedName>
    <definedName name="_____VEX1" localSheetId="7">#REF!</definedName>
    <definedName name="_____VEX1">#REF!</definedName>
    <definedName name="_____VFA1" localSheetId="7">#REF!</definedName>
    <definedName name="_____VFA1">#REF!</definedName>
    <definedName name="_____VIT1" localSheetId="7">#REF!</definedName>
    <definedName name="_____VIT1">#REF!</definedName>
    <definedName name="_____VPR1" localSheetId="7">#REF!</definedName>
    <definedName name="_____VPR1">#REF!</definedName>
    <definedName name="_____VPR2" localSheetId="7">#REF!</definedName>
    <definedName name="_____VPR2">#REF!</definedName>
    <definedName name="_____VRP1" localSheetId="7">#REF!</definedName>
    <definedName name="_____VRP1">#REF!</definedName>
    <definedName name="_____VSM1" localSheetId="7">#REF!</definedName>
    <definedName name="_____VSM1">#REF!</definedName>
    <definedName name="____COM1" localSheetId="7">#REF!</definedName>
    <definedName name="____COM1">#REF!</definedName>
    <definedName name="____COM10" localSheetId="7">#REF!</definedName>
    <definedName name="____COM10">#REF!</definedName>
    <definedName name="____COM11" localSheetId="7">#REF!</definedName>
    <definedName name="____COM11">#REF!</definedName>
    <definedName name="____COM12" localSheetId="7">#REF!</definedName>
    <definedName name="____COM12">#REF!</definedName>
    <definedName name="____COM13" localSheetId="7">#REF!</definedName>
    <definedName name="____COM13">#REF!</definedName>
    <definedName name="____COM14" localSheetId="7">#REF!</definedName>
    <definedName name="____COM14">#REF!</definedName>
    <definedName name="____COM15" localSheetId="7">#REF!</definedName>
    <definedName name="____COM15">#REF!</definedName>
    <definedName name="____COM16" localSheetId="7">#REF!</definedName>
    <definedName name="____COM16">#REF!</definedName>
    <definedName name="____COM17" localSheetId="7">#REF!</definedName>
    <definedName name="____COM17">#REF!</definedName>
    <definedName name="____COM18" localSheetId="7">#REF!</definedName>
    <definedName name="____COM18">#REF!</definedName>
    <definedName name="____COM19" localSheetId="7">#REF!</definedName>
    <definedName name="____COM19">#REF!</definedName>
    <definedName name="____COM2" localSheetId="7">#REF!</definedName>
    <definedName name="____COM2">#REF!</definedName>
    <definedName name="____COM20" localSheetId="7">#REF!</definedName>
    <definedName name="____COM20">#REF!</definedName>
    <definedName name="____COM21" localSheetId="7">#REF!</definedName>
    <definedName name="____COM21">#REF!</definedName>
    <definedName name="____COM3" localSheetId="7">#REF!</definedName>
    <definedName name="____COM3">#REF!</definedName>
    <definedName name="____COM4" localSheetId="7">#REF!</definedName>
    <definedName name="____COM4">#REF!</definedName>
    <definedName name="____COM5" localSheetId="7">#REF!</definedName>
    <definedName name="____COM5">#REF!</definedName>
    <definedName name="____COM6" localSheetId="7">#REF!</definedName>
    <definedName name="____COM6">#REF!</definedName>
    <definedName name="____COM7" localSheetId="7">#REF!</definedName>
    <definedName name="____COM7">#REF!</definedName>
    <definedName name="____COM8" localSheetId="7">#REF!</definedName>
    <definedName name="____COM8">#REF!</definedName>
    <definedName name="____COM9" localSheetId="7">#REF!</definedName>
    <definedName name="____COM9">#REF!</definedName>
    <definedName name="____DCI1" localSheetId="7">#REF!</definedName>
    <definedName name="____DCI1">#REF!</definedName>
    <definedName name="____DDS1" localSheetId="7">#REF!</definedName>
    <definedName name="____DDS1">#REF!</definedName>
    <definedName name="____DGO1" localSheetId="7">#REF!</definedName>
    <definedName name="____DGO1">#REF!</definedName>
    <definedName name="____DGP1" localSheetId="7">#REF!</definedName>
    <definedName name="____DGP1">#REF!</definedName>
    <definedName name="____DIJ1" localSheetId="7">#REF!</definedName>
    <definedName name="____DIJ1">#REF!</definedName>
    <definedName name="____DPI1" localSheetId="7">#REF!</definedName>
    <definedName name="____DPI1">#REF!</definedName>
    <definedName name="____DPY1" localSheetId="7">#REF!</definedName>
    <definedName name="____DPY1">#REF!</definedName>
    <definedName name="____DRI1" localSheetId="7">#REF!</definedName>
    <definedName name="____DRI1">#REF!</definedName>
    <definedName name="____DRL1" localSheetId="7">#REF!</definedName>
    <definedName name="____DRL1">#REF!</definedName>
    <definedName name="____DSP1" localSheetId="7">#REF!</definedName>
    <definedName name="____DSP1">#REF!</definedName>
    <definedName name="____ECP1" localSheetId="7">#REF!</definedName>
    <definedName name="____ECP1">#REF!</definedName>
    <definedName name="____ICP1" localSheetId="7">#REF!</definedName>
    <definedName name="____ICP1">#REF!</definedName>
    <definedName name="____LEY80" localSheetId="7">#REF!</definedName>
    <definedName name="____LEY80">#REF!</definedName>
    <definedName name="____MA2" localSheetId="7">#REF!</definedName>
    <definedName name="____MA2">#REF!</definedName>
    <definedName name="____OCD1" localSheetId="7">#REF!</definedName>
    <definedName name="____OCD1">#REF!</definedName>
    <definedName name="____OCI1" localSheetId="7">#REF!</definedName>
    <definedName name="____OCI1">#REF!</definedName>
    <definedName name="____PJ50" localSheetId="7">#REF!</definedName>
    <definedName name="____PJ50">#REF!</definedName>
    <definedName name="____pj51" localSheetId="7">#REF!</definedName>
    <definedName name="____pj51">#REF!</definedName>
    <definedName name="____pr01" localSheetId="7">#REF!</definedName>
    <definedName name="____pr01">#REF!</definedName>
    <definedName name="____pr02" localSheetId="7">#REF!</definedName>
    <definedName name="____pr02">#REF!</definedName>
    <definedName name="____pr03" localSheetId="7">#REF!</definedName>
    <definedName name="____pr03">#REF!</definedName>
    <definedName name="____pr04" localSheetId="7">#REF!</definedName>
    <definedName name="____pr04">#REF!</definedName>
    <definedName name="____pr05" localSheetId="7">#REF!</definedName>
    <definedName name="____pr05">#REF!</definedName>
    <definedName name="____pr06" localSheetId="7">#REF!</definedName>
    <definedName name="____pr06">#REF!</definedName>
    <definedName name="____pr07" localSheetId="7">#REF!</definedName>
    <definedName name="____pr07">#REF!</definedName>
    <definedName name="____pr08" localSheetId="7">#REF!</definedName>
    <definedName name="____pr08">#REF!</definedName>
    <definedName name="____pr09" localSheetId="7">#REF!</definedName>
    <definedName name="____pr09">#REF!</definedName>
    <definedName name="____pr10" localSheetId="7">#REF!</definedName>
    <definedName name="____pr10">#REF!</definedName>
    <definedName name="____pr11" localSheetId="7">#REF!</definedName>
    <definedName name="____pr11">#REF!</definedName>
    <definedName name="____pr12" localSheetId="7">#REF!</definedName>
    <definedName name="____pr12">#REF!</definedName>
    <definedName name="____pr13" localSheetId="7">#REF!</definedName>
    <definedName name="____pr13">#REF!</definedName>
    <definedName name="____pr14" localSheetId="7">#REF!</definedName>
    <definedName name="____pr14">#REF!</definedName>
    <definedName name="____pr15" localSheetId="7">#REF!</definedName>
    <definedName name="____pr15">#REF!</definedName>
    <definedName name="____pr16" localSheetId="7">#REF!</definedName>
    <definedName name="____pr16">#REF!</definedName>
    <definedName name="____pr17" localSheetId="7">#REF!</definedName>
    <definedName name="____pr17">#REF!</definedName>
    <definedName name="____pr18" localSheetId="7">#REF!</definedName>
    <definedName name="____pr18">#REF!</definedName>
    <definedName name="____pr19" localSheetId="7">#REF!</definedName>
    <definedName name="____pr19">#REF!</definedName>
    <definedName name="____pr20" localSheetId="7">#REF!</definedName>
    <definedName name="____pr20">#REF!</definedName>
    <definedName name="____pr21" localSheetId="7">#REF!</definedName>
    <definedName name="____pr21">#REF!</definedName>
    <definedName name="____pr22" localSheetId="7">#REF!</definedName>
    <definedName name="____pr22">#REF!</definedName>
    <definedName name="____pr23" localSheetId="7">#REF!</definedName>
    <definedName name="____pr23">#REF!</definedName>
    <definedName name="____pr24" localSheetId="7">#REF!</definedName>
    <definedName name="____pr24">#REF!</definedName>
    <definedName name="____pr25" localSheetId="7">#REF!</definedName>
    <definedName name="____pr25">#REF!</definedName>
    <definedName name="____pr26" localSheetId="7">#REF!</definedName>
    <definedName name="____pr26">#REF!</definedName>
    <definedName name="____pr27" localSheetId="7">#REF!</definedName>
    <definedName name="____pr27">#REF!</definedName>
    <definedName name="____pr28" localSheetId="7">#REF!</definedName>
    <definedName name="____pr28">#REF!</definedName>
    <definedName name="____pr29" localSheetId="7">#REF!</definedName>
    <definedName name="____pr29">#REF!</definedName>
    <definedName name="____pr30" localSheetId="7">#REF!</definedName>
    <definedName name="____pr30">#REF!</definedName>
    <definedName name="____pr31" localSheetId="7">#REF!</definedName>
    <definedName name="____pr31">#REF!</definedName>
    <definedName name="____pr32" localSheetId="7">#REF!</definedName>
    <definedName name="____pr32">#REF!</definedName>
    <definedName name="____pr33" localSheetId="7">#REF!</definedName>
    <definedName name="____pr33">#REF!</definedName>
    <definedName name="____pr34" localSheetId="7">#REF!</definedName>
    <definedName name="____pr34">#REF!</definedName>
    <definedName name="____pr35" localSheetId="7">#REF!</definedName>
    <definedName name="____pr35">#REF!</definedName>
    <definedName name="____pr36" localSheetId="7">#REF!</definedName>
    <definedName name="____pr36">#REF!</definedName>
    <definedName name="____pr37" localSheetId="7">#REF!</definedName>
    <definedName name="____pr37">#REF!</definedName>
    <definedName name="____pr38" localSheetId="7">#REF!</definedName>
    <definedName name="____pr38">#REF!</definedName>
    <definedName name="____pr39" localSheetId="7">#REF!</definedName>
    <definedName name="____pr39">#REF!</definedName>
    <definedName name="____pr40" localSheetId="7">#REF!</definedName>
    <definedName name="____pr40">#REF!</definedName>
    <definedName name="____pr41" localSheetId="7">#REF!</definedName>
    <definedName name="____pr41">#REF!</definedName>
    <definedName name="____pr42" localSheetId="7">#REF!</definedName>
    <definedName name="____pr42">#REF!</definedName>
    <definedName name="____pr43" localSheetId="7">#REF!</definedName>
    <definedName name="____pr43">#REF!</definedName>
    <definedName name="____pr44" localSheetId="7">#REF!</definedName>
    <definedName name="____pr44">#REF!</definedName>
    <definedName name="____pr45" localSheetId="7">#REF!</definedName>
    <definedName name="____pr45">#REF!</definedName>
    <definedName name="____pr46" localSheetId="7">#REF!</definedName>
    <definedName name="____pr46">#REF!</definedName>
    <definedName name="____pr47" localSheetId="7">#REF!</definedName>
    <definedName name="____pr47">#REF!</definedName>
    <definedName name="____pr48" localSheetId="7">#REF!</definedName>
    <definedName name="____pr48">#REF!</definedName>
    <definedName name="____pr49" localSheetId="7">#REF!</definedName>
    <definedName name="____pr49">#REF!</definedName>
    <definedName name="____pr50" localSheetId="7">#REF!</definedName>
    <definedName name="____pr50">#REF!</definedName>
    <definedName name="____pr51" localSheetId="7">#REF!</definedName>
    <definedName name="____pr51">#REF!</definedName>
    <definedName name="____pr52" localSheetId="7">#REF!</definedName>
    <definedName name="____pr52">#REF!</definedName>
    <definedName name="____pr53" localSheetId="7">#REF!</definedName>
    <definedName name="____pr53">#REF!</definedName>
    <definedName name="____pr54" localSheetId="7">#REF!</definedName>
    <definedName name="____pr54">#REF!</definedName>
    <definedName name="____pr55" localSheetId="7">#REF!</definedName>
    <definedName name="____pr55">#REF!</definedName>
    <definedName name="____pr56" localSheetId="7">#REF!</definedName>
    <definedName name="____pr56">#REF!</definedName>
    <definedName name="____pr57" localSheetId="7">#REF!</definedName>
    <definedName name="____pr57">#REF!</definedName>
    <definedName name="____pr58" localSheetId="7">#REF!</definedName>
    <definedName name="____pr58">#REF!</definedName>
    <definedName name="____pr59" localSheetId="7">#REF!</definedName>
    <definedName name="____pr59">#REF!</definedName>
    <definedName name="____pr60" localSheetId="7">#REF!</definedName>
    <definedName name="____pr60">#REF!</definedName>
    <definedName name="____pr61" localSheetId="7">#REF!</definedName>
    <definedName name="____pr61">#REF!</definedName>
    <definedName name="____pr62" localSheetId="7">#REF!</definedName>
    <definedName name="____pr62">#REF!</definedName>
    <definedName name="____pr63" localSheetId="7">#REF!</definedName>
    <definedName name="____pr63">#REF!</definedName>
    <definedName name="____pr64" localSheetId="7">#REF!</definedName>
    <definedName name="____pr64">#REF!</definedName>
    <definedName name="____pr65" localSheetId="7">#REF!</definedName>
    <definedName name="____pr65">#REF!</definedName>
    <definedName name="____pr66" localSheetId="7">#REF!</definedName>
    <definedName name="____pr66">#REF!</definedName>
    <definedName name="____pr67" localSheetId="7">#REF!</definedName>
    <definedName name="____pr67">#REF!</definedName>
    <definedName name="____pr68" localSheetId="7">#REF!</definedName>
    <definedName name="____pr68">#REF!</definedName>
    <definedName name="____pr69" localSheetId="7">#REF!</definedName>
    <definedName name="____pr69">#REF!</definedName>
    <definedName name="____pr70" localSheetId="7">#REF!</definedName>
    <definedName name="____pr70">#REF!</definedName>
    <definedName name="____pr71" localSheetId="7">#REF!</definedName>
    <definedName name="____pr71">#REF!</definedName>
    <definedName name="____pr72" localSheetId="7">#REF!</definedName>
    <definedName name="____pr72">#REF!</definedName>
    <definedName name="____TOP1" localSheetId="7">#REF!</definedName>
    <definedName name="____TOP1">#REF!</definedName>
    <definedName name="____TOP10" localSheetId="7">#REF!</definedName>
    <definedName name="____TOP10">#REF!</definedName>
    <definedName name="____TOP2" localSheetId="7">#REF!</definedName>
    <definedName name="____TOP2">#REF!</definedName>
    <definedName name="____TOP3" localSheetId="7">#REF!</definedName>
    <definedName name="____TOP3">#REF!</definedName>
    <definedName name="____TOP4" localSheetId="7">#REF!</definedName>
    <definedName name="____TOP4">#REF!</definedName>
    <definedName name="____TOP5" localSheetId="7">#REF!</definedName>
    <definedName name="____TOP5">#REF!</definedName>
    <definedName name="____TOP6" localSheetId="7">#REF!</definedName>
    <definedName name="____TOP6">#REF!</definedName>
    <definedName name="____TOP7" localSheetId="7">#REF!</definedName>
    <definedName name="____TOP7">#REF!</definedName>
    <definedName name="____TOP8" localSheetId="7">#REF!</definedName>
    <definedName name="____TOP8">#REF!</definedName>
    <definedName name="____TOP9" localSheetId="7">#REF!</definedName>
    <definedName name="____TOP9">#REF!</definedName>
    <definedName name="____VEX1" localSheetId="7">#REF!</definedName>
    <definedName name="____VEX1">#REF!</definedName>
    <definedName name="____VFA1" localSheetId="7">#REF!</definedName>
    <definedName name="____VFA1">#REF!</definedName>
    <definedName name="____VIT1" localSheetId="7">#REF!</definedName>
    <definedName name="____VIT1">#REF!</definedName>
    <definedName name="____VPR1" localSheetId="7">#REF!</definedName>
    <definedName name="____VPR1">#REF!</definedName>
    <definedName name="____VPR2" localSheetId="7">#REF!</definedName>
    <definedName name="____VPR2">#REF!</definedName>
    <definedName name="____VRP1" localSheetId="7">#REF!</definedName>
    <definedName name="____VRP1">#REF!</definedName>
    <definedName name="____VSM1" localSheetId="7">#REF!</definedName>
    <definedName name="____VSM1">#REF!</definedName>
    <definedName name="___COM1" localSheetId="7">#REF!</definedName>
    <definedName name="___COM1">#REF!</definedName>
    <definedName name="___COM10" localSheetId="7">#REF!</definedName>
    <definedName name="___COM10">#REF!</definedName>
    <definedName name="___COM11" localSheetId="7">#REF!</definedName>
    <definedName name="___COM11">#REF!</definedName>
    <definedName name="___COM12" localSheetId="7">#REF!</definedName>
    <definedName name="___COM12">#REF!</definedName>
    <definedName name="___COM13" localSheetId="7">#REF!</definedName>
    <definedName name="___COM13">#REF!</definedName>
    <definedName name="___COM14" localSheetId="7">#REF!</definedName>
    <definedName name="___COM14">#REF!</definedName>
    <definedName name="___COM15" localSheetId="7">#REF!</definedName>
    <definedName name="___COM15">#REF!</definedName>
    <definedName name="___COM16" localSheetId="7">#REF!</definedName>
    <definedName name="___COM16">#REF!</definedName>
    <definedName name="___COM17" localSheetId="7">#REF!</definedName>
    <definedName name="___COM17">#REF!</definedName>
    <definedName name="___COM18" localSheetId="7">#REF!</definedName>
    <definedName name="___COM18">#REF!</definedName>
    <definedName name="___COM19" localSheetId="7">#REF!</definedName>
    <definedName name="___COM19">#REF!</definedName>
    <definedName name="___COM2" localSheetId="7">#REF!</definedName>
    <definedName name="___COM2">#REF!</definedName>
    <definedName name="___COM20" localSheetId="7">#REF!</definedName>
    <definedName name="___COM20">#REF!</definedName>
    <definedName name="___COM21" localSheetId="7">#REF!</definedName>
    <definedName name="___COM21">#REF!</definedName>
    <definedName name="___COM3" localSheetId="7">#REF!</definedName>
    <definedName name="___COM3">#REF!</definedName>
    <definedName name="___COM4" localSheetId="7">#REF!</definedName>
    <definedName name="___COM4">#REF!</definedName>
    <definedName name="___COM5" localSheetId="7">#REF!</definedName>
    <definedName name="___COM5">#REF!</definedName>
    <definedName name="___COM6" localSheetId="7">#REF!</definedName>
    <definedName name="___COM6">#REF!</definedName>
    <definedName name="___COM7" localSheetId="7">#REF!</definedName>
    <definedName name="___COM7">#REF!</definedName>
    <definedName name="___COM8" localSheetId="7">#REF!</definedName>
    <definedName name="___COM8">#REF!</definedName>
    <definedName name="___COM9" localSheetId="7">#REF!</definedName>
    <definedName name="___COM9">#REF!</definedName>
    <definedName name="___DCI1" localSheetId="7">#REF!</definedName>
    <definedName name="___DCI1">#REF!</definedName>
    <definedName name="___DDS1" localSheetId="7">#REF!</definedName>
    <definedName name="___DDS1">#REF!</definedName>
    <definedName name="___DGO1" localSheetId="7">#REF!</definedName>
    <definedName name="___DGO1">#REF!</definedName>
    <definedName name="___DGP1" localSheetId="7">#REF!</definedName>
    <definedName name="___DGP1">#REF!</definedName>
    <definedName name="___DIJ1" localSheetId="7">#REF!</definedName>
    <definedName name="___DIJ1">#REF!</definedName>
    <definedName name="___DPI1" localSheetId="7">#REF!</definedName>
    <definedName name="___DPI1">#REF!</definedName>
    <definedName name="___DPY1" localSheetId="7">#REF!</definedName>
    <definedName name="___DPY1">#REF!</definedName>
    <definedName name="___DRI1" localSheetId="7">#REF!</definedName>
    <definedName name="___DRI1">#REF!</definedName>
    <definedName name="___DRL1" localSheetId="7">#REF!</definedName>
    <definedName name="___DRL1">#REF!</definedName>
    <definedName name="___DSP1" localSheetId="7">#REF!</definedName>
    <definedName name="___DSP1">#REF!</definedName>
    <definedName name="___ECP1" localSheetId="7">#REF!</definedName>
    <definedName name="___ECP1">#REF!</definedName>
    <definedName name="___ICP1" localSheetId="7">#REF!</definedName>
    <definedName name="___ICP1">#REF!</definedName>
    <definedName name="___key2" localSheetId="7">#REF!</definedName>
    <definedName name="___key2">#REF!</definedName>
    <definedName name="___key3" localSheetId="7">#REF!</definedName>
    <definedName name="___key3">#REF!</definedName>
    <definedName name="___key31" localSheetId="7">#REF!</definedName>
    <definedName name="___key31">#REF!</definedName>
    <definedName name="___LEY80" localSheetId="7">#REF!</definedName>
    <definedName name="___LEY80">#REF!</definedName>
    <definedName name="___MA2" localSheetId="7">#REF!</definedName>
    <definedName name="___MA2">#REF!</definedName>
    <definedName name="___OCD1" localSheetId="7">#REF!</definedName>
    <definedName name="___OCD1">#REF!</definedName>
    <definedName name="___OCI1" localSheetId="7">#REF!</definedName>
    <definedName name="___OCI1">#REF!</definedName>
    <definedName name="___PJ50" localSheetId="7">#REF!</definedName>
    <definedName name="___PJ50">#REF!</definedName>
    <definedName name="___pj51" localSheetId="7">#REF!</definedName>
    <definedName name="___pj51">#REF!</definedName>
    <definedName name="___pr01" localSheetId="7">#REF!</definedName>
    <definedName name="___pr01">#REF!</definedName>
    <definedName name="___pr02" localSheetId="7">#REF!</definedName>
    <definedName name="___pr02">#REF!</definedName>
    <definedName name="___pr03" localSheetId="7">#REF!</definedName>
    <definedName name="___pr03">#REF!</definedName>
    <definedName name="___pr04" localSheetId="7">#REF!</definedName>
    <definedName name="___pr04">#REF!</definedName>
    <definedName name="___pr05" localSheetId="7">#REF!</definedName>
    <definedName name="___pr05">#REF!</definedName>
    <definedName name="___pr06" localSheetId="7">#REF!</definedName>
    <definedName name="___pr06">#REF!</definedName>
    <definedName name="___pr07" localSheetId="7">#REF!</definedName>
    <definedName name="___pr07">#REF!</definedName>
    <definedName name="___pr08" localSheetId="7">#REF!</definedName>
    <definedName name="___pr08">#REF!</definedName>
    <definedName name="___pr09" localSheetId="7">#REF!</definedName>
    <definedName name="___pr09">#REF!</definedName>
    <definedName name="___pr10" localSheetId="7">#REF!</definedName>
    <definedName name="___pr10">#REF!</definedName>
    <definedName name="___pr11" localSheetId="7">#REF!</definedName>
    <definedName name="___pr11">#REF!</definedName>
    <definedName name="___pr12" localSheetId="7">#REF!</definedName>
    <definedName name="___pr12">#REF!</definedName>
    <definedName name="___pr13" localSheetId="7">#REF!</definedName>
    <definedName name="___pr13">#REF!</definedName>
    <definedName name="___pr14" localSheetId="7">#REF!</definedName>
    <definedName name="___pr14">#REF!</definedName>
    <definedName name="___pr15" localSheetId="7">#REF!</definedName>
    <definedName name="___pr15">#REF!</definedName>
    <definedName name="___pr16" localSheetId="7">#REF!</definedName>
    <definedName name="___pr16">#REF!</definedName>
    <definedName name="___pr17" localSheetId="7">#REF!</definedName>
    <definedName name="___pr17">#REF!</definedName>
    <definedName name="___pr18" localSheetId="7">#REF!</definedName>
    <definedName name="___pr18">#REF!</definedName>
    <definedName name="___pr19" localSheetId="7">#REF!</definedName>
    <definedName name="___pr19">#REF!</definedName>
    <definedName name="___pr20" localSheetId="7">#REF!</definedName>
    <definedName name="___pr20">#REF!</definedName>
    <definedName name="___pr21" localSheetId="7">#REF!</definedName>
    <definedName name="___pr21">#REF!</definedName>
    <definedName name="___pr22" localSheetId="7">#REF!</definedName>
    <definedName name="___pr22">#REF!</definedName>
    <definedName name="___pr23" localSheetId="7">#REF!</definedName>
    <definedName name="___pr23">#REF!</definedName>
    <definedName name="___pr24" localSheetId="7">#REF!</definedName>
    <definedName name="___pr24">#REF!</definedName>
    <definedName name="___pr25" localSheetId="7">#REF!</definedName>
    <definedName name="___pr25">#REF!</definedName>
    <definedName name="___pr26" localSheetId="7">#REF!</definedName>
    <definedName name="___pr26">#REF!</definedName>
    <definedName name="___pr27" localSheetId="7">#REF!</definedName>
    <definedName name="___pr27">#REF!</definedName>
    <definedName name="___pr28" localSheetId="7">#REF!</definedName>
    <definedName name="___pr28">#REF!</definedName>
    <definedName name="___pr29" localSheetId="7">#REF!</definedName>
    <definedName name="___pr29">#REF!</definedName>
    <definedName name="___pr30" localSheetId="7">#REF!</definedName>
    <definedName name="___pr30">#REF!</definedName>
    <definedName name="___pr31" localSheetId="7">#REF!</definedName>
    <definedName name="___pr31">#REF!</definedName>
    <definedName name="___pr32" localSheetId="7">#REF!</definedName>
    <definedName name="___pr32">#REF!</definedName>
    <definedName name="___pr33" localSheetId="7">#REF!</definedName>
    <definedName name="___pr33">#REF!</definedName>
    <definedName name="___pr34" localSheetId="7">#REF!</definedName>
    <definedName name="___pr34">#REF!</definedName>
    <definedName name="___pr35" localSheetId="7">#REF!</definedName>
    <definedName name="___pr35">#REF!</definedName>
    <definedName name="___pr36" localSheetId="7">#REF!</definedName>
    <definedName name="___pr36">#REF!</definedName>
    <definedName name="___pr37" localSheetId="7">#REF!</definedName>
    <definedName name="___pr37">#REF!</definedName>
    <definedName name="___pr38" localSheetId="7">#REF!</definedName>
    <definedName name="___pr38">#REF!</definedName>
    <definedName name="___pr39" localSheetId="7">#REF!</definedName>
    <definedName name="___pr39">#REF!</definedName>
    <definedName name="___pr40" localSheetId="7">#REF!</definedName>
    <definedName name="___pr40">#REF!</definedName>
    <definedName name="___pr41" localSheetId="7">#REF!</definedName>
    <definedName name="___pr41">#REF!</definedName>
    <definedName name="___pr42" localSheetId="7">#REF!</definedName>
    <definedName name="___pr42">#REF!</definedName>
    <definedName name="___pr43" localSheetId="7">#REF!</definedName>
    <definedName name="___pr43">#REF!</definedName>
    <definedName name="___pr44" localSheetId="7">#REF!</definedName>
    <definedName name="___pr44">#REF!</definedName>
    <definedName name="___pr45" localSheetId="7">#REF!</definedName>
    <definedName name="___pr45">#REF!</definedName>
    <definedName name="___pr46" localSheetId="7">#REF!</definedName>
    <definedName name="___pr46">#REF!</definedName>
    <definedName name="___pr47" localSheetId="7">#REF!</definedName>
    <definedName name="___pr47">#REF!</definedName>
    <definedName name="___pr48" localSheetId="7">#REF!</definedName>
    <definedName name="___pr48">#REF!</definedName>
    <definedName name="___pr49" localSheetId="7">#REF!</definedName>
    <definedName name="___pr49">#REF!</definedName>
    <definedName name="___pr50" localSheetId="7">#REF!</definedName>
    <definedName name="___pr50">#REF!</definedName>
    <definedName name="___pr51" localSheetId="7">#REF!</definedName>
    <definedName name="___pr51">#REF!</definedName>
    <definedName name="___pr52" localSheetId="7">#REF!</definedName>
    <definedName name="___pr52">#REF!</definedName>
    <definedName name="___pr53" localSheetId="7">#REF!</definedName>
    <definedName name="___pr53">#REF!</definedName>
    <definedName name="___pr54" localSheetId="7">#REF!</definedName>
    <definedName name="___pr54">#REF!</definedName>
    <definedName name="___pr55" localSheetId="7">#REF!</definedName>
    <definedName name="___pr55">#REF!</definedName>
    <definedName name="___pr56" localSheetId="7">#REF!</definedName>
    <definedName name="___pr56">#REF!</definedName>
    <definedName name="___pr57" localSheetId="7">#REF!</definedName>
    <definedName name="___pr57">#REF!</definedName>
    <definedName name="___pr58" localSheetId="7">#REF!</definedName>
    <definedName name="___pr58">#REF!</definedName>
    <definedName name="___pr59" localSheetId="7">#REF!</definedName>
    <definedName name="___pr59">#REF!</definedName>
    <definedName name="___pr60" localSheetId="7">#REF!</definedName>
    <definedName name="___pr60">#REF!</definedName>
    <definedName name="___pr61" localSheetId="7">#REF!</definedName>
    <definedName name="___pr61">#REF!</definedName>
    <definedName name="___pr62" localSheetId="7">#REF!</definedName>
    <definedName name="___pr62">#REF!</definedName>
    <definedName name="___pr63" localSheetId="7">#REF!</definedName>
    <definedName name="___pr63">#REF!</definedName>
    <definedName name="___pr64" localSheetId="7">#REF!</definedName>
    <definedName name="___pr64">#REF!</definedName>
    <definedName name="___pr65" localSheetId="7">#REF!</definedName>
    <definedName name="___pr65">#REF!</definedName>
    <definedName name="___pr66" localSheetId="7">#REF!</definedName>
    <definedName name="___pr66">#REF!</definedName>
    <definedName name="___pr67" localSheetId="7">#REF!</definedName>
    <definedName name="___pr67">#REF!</definedName>
    <definedName name="___pr68" localSheetId="7">#REF!</definedName>
    <definedName name="___pr68">#REF!</definedName>
    <definedName name="___pr69" localSheetId="7">#REF!</definedName>
    <definedName name="___pr69">#REF!</definedName>
    <definedName name="___pr70" localSheetId="7">#REF!</definedName>
    <definedName name="___pr70">#REF!</definedName>
    <definedName name="___pr71" localSheetId="7">#REF!</definedName>
    <definedName name="___pr71">#REF!</definedName>
    <definedName name="___pr72" localSheetId="7">#REF!</definedName>
    <definedName name="___pr72">#REF!</definedName>
    <definedName name="___TOP1" localSheetId="7">#REF!</definedName>
    <definedName name="___TOP1">#REF!</definedName>
    <definedName name="___TOP10" localSheetId="7">#REF!</definedName>
    <definedName name="___TOP10">#REF!</definedName>
    <definedName name="___TOP2" localSheetId="7">#REF!</definedName>
    <definedName name="___TOP2">#REF!</definedName>
    <definedName name="___TOP3" localSheetId="7">#REF!</definedName>
    <definedName name="___TOP3">#REF!</definedName>
    <definedName name="___TOP4" localSheetId="7">#REF!</definedName>
    <definedName name="___TOP4">#REF!</definedName>
    <definedName name="___TOP5" localSheetId="7">#REF!</definedName>
    <definedName name="___TOP5">#REF!</definedName>
    <definedName name="___TOP6" localSheetId="7">#REF!</definedName>
    <definedName name="___TOP6">#REF!</definedName>
    <definedName name="___TOP7" localSheetId="7">#REF!</definedName>
    <definedName name="___TOP7">#REF!</definedName>
    <definedName name="___TOP8" localSheetId="7">#REF!</definedName>
    <definedName name="___TOP8">#REF!</definedName>
    <definedName name="___TOP9" localSheetId="7">#REF!</definedName>
    <definedName name="___TOP9">#REF!</definedName>
    <definedName name="___VEX1" localSheetId="7">#REF!</definedName>
    <definedName name="___VEX1">#REF!</definedName>
    <definedName name="___VFA1" localSheetId="7">#REF!</definedName>
    <definedName name="___VFA1">#REF!</definedName>
    <definedName name="___VIT1" localSheetId="7">#REF!</definedName>
    <definedName name="___VIT1">#REF!</definedName>
    <definedName name="___VPR1" localSheetId="7">#REF!</definedName>
    <definedName name="___VPR1">#REF!</definedName>
    <definedName name="___VPR2" localSheetId="7">#REF!</definedName>
    <definedName name="___VPR2">#REF!</definedName>
    <definedName name="___VRP1" localSheetId="7">#REF!</definedName>
    <definedName name="___VRP1">#REF!</definedName>
    <definedName name="___VSM1" localSheetId="7">#REF!</definedName>
    <definedName name="___VSM1">#REF!</definedName>
    <definedName name="__123Graph_A" localSheetId="7">#REF!</definedName>
    <definedName name="__123Graph_A">#REF!</definedName>
    <definedName name="__123Graph_B" localSheetId="7">#REF!</definedName>
    <definedName name="__123Graph_B">#REF!</definedName>
    <definedName name="__Cod1" localSheetId="7">#REF!</definedName>
    <definedName name="__Cod1">#REF!</definedName>
    <definedName name="__COM1" localSheetId="7">#REF!</definedName>
    <definedName name="__COM1">#REF!</definedName>
    <definedName name="__COM10" localSheetId="7">#REF!</definedName>
    <definedName name="__COM10">#REF!</definedName>
    <definedName name="__COM11" localSheetId="7">#REF!</definedName>
    <definedName name="__COM11">#REF!</definedName>
    <definedName name="__COM12" localSheetId="7">#REF!</definedName>
    <definedName name="__COM12">#REF!</definedName>
    <definedName name="__COM13" localSheetId="7">#REF!</definedName>
    <definedName name="__COM13">#REF!</definedName>
    <definedName name="__COM14" localSheetId="7">#REF!</definedName>
    <definedName name="__COM14">#REF!</definedName>
    <definedName name="__COM15" localSheetId="7">#REF!</definedName>
    <definedName name="__COM15">#REF!</definedName>
    <definedName name="__COM16" localSheetId="7">#REF!</definedName>
    <definedName name="__COM16">#REF!</definedName>
    <definedName name="__COM17" localSheetId="7">#REF!</definedName>
    <definedName name="__COM17">#REF!</definedName>
    <definedName name="__COM18" localSheetId="7">#REF!</definedName>
    <definedName name="__COM18">#REF!</definedName>
    <definedName name="__COM19" localSheetId="7">#REF!</definedName>
    <definedName name="__COM19">#REF!</definedName>
    <definedName name="__COM2" localSheetId="7">#REF!</definedName>
    <definedName name="__COM2">#REF!</definedName>
    <definedName name="__COM20" localSheetId="7">#REF!</definedName>
    <definedName name="__COM20">#REF!</definedName>
    <definedName name="__COM21" localSheetId="7">#REF!</definedName>
    <definedName name="__COM21">#REF!</definedName>
    <definedName name="__COM3" localSheetId="7">#REF!</definedName>
    <definedName name="__COM3">#REF!</definedName>
    <definedName name="__COM4" localSheetId="7">#REF!</definedName>
    <definedName name="__COM4">#REF!</definedName>
    <definedName name="__COM5" localSheetId="7">#REF!</definedName>
    <definedName name="__COM5">#REF!</definedName>
    <definedName name="__COM6" localSheetId="7">#REF!</definedName>
    <definedName name="__COM6">#REF!</definedName>
    <definedName name="__COM7" localSheetId="7">#REF!</definedName>
    <definedName name="__COM7">#REF!</definedName>
    <definedName name="__COM8" localSheetId="7">#REF!</definedName>
    <definedName name="__COM8">#REF!</definedName>
    <definedName name="__COM9" localSheetId="7">#REF!</definedName>
    <definedName name="__COM9">#REF!</definedName>
    <definedName name="__DCI1" localSheetId="7">#REF!</definedName>
    <definedName name="__DCI1">#REF!</definedName>
    <definedName name="__DDS1" localSheetId="7">#REF!</definedName>
    <definedName name="__DDS1">#REF!</definedName>
    <definedName name="__DGO1" localSheetId="7">#REF!</definedName>
    <definedName name="__DGO1">#REF!</definedName>
    <definedName name="__DGP1" localSheetId="7">#REF!</definedName>
    <definedName name="__DGP1">#REF!</definedName>
    <definedName name="__DIJ1" localSheetId="7">#REF!</definedName>
    <definedName name="__DIJ1">#REF!</definedName>
    <definedName name="__DPI1" localSheetId="7">#REF!</definedName>
    <definedName name="__DPI1">#REF!</definedName>
    <definedName name="__DPY1" localSheetId="7">#REF!</definedName>
    <definedName name="__DPY1">#REF!</definedName>
    <definedName name="__DRI1" localSheetId="7">#REF!</definedName>
    <definedName name="__DRI1">#REF!</definedName>
    <definedName name="__DRL1" localSheetId="7">#REF!</definedName>
    <definedName name="__DRL1">#REF!</definedName>
    <definedName name="__DSP1" localSheetId="7">#REF!</definedName>
    <definedName name="__DSP1">#REF!</definedName>
    <definedName name="__ECP1" localSheetId="7">#REF!</definedName>
    <definedName name="__ECP1">#REF!</definedName>
    <definedName name="__ICP1" localSheetId="7">#REF!</definedName>
    <definedName name="__ICP1">#REF!</definedName>
    <definedName name="__key2" localSheetId="7">#REF!</definedName>
    <definedName name="__key2">#REF!</definedName>
    <definedName name="__key21" localSheetId="7">#REF!</definedName>
    <definedName name="__key21">#REF!</definedName>
    <definedName name="__key3" localSheetId="7">#REF!</definedName>
    <definedName name="__key3">#REF!</definedName>
    <definedName name="__key31" localSheetId="7">#REF!</definedName>
    <definedName name="__key31">#REF!</definedName>
    <definedName name="__LEY80" localSheetId="7">#REF!</definedName>
    <definedName name="__LEY80">#REF!</definedName>
    <definedName name="__MA2" localSheetId="7">#REF!</definedName>
    <definedName name="__MA2">#REF!</definedName>
    <definedName name="__mun2" localSheetId="7">#REF!</definedName>
    <definedName name="__mun2">#REF!</definedName>
    <definedName name="__num10" localSheetId="7">#REF!</definedName>
    <definedName name="__num10">#REF!</definedName>
    <definedName name="__num2" localSheetId="7">#REF!</definedName>
    <definedName name="__num2">#REF!</definedName>
    <definedName name="__num3" localSheetId="7">#REF!</definedName>
    <definedName name="__num3">#REF!</definedName>
    <definedName name="__num4" localSheetId="7">#REF!</definedName>
    <definedName name="__num4">#REF!</definedName>
    <definedName name="__num5" localSheetId="7">#REF!</definedName>
    <definedName name="__num5">#REF!</definedName>
    <definedName name="__num6" localSheetId="7">#REF!</definedName>
    <definedName name="__num6">#REF!</definedName>
    <definedName name="__num7" localSheetId="7">#REF!</definedName>
    <definedName name="__num7">#REF!</definedName>
    <definedName name="__num8" localSheetId="7">#REF!</definedName>
    <definedName name="__num8">#REF!</definedName>
    <definedName name="__num9" localSheetId="7">#REF!</definedName>
    <definedName name="__num9">#REF!</definedName>
    <definedName name="__OCD1" localSheetId="7">#REF!</definedName>
    <definedName name="__OCD1">#REF!</definedName>
    <definedName name="__OCI1" localSheetId="7">#REF!</definedName>
    <definedName name="__OCI1">#REF!</definedName>
    <definedName name="__PJ50" localSheetId="7">#REF!</definedName>
    <definedName name="__PJ50">#REF!</definedName>
    <definedName name="__pj51" localSheetId="7">#REF!</definedName>
    <definedName name="__pj51">#REF!</definedName>
    <definedName name="__pr01" localSheetId="7">#REF!</definedName>
    <definedName name="__pr01">#REF!</definedName>
    <definedName name="__pr02" localSheetId="7">#REF!</definedName>
    <definedName name="__pr02">#REF!</definedName>
    <definedName name="__pr03" localSheetId="7">#REF!</definedName>
    <definedName name="__pr03">#REF!</definedName>
    <definedName name="__pr04" localSheetId="7">#REF!</definedName>
    <definedName name="__pr04">#REF!</definedName>
    <definedName name="__pr05" localSheetId="7">#REF!</definedName>
    <definedName name="__pr05">#REF!</definedName>
    <definedName name="__pr06" localSheetId="7">#REF!</definedName>
    <definedName name="__pr06">#REF!</definedName>
    <definedName name="__pr07" localSheetId="7">#REF!</definedName>
    <definedName name="__pr07">#REF!</definedName>
    <definedName name="__pr08" localSheetId="7">#REF!</definedName>
    <definedName name="__pr08">#REF!</definedName>
    <definedName name="__pr09" localSheetId="7">#REF!</definedName>
    <definedName name="__pr09">#REF!</definedName>
    <definedName name="__pr10" localSheetId="7">#REF!</definedName>
    <definedName name="__pr10">#REF!</definedName>
    <definedName name="__pr11" localSheetId="7">#REF!</definedName>
    <definedName name="__pr11">#REF!</definedName>
    <definedName name="__pr12" localSheetId="7">#REF!</definedName>
    <definedName name="__pr12">#REF!</definedName>
    <definedName name="__pr13" localSheetId="7">#REF!</definedName>
    <definedName name="__pr13">#REF!</definedName>
    <definedName name="__pr14" localSheetId="7">#REF!</definedName>
    <definedName name="__pr14">#REF!</definedName>
    <definedName name="__pr15" localSheetId="7">#REF!</definedName>
    <definedName name="__pr15">#REF!</definedName>
    <definedName name="__pr16" localSheetId="7">#REF!</definedName>
    <definedName name="__pr16">#REF!</definedName>
    <definedName name="__pr17" localSheetId="7">#REF!</definedName>
    <definedName name="__pr17">#REF!</definedName>
    <definedName name="__pr18" localSheetId="7">#REF!</definedName>
    <definedName name="__pr18">#REF!</definedName>
    <definedName name="__pr19" localSheetId="7">#REF!</definedName>
    <definedName name="__pr19">#REF!</definedName>
    <definedName name="__pr20" localSheetId="7">#REF!</definedName>
    <definedName name="__pr20">#REF!</definedName>
    <definedName name="__pr21" localSheetId="7">#REF!</definedName>
    <definedName name="__pr21">#REF!</definedName>
    <definedName name="__pr22" localSheetId="7">#REF!</definedName>
    <definedName name="__pr22">#REF!</definedName>
    <definedName name="__pr23" localSheetId="7">#REF!</definedName>
    <definedName name="__pr23">#REF!</definedName>
    <definedName name="__pr24" localSheetId="7">#REF!</definedName>
    <definedName name="__pr24">#REF!</definedName>
    <definedName name="__pr25" localSheetId="7">#REF!</definedName>
    <definedName name="__pr25">#REF!</definedName>
    <definedName name="__pr26" localSheetId="7">#REF!</definedName>
    <definedName name="__pr26">#REF!</definedName>
    <definedName name="__pr27" localSheetId="7">#REF!</definedName>
    <definedName name="__pr27">#REF!</definedName>
    <definedName name="__pr28" localSheetId="7">#REF!</definedName>
    <definedName name="__pr28">#REF!</definedName>
    <definedName name="__pr29" localSheetId="7">#REF!</definedName>
    <definedName name="__pr29">#REF!</definedName>
    <definedName name="__pr30" localSheetId="7">#REF!</definedName>
    <definedName name="__pr30">#REF!</definedName>
    <definedName name="__pr31" localSheetId="7">#REF!</definedName>
    <definedName name="__pr31">#REF!</definedName>
    <definedName name="__pr32" localSheetId="7">#REF!</definedName>
    <definedName name="__pr32">#REF!</definedName>
    <definedName name="__pr33" localSheetId="7">#REF!</definedName>
    <definedName name="__pr33">#REF!</definedName>
    <definedName name="__pr34" localSheetId="7">#REF!</definedName>
    <definedName name="__pr34">#REF!</definedName>
    <definedName name="__pr35" localSheetId="7">#REF!</definedName>
    <definedName name="__pr35">#REF!</definedName>
    <definedName name="__pr36" localSheetId="7">#REF!</definedName>
    <definedName name="__pr36">#REF!</definedName>
    <definedName name="__pr37" localSheetId="7">#REF!</definedName>
    <definedName name="__pr37">#REF!</definedName>
    <definedName name="__pr38" localSheetId="7">#REF!</definedName>
    <definedName name="__pr38">#REF!</definedName>
    <definedName name="__pr39" localSheetId="7">#REF!</definedName>
    <definedName name="__pr39">#REF!</definedName>
    <definedName name="__pr40" localSheetId="7">#REF!</definedName>
    <definedName name="__pr40">#REF!</definedName>
    <definedName name="__pr41" localSheetId="7">#REF!</definedName>
    <definedName name="__pr41">#REF!</definedName>
    <definedName name="__pr42" localSheetId="7">#REF!</definedName>
    <definedName name="__pr42">#REF!</definedName>
    <definedName name="__pr43" localSheetId="7">#REF!</definedName>
    <definedName name="__pr43">#REF!</definedName>
    <definedName name="__pr44" localSheetId="7">#REF!</definedName>
    <definedName name="__pr44">#REF!</definedName>
    <definedName name="__pr45" localSheetId="7">#REF!</definedName>
    <definedName name="__pr45">#REF!</definedName>
    <definedName name="__pr46" localSheetId="7">#REF!</definedName>
    <definedName name="__pr46">#REF!</definedName>
    <definedName name="__pr47" localSheetId="7">#REF!</definedName>
    <definedName name="__pr47">#REF!</definedName>
    <definedName name="__pr48" localSheetId="7">#REF!</definedName>
    <definedName name="__pr48">#REF!</definedName>
    <definedName name="__pr49" localSheetId="7">#REF!</definedName>
    <definedName name="__pr49">#REF!</definedName>
    <definedName name="__pr50" localSheetId="7">#REF!</definedName>
    <definedName name="__pr50">#REF!</definedName>
    <definedName name="__pr51" localSheetId="7">#REF!</definedName>
    <definedName name="__pr51">#REF!</definedName>
    <definedName name="__pr52" localSheetId="7">#REF!</definedName>
    <definedName name="__pr52">#REF!</definedName>
    <definedName name="__pr53" localSheetId="7">#REF!</definedName>
    <definedName name="__pr53">#REF!</definedName>
    <definedName name="__pr54" localSheetId="7">#REF!</definedName>
    <definedName name="__pr54">#REF!</definedName>
    <definedName name="__pr55" localSheetId="7">#REF!</definedName>
    <definedName name="__pr55">#REF!</definedName>
    <definedName name="__pr56" localSheetId="7">#REF!</definedName>
    <definedName name="__pr56">#REF!</definedName>
    <definedName name="__pr57" localSheetId="7">#REF!</definedName>
    <definedName name="__pr57">#REF!</definedName>
    <definedName name="__pr58" localSheetId="7">#REF!</definedName>
    <definedName name="__pr58">#REF!</definedName>
    <definedName name="__pr59" localSheetId="7">#REF!</definedName>
    <definedName name="__pr59">#REF!</definedName>
    <definedName name="__pr60" localSheetId="7">#REF!</definedName>
    <definedName name="__pr60">#REF!</definedName>
    <definedName name="__pr61" localSheetId="7">#REF!</definedName>
    <definedName name="__pr61">#REF!</definedName>
    <definedName name="__pr62" localSheetId="7">#REF!</definedName>
    <definedName name="__pr62">#REF!</definedName>
    <definedName name="__pr63" localSheetId="7">#REF!</definedName>
    <definedName name="__pr63">#REF!</definedName>
    <definedName name="__pr64" localSheetId="7">#REF!</definedName>
    <definedName name="__pr64">#REF!</definedName>
    <definedName name="__pr65" localSheetId="7">#REF!</definedName>
    <definedName name="__pr65">#REF!</definedName>
    <definedName name="__pr66" localSheetId="7">#REF!</definedName>
    <definedName name="__pr66">#REF!</definedName>
    <definedName name="__pr67" localSheetId="7">#REF!</definedName>
    <definedName name="__pr67">#REF!</definedName>
    <definedName name="__pr68" localSheetId="7">#REF!</definedName>
    <definedName name="__pr68">#REF!</definedName>
    <definedName name="__pr69" localSheetId="7">#REF!</definedName>
    <definedName name="__pr69">#REF!</definedName>
    <definedName name="__pr70" localSheetId="7">#REF!</definedName>
    <definedName name="__pr70">#REF!</definedName>
    <definedName name="__pr71" localSheetId="7">#REF!</definedName>
    <definedName name="__pr71">#REF!</definedName>
    <definedName name="__pr72" localSheetId="7">#REF!</definedName>
    <definedName name="__pr72">#REF!</definedName>
    <definedName name="__ref4" localSheetId="7">#REF!</definedName>
    <definedName name="__ref4">#REF!</definedName>
    <definedName name="__TOP1" localSheetId="7">#REF!</definedName>
    <definedName name="__TOP1">#REF!</definedName>
    <definedName name="__TOP10" localSheetId="7">#REF!</definedName>
    <definedName name="__TOP10">#REF!</definedName>
    <definedName name="__TOP2" localSheetId="7">#REF!</definedName>
    <definedName name="__TOP2">#REF!</definedName>
    <definedName name="__TOP3" localSheetId="7">#REF!</definedName>
    <definedName name="__TOP3">#REF!</definedName>
    <definedName name="__TOP4" localSheetId="7">#REF!</definedName>
    <definedName name="__TOP4">#REF!</definedName>
    <definedName name="__TOP5" localSheetId="7">#REF!</definedName>
    <definedName name="__TOP5">#REF!</definedName>
    <definedName name="__TOP6" localSheetId="7">#REF!</definedName>
    <definedName name="__TOP6">#REF!</definedName>
    <definedName name="__TOP7" localSheetId="7">#REF!</definedName>
    <definedName name="__TOP7">#REF!</definedName>
    <definedName name="__TOP8" localSheetId="7">#REF!</definedName>
    <definedName name="__TOP8">#REF!</definedName>
    <definedName name="__TOP9" localSheetId="7">#REF!</definedName>
    <definedName name="__TOP9">#REF!</definedName>
    <definedName name="__TOT1" localSheetId="7">#REF!</definedName>
    <definedName name="__TOT1">#REF!</definedName>
    <definedName name="__VEX1" localSheetId="7">#REF!</definedName>
    <definedName name="__VEX1">#REF!</definedName>
    <definedName name="__VFA1" localSheetId="7">#REF!</definedName>
    <definedName name="__VFA1">#REF!</definedName>
    <definedName name="__VIT1" localSheetId="7">#REF!</definedName>
    <definedName name="__VIT1">#REF!</definedName>
    <definedName name="__VPR1" localSheetId="7">#REF!</definedName>
    <definedName name="__VPR1">#REF!</definedName>
    <definedName name="__VPR2" localSheetId="7">#REF!</definedName>
    <definedName name="__VPR2">#REF!</definedName>
    <definedName name="__VRP1" localSheetId="7">#REF!</definedName>
    <definedName name="__VRP1">#REF!</definedName>
    <definedName name="__VSM1" localSheetId="7">#REF!</definedName>
    <definedName name="__VSM1">#REF!</definedName>
    <definedName name="_1" localSheetId="7">#REF!</definedName>
    <definedName name="_1">#REF!</definedName>
    <definedName name="_1_25" localSheetId="7">#REF!</definedName>
    <definedName name="_1_25">#REF!</definedName>
    <definedName name="_116B" localSheetId="7">#REF!</definedName>
    <definedName name="_116B">#REF!</definedName>
    <definedName name="_117A" localSheetId="7">#REF!</definedName>
    <definedName name="_117A">#REF!</definedName>
    <definedName name="_117B" localSheetId="7">#REF!</definedName>
    <definedName name="_117B">#REF!</definedName>
    <definedName name="_120A" localSheetId="7">#REF!</definedName>
    <definedName name="_120A">#REF!</definedName>
    <definedName name="_120B" localSheetId="7">#REF!</definedName>
    <definedName name="_120B">#REF!</definedName>
    <definedName name="_121A" localSheetId="7">#REF!</definedName>
    <definedName name="_121A">#REF!</definedName>
    <definedName name="_121B" localSheetId="7">#REF!</definedName>
    <definedName name="_121B">#REF!</definedName>
    <definedName name="_122A" localSheetId="7">#REF!</definedName>
    <definedName name="_122A">#REF!</definedName>
    <definedName name="_122B" localSheetId="7">#REF!</definedName>
    <definedName name="_122B">#REF!</definedName>
    <definedName name="_123A" localSheetId="7">#REF!</definedName>
    <definedName name="_123A">#REF!</definedName>
    <definedName name="_123B" localSheetId="7">#REF!</definedName>
    <definedName name="_123B">#REF!</definedName>
    <definedName name="_124A" localSheetId="7">#REF!</definedName>
    <definedName name="_124A">#REF!</definedName>
    <definedName name="_124B" localSheetId="7">#REF!</definedName>
    <definedName name="_124B">#REF!</definedName>
    <definedName name="_125A" localSheetId="7">#REF!</definedName>
    <definedName name="_125A">#REF!</definedName>
    <definedName name="_125B" localSheetId="7">#REF!</definedName>
    <definedName name="_125B">#REF!</definedName>
    <definedName name="_126A" localSheetId="7">#REF!</definedName>
    <definedName name="_126A">#REF!</definedName>
    <definedName name="_126B" localSheetId="7">#REF!</definedName>
    <definedName name="_126B">#REF!</definedName>
    <definedName name="_130A" localSheetId="7">#REF!</definedName>
    <definedName name="_130A">#REF!</definedName>
    <definedName name="_130B" localSheetId="7">#REF!</definedName>
    <definedName name="_130B">#REF!</definedName>
    <definedName name="_131A" localSheetId="7">#REF!</definedName>
    <definedName name="_131A">#REF!</definedName>
    <definedName name="_131B" localSheetId="7">#REF!</definedName>
    <definedName name="_131B">#REF!</definedName>
    <definedName name="_132A" localSheetId="7">#REF!</definedName>
    <definedName name="_132A">#REF!</definedName>
    <definedName name="_132B" localSheetId="7">#REF!</definedName>
    <definedName name="_132B">#REF!</definedName>
    <definedName name="_133A" localSheetId="7">#REF!</definedName>
    <definedName name="_133A">#REF!</definedName>
    <definedName name="_133B" localSheetId="7">#REF!</definedName>
    <definedName name="_133B">#REF!</definedName>
    <definedName name="_134A" localSheetId="7">#REF!</definedName>
    <definedName name="_134A">#REF!</definedName>
    <definedName name="_134B" localSheetId="7">#REF!</definedName>
    <definedName name="_134B">#REF!</definedName>
    <definedName name="_150A" localSheetId="7">#REF!</definedName>
    <definedName name="_150A">#REF!</definedName>
    <definedName name="_150B" localSheetId="7">#REF!</definedName>
    <definedName name="_150B">#REF!</definedName>
    <definedName name="_151A" localSheetId="7">#REF!</definedName>
    <definedName name="_151A">#REF!</definedName>
    <definedName name="_151B" localSheetId="7">#REF!</definedName>
    <definedName name="_151B">#REF!</definedName>
    <definedName name="_152A" localSheetId="7">#REF!</definedName>
    <definedName name="_152A">#REF!</definedName>
    <definedName name="_152B" localSheetId="7">#REF!</definedName>
    <definedName name="_152B">#REF!</definedName>
    <definedName name="_153A" localSheetId="7">#REF!</definedName>
    <definedName name="_153A">#REF!</definedName>
    <definedName name="_153B" localSheetId="7">#REF!</definedName>
    <definedName name="_153B">#REF!</definedName>
    <definedName name="_154A" localSheetId="7">#REF!</definedName>
    <definedName name="_154A">#REF!</definedName>
    <definedName name="_154B" localSheetId="7">#REF!</definedName>
    <definedName name="_154B">#REF!</definedName>
    <definedName name="_160A" localSheetId="7">#REF!</definedName>
    <definedName name="_160A">#REF!</definedName>
    <definedName name="_160B" localSheetId="7">#REF!</definedName>
    <definedName name="_160B">#REF!</definedName>
    <definedName name="_161A" localSheetId="7">#REF!</definedName>
    <definedName name="_161A">#REF!</definedName>
    <definedName name="_161B" localSheetId="7">#REF!</definedName>
    <definedName name="_161B">#REF!</definedName>
    <definedName name="_162A" localSheetId="7">#REF!</definedName>
    <definedName name="_162A">#REF!</definedName>
    <definedName name="_162B" localSheetId="7">#REF!</definedName>
    <definedName name="_162B">#REF!</definedName>
    <definedName name="_163A" localSheetId="7">#REF!</definedName>
    <definedName name="_163A">#REF!</definedName>
    <definedName name="_163B" localSheetId="7">#REF!</definedName>
    <definedName name="_163B">#REF!</definedName>
    <definedName name="_164A" localSheetId="7">#REF!</definedName>
    <definedName name="_164A">#REF!</definedName>
    <definedName name="_164B" localSheetId="7">#REF!</definedName>
    <definedName name="_164B">#REF!</definedName>
    <definedName name="_165A" localSheetId="7">#REF!</definedName>
    <definedName name="_165A">#REF!</definedName>
    <definedName name="_165B" localSheetId="7">#REF!</definedName>
    <definedName name="_165B">#REF!</definedName>
    <definedName name="_166A" localSheetId="7">#REF!</definedName>
    <definedName name="_166A">#REF!</definedName>
    <definedName name="_166B" localSheetId="7">#REF!</definedName>
    <definedName name="_166B">#REF!</definedName>
    <definedName name="_167A" localSheetId="7">#REF!</definedName>
    <definedName name="_167A">#REF!</definedName>
    <definedName name="_167B" localSheetId="7">#REF!</definedName>
    <definedName name="_167B">#REF!</definedName>
    <definedName name="_170A" localSheetId="7">#REF!</definedName>
    <definedName name="_170A">#REF!</definedName>
    <definedName name="_170B" localSheetId="7">#REF!</definedName>
    <definedName name="_170B">#REF!</definedName>
    <definedName name="_171A" localSheetId="7">#REF!</definedName>
    <definedName name="_171A">#REF!</definedName>
    <definedName name="_171B" localSheetId="7">#REF!</definedName>
    <definedName name="_171B">#REF!</definedName>
    <definedName name="_172A" localSheetId="7">#REF!</definedName>
    <definedName name="_172A">#REF!</definedName>
    <definedName name="_172B" localSheetId="7">#REF!</definedName>
    <definedName name="_172B">#REF!</definedName>
    <definedName name="_173A" localSheetId="7">#REF!</definedName>
    <definedName name="_173A">#REF!</definedName>
    <definedName name="_173B" localSheetId="7">#REF!</definedName>
    <definedName name="_173B">#REF!</definedName>
    <definedName name="_174A" localSheetId="7">#REF!</definedName>
    <definedName name="_174A">#REF!</definedName>
    <definedName name="_174B" localSheetId="7">#REF!</definedName>
    <definedName name="_174B">#REF!</definedName>
    <definedName name="_175A" localSheetId="7">#REF!</definedName>
    <definedName name="_175A">#REF!</definedName>
    <definedName name="_175B" localSheetId="7">#REF!</definedName>
    <definedName name="_175B">#REF!</definedName>
    <definedName name="_18_Dic" localSheetId="7">#REF!</definedName>
    <definedName name="_18_Dic">#REF!</definedName>
    <definedName name="_180A" localSheetId="7">#REF!</definedName>
    <definedName name="_180A">#REF!</definedName>
    <definedName name="_180B" localSheetId="7">#REF!</definedName>
    <definedName name="_180B">#REF!</definedName>
    <definedName name="_181A" localSheetId="7">#REF!</definedName>
    <definedName name="_181A">#REF!</definedName>
    <definedName name="_181B" localSheetId="7">#REF!</definedName>
    <definedName name="_181B">#REF!</definedName>
    <definedName name="_182A" localSheetId="7">#REF!</definedName>
    <definedName name="_182A">#REF!</definedName>
    <definedName name="_182B" localSheetId="7">#REF!</definedName>
    <definedName name="_182B">#REF!</definedName>
    <definedName name="_183A" localSheetId="7">#REF!</definedName>
    <definedName name="_183A">#REF!</definedName>
    <definedName name="_183B" localSheetId="7">#REF!</definedName>
    <definedName name="_183B">#REF!</definedName>
    <definedName name="_184A" localSheetId="7">#REF!</definedName>
    <definedName name="_184A">#REF!</definedName>
    <definedName name="_184B" localSheetId="7">#REF!</definedName>
    <definedName name="_184B">#REF!</definedName>
    <definedName name="_185A" localSheetId="7">#REF!</definedName>
    <definedName name="_185A">#REF!</definedName>
    <definedName name="_185B" localSheetId="7">#REF!</definedName>
    <definedName name="_185B">#REF!</definedName>
    <definedName name="_190A" localSheetId="7">#REF!</definedName>
    <definedName name="_190A">#REF!</definedName>
    <definedName name="_190B" localSheetId="7">#REF!</definedName>
    <definedName name="_190B">#REF!</definedName>
    <definedName name="_191A" localSheetId="7">#REF!</definedName>
    <definedName name="_191A">#REF!</definedName>
    <definedName name="_191B" localSheetId="7">#REF!</definedName>
    <definedName name="_191B">#REF!</definedName>
    <definedName name="_192A" localSheetId="7">#REF!</definedName>
    <definedName name="_192A">#REF!</definedName>
    <definedName name="_192B" localSheetId="7">#REF!</definedName>
    <definedName name="_192B">#REF!</definedName>
    <definedName name="_193A" localSheetId="7">#REF!</definedName>
    <definedName name="_193A">#REF!</definedName>
    <definedName name="_193B" localSheetId="7">#REF!</definedName>
    <definedName name="_193B">#REF!</definedName>
    <definedName name="_194A" localSheetId="7">#REF!</definedName>
    <definedName name="_194A">#REF!</definedName>
    <definedName name="_194B" localSheetId="7">#REF!</definedName>
    <definedName name="_194B">#REF!</definedName>
    <definedName name="_195A" localSheetId="7">#REF!</definedName>
    <definedName name="_195A">#REF!</definedName>
    <definedName name="_195B" localSheetId="7">#REF!</definedName>
    <definedName name="_195B">#REF!</definedName>
    <definedName name="_196A" localSheetId="7">#REF!</definedName>
    <definedName name="_196A">#REF!</definedName>
    <definedName name="_196B" localSheetId="7">#REF!</definedName>
    <definedName name="_196B">#REF!</definedName>
    <definedName name="_197A" localSheetId="7">#REF!</definedName>
    <definedName name="_197A">#REF!</definedName>
    <definedName name="_197B" localSheetId="7">#REF!</definedName>
    <definedName name="_197B">#REF!</definedName>
    <definedName name="_1ane_o10" localSheetId="7">#REF!</definedName>
    <definedName name="_1ane_o10">#REF!</definedName>
    <definedName name="_2_5__TOTAL_DE_MATERIALES_A_EXPORTAR" localSheetId="7">#REF!</definedName>
    <definedName name="_2_5__TOTAL_DE_MATERIALES_A_EXPORTAR">#REF!</definedName>
    <definedName name="_200A" localSheetId="7">#REF!</definedName>
    <definedName name="_200A">#REF!</definedName>
    <definedName name="_200B" localSheetId="7">#REF!</definedName>
    <definedName name="_200B">#REF!</definedName>
    <definedName name="_201A" localSheetId="7">#REF!</definedName>
    <definedName name="_201A">#REF!</definedName>
    <definedName name="_201B" localSheetId="7">#REF!</definedName>
    <definedName name="_201B">#REF!</definedName>
    <definedName name="_202A" localSheetId="7">#REF!</definedName>
    <definedName name="_202A">#REF!</definedName>
    <definedName name="_202B" localSheetId="7">#REF!</definedName>
    <definedName name="_202B">#REF!</definedName>
    <definedName name="_203A" localSheetId="7">#REF!</definedName>
    <definedName name="_203A">#REF!</definedName>
    <definedName name="_203B" localSheetId="7">#REF!</definedName>
    <definedName name="_203B">#REF!</definedName>
    <definedName name="_204A" localSheetId="7">#REF!</definedName>
    <definedName name="_204A">#REF!</definedName>
    <definedName name="_204B" localSheetId="7">#REF!</definedName>
    <definedName name="_204B">#REF!</definedName>
    <definedName name="_205A" localSheetId="7">#REF!</definedName>
    <definedName name="_205A">#REF!</definedName>
    <definedName name="_205B" localSheetId="7">#REF!</definedName>
    <definedName name="_205B">#REF!</definedName>
    <definedName name="_210A" localSheetId="7">#REF!</definedName>
    <definedName name="_210A">#REF!</definedName>
    <definedName name="_210B" localSheetId="7">#REF!</definedName>
    <definedName name="_210B">#REF!</definedName>
    <definedName name="_211A" localSheetId="7">#REF!</definedName>
    <definedName name="_211A">#REF!</definedName>
    <definedName name="_211B" localSheetId="7">#REF!</definedName>
    <definedName name="_211B">#REF!</definedName>
    <definedName name="_212A" localSheetId="7">#REF!</definedName>
    <definedName name="_212A">#REF!</definedName>
    <definedName name="_212B" localSheetId="7">#REF!</definedName>
    <definedName name="_212B">#REF!</definedName>
    <definedName name="_213A" localSheetId="7">#REF!</definedName>
    <definedName name="_213A">#REF!</definedName>
    <definedName name="_213B" localSheetId="7">#REF!</definedName>
    <definedName name="_213B">#REF!</definedName>
    <definedName name="_214A" localSheetId="7">#REF!</definedName>
    <definedName name="_214A">#REF!</definedName>
    <definedName name="_214B" localSheetId="7">#REF!</definedName>
    <definedName name="_214B">#REF!</definedName>
    <definedName name="_215A" localSheetId="7">#REF!</definedName>
    <definedName name="_215A">#REF!</definedName>
    <definedName name="_215B" localSheetId="7">#REF!</definedName>
    <definedName name="_215B">#REF!</definedName>
    <definedName name="_216A" localSheetId="7">#REF!</definedName>
    <definedName name="_216A">#REF!</definedName>
    <definedName name="_216B" localSheetId="7">#REF!</definedName>
    <definedName name="_216B">#REF!</definedName>
    <definedName name="_217A" localSheetId="7">#REF!</definedName>
    <definedName name="_217A">#REF!</definedName>
    <definedName name="_217B" localSheetId="7">#REF!</definedName>
    <definedName name="_217B">#REF!</definedName>
    <definedName name="_220A" localSheetId="7">#REF!</definedName>
    <definedName name="_220A">#REF!</definedName>
    <definedName name="_220B" localSheetId="7">#REF!</definedName>
    <definedName name="_220B">#REF!</definedName>
    <definedName name="_221A" localSheetId="7">#REF!</definedName>
    <definedName name="_221A">#REF!</definedName>
    <definedName name="_221B" localSheetId="7">#REF!</definedName>
    <definedName name="_221B">#REF!</definedName>
    <definedName name="_222A" localSheetId="7">#REF!</definedName>
    <definedName name="_222A">#REF!</definedName>
    <definedName name="_222B" localSheetId="7">#REF!</definedName>
    <definedName name="_222B">#REF!</definedName>
    <definedName name="_223A" localSheetId="7">#REF!</definedName>
    <definedName name="_223A">#REF!</definedName>
    <definedName name="_223B" localSheetId="7">#REF!</definedName>
    <definedName name="_223B">#REF!</definedName>
    <definedName name="_224A" localSheetId="7">#REF!</definedName>
    <definedName name="_224A">#REF!</definedName>
    <definedName name="_224B" localSheetId="7">#REF!</definedName>
    <definedName name="_224B">#REF!</definedName>
    <definedName name="_240A" localSheetId="7">#REF!</definedName>
    <definedName name="_240A">#REF!</definedName>
    <definedName name="_240B" localSheetId="7">#REF!</definedName>
    <definedName name="_240B">#REF!</definedName>
    <definedName name="_241A" localSheetId="7">#REF!</definedName>
    <definedName name="_241A">#REF!</definedName>
    <definedName name="_241B" localSheetId="7">#REF!</definedName>
    <definedName name="_241B">#REF!</definedName>
    <definedName name="_242A" localSheetId="7">#REF!</definedName>
    <definedName name="_242A">#REF!</definedName>
    <definedName name="_242B" localSheetId="7">#REF!</definedName>
    <definedName name="_242B">#REF!</definedName>
    <definedName name="_243A" localSheetId="7">#REF!</definedName>
    <definedName name="_243A">#REF!</definedName>
    <definedName name="_243B" localSheetId="7">#REF!</definedName>
    <definedName name="_243B">#REF!</definedName>
    <definedName name="_244A" localSheetId="7">#REF!</definedName>
    <definedName name="_244A">#REF!</definedName>
    <definedName name="_244B" localSheetId="7">#REF!</definedName>
    <definedName name="_244B">#REF!</definedName>
    <definedName name="_250A" localSheetId="7">#REF!</definedName>
    <definedName name="_250A">#REF!</definedName>
    <definedName name="_250B" localSheetId="7">#REF!</definedName>
    <definedName name="_250B">#REF!</definedName>
    <definedName name="_251A" localSheetId="7">#REF!</definedName>
    <definedName name="_251A">#REF!</definedName>
    <definedName name="_251B" localSheetId="7">#REF!</definedName>
    <definedName name="_251B">#REF!</definedName>
    <definedName name="_252A" localSheetId="7">#REF!</definedName>
    <definedName name="_252A">#REF!</definedName>
    <definedName name="_252B" localSheetId="7">#REF!</definedName>
    <definedName name="_252B">#REF!</definedName>
    <definedName name="_253A" localSheetId="7">#REF!</definedName>
    <definedName name="_253A">#REF!</definedName>
    <definedName name="_253B" localSheetId="7">#REF!</definedName>
    <definedName name="_253B">#REF!</definedName>
    <definedName name="_254A" localSheetId="7">#REF!</definedName>
    <definedName name="_254A">#REF!</definedName>
    <definedName name="_254B" localSheetId="7">#REF!</definedName>
    <definedName name="_254B">#REF!</definedName>
    <definedName name="_255A" localSheetId="7">#REF!</definedName>
    <definedName name="_255A">#REF!</definedName>
    <definedName name="_255B" localSheetId="7">#REF!</definedName>
    <definedName name="_255B">#REF!</definedName>
    <definedName name="_260A" localSheetId="7">#REF!</definedName>
    <definedName name="_260A">#REF!</definedName>
    <definedName name="_260B" localSheetId="7">#REF!</definedName>
    <definedName name="_260B">#REF!</definedName>
    <definedName name="_261A" localSheetId="7">#REF!</definedName>
    <definedName name="_261A">#REF!</definedName>
    <definedName name="_261B" localSheetId="7">#REF!</definedName>
    <definedName name="_261B">#REF!</definedName>
    <definedName name="_262A" localSheetId="7">#REF!</definedName>
    <definedName name="_262A">#REF!</definedName>
    <definedName name="_262B" localSheetId="7">#REF!</definedName>
    <definedName name="_262B">#REF!</definedName>
    <definedName name="_263A" localSheetId="7">#REF!</definedName>
    <definedName name="_263A">#REF!</definedName>
    <definedName name="_263B" localSheetId="7">#REF!</definedName>
    <definedName name="_263B">#REF!</definedName>
    <definedName name="_264A" localSheetId="7">#REF!</definedName>
    <definedName name="_264A">#REF!</definedName>
    <definedName name="_264B" localSheetId="7">#REF!</definedName>
    <definedName name="_264B">#REF!</definedName>
    <definedName name="_265A" localSheetId="7">#REF!</definedName>
    <definedName name="_265A">#REF!</definedName>
    <definedName name="_265B" localSheetId="7">#REF!</definedName>
    <definedName name="_265B">#REF!</definedName>
    <definedName name="_266A" localSheetId="7">#REF!</definedName>
    <definedName name="_266A">#REF!</definedName>
    <definedName name="_266B" localSheetId="7">#REF!</definedName>
    <definedName name="_266B">#REF!</definedName>
    <definedName name="_270A" localSheetId="7">#REF!</definedName>
    <definedName name="_270A">#REF!</definedName>
    <definedName name="_270B" localSheetId="7">#REF!</definedName>
    <definedName name="_270B">#REF!</definedName>
    <definedName name="_271A" localSheetId="7">#REF!</definedName>
    <definedName name="_271A">#REF!</definedName>
    <definedName name="_271B" localSheetId="7">#REF!</definedName>
    <definedName name="_271B">#REF!</definedName>
    <definedName name="_272A" localSheetId="7">#REF!</definedName>
    <definedName name="_272A">#REF!</definedName>
    <definedName name="_272B" localSheetId="7">#REF!</definedName>
    <definedName name="_272B">#REF!</definedName>
    <definedName name="_273A" localSheetId="7">#REF!</definedName>
    <definedName name="_273A">#REF!</definedName>
    <definedName name="_273B" localSheetId="7">#REF!</definedName>
    <definedName name="_273B">#REF!</definedName>
    <definedName name="_274A" localSheetId="7">#REF!</definedName>
    <definedName name="_274A">#REF!</definedName>
    <definedName name="_274B" localSheetId="7">#REF!</definedName>
    <definedName name="_274B">#REF!</definedName>
    <definedName name="_275A" localSheetId="7">#REF!</definedName>
    <definedName name="_275A">#REF!</definedName>
    <definedName name="_275B" localSheetId="7">#REF!</definedName>
    <definedName name="_275B">#REF!</definedName>
    <definedName name="_280A" localSheetId="7">#REF!</definedName>
    <definedName name="_280A">#REF!</definedName>
    <definedName name="_280B" localSheetId="7">#REF!</definedName>
    <definedName name="_280B">#REF!</definedName>
    <definedName name="_281A" localSheetId="7">#REF!</definedName>
    <definedName name="_281A">#REF!</definedName>
    <definedName name="_281B" localSheetId="7">#REF!</definedName>
    <definedName name="_281B">#REF!</definedName>
    <definedName name="_282A" localSheetId="7">#REF!</definedName>
    <definedName name="_282A">#REF!</definedName>
    <definedName name="_282B" localSheetId="7">#REF!</definedName>
    <definedName name="_282B">#REF!</definedName>
    <definedName name="_283A" localSheetId="7">#REF!</definedName>
    <definedName name="_283A">#REF!</definedName>
    <definedName name="_283B" localSheetId="7">#REF!</definedName>
    <definedName name="_283B">#REF!</definedName>
    <definedName name="_284A" localSheetId="7">#REF!</definedName>
    <definedName name="_284A">#REF!</definedName>
    <definedName name="_284B" localSheetId="7">#REF!</definedName>
    <definedName name="_284B">#REF!</definedName>
    <definedName name="_285A" localSheetId="7">#REF!</definedName>
    <definedName name="_285A">#REF!</definedName>
    <definedName name="_285B" localSheetId="7">#REF!</definedName>
    <definedName name="_285B">#REF!</definedName>
    <definedName name="_290A" localSheetId="7">#REF!</definedName>
    <definedName name="_290A">#REF!</definedName>
    <definedName name="_290B" localSheetId="7">#REF!</definedName>
    <definedName name="_290B">#REF!</definedName>
    <definedName name="_291A" localSheetId="7">#REF!</definedName>
    <definedName name="_291A">#REF!</definedName>
    <definedName name="_291B" localSheetId="7">#REF!</definedName>
    <definedName name="_291B">#REF!</definedName>
    <definedName name="_292A" localSheetId="7">#REF!</definedName>
    <definedName name="_292A">#REF!</definedName>
    <definedName name="_292B" localSheetId="7">#REF!</definedName>
    <definedName name="_292B">#REF!</definedName>
    <definedName name="_293A" localSheetId="7">#REF!</definedName>
    <definedName name="_293A">#REF!</definedName>
    <definedName name="_293B" localSheetId="7">#REF!</definedName>
    <definedName name="_293B">#REF!</definedName>
    <definedName name="_3ane_o10" localSheetId="7">#REF!</definedName>
    <definedName name="_3ane_o10">#REF!</definedName>
    <definedName name="_4201A" localSheetId="7">#REF!</definedName>
    <definedName name="_4201A">#REF!</definedName>
    <definedName name="_4201B" localSheetId="7">#REF!</definedName>
    <definedName name="_4201B">#REF!</definedName>
    <definedName name="_4202A" localSheetId="7">#REF!</definedName>
    <definedName name="_4202A">#REF!</definedName>
    <definedName name="_4202B" localSheetId="7">#REF!</definedName>
    <definedName name="_4202B">#REF!</definedName>
    <definedName name="_4203A" localSheetId="7">#REF!</definedName>
    <definedName name="_4203A">#REF!</definedName>
    <definedName name="_4203B" localSheetId="7">#REF!</definedName>
    <definedName name="_4203B">#REF!</definedName>
    <definedName name="_4204A" localSheetId="7">#REF!</definedName>
    <definedName name="_4204A">#REF!</definedName>
    <definedName name="_4204B" localSheetId="7">#REF!</definedName>
    <definedName name="_4204B">#REF!</definedName>
    <definedName name="_4206A" localSheetId="7">#REF!</definedName>
    <definedName name="_4206A">#REF!</definedName>
    <definedName name="_4206B" localSheetId="7">#REF!</definedName>
    <definedName name="_4206B">#REF!</definedName>
    <definedName name="_4207A" localSheetId="7">#REF!</definedName>
    <definedName name="_4207A">#REF!</definedName>
    <definedName name="_4207B" localSheetId="7">#REF!</definedName>
    <definedName name="_4207B">#REF!</definedName>
    <definedName name="_4208A" localSheetId="7">#REF!</definedName>
    <definedName name="_4208A">#REF!</definedName>
    <definedName name="_4208B" localSheetId="7">#REF!</definedName>
    <definedName name="_4208B">#REF!</definedName>
    <definedName name="_4209A" localSheetId="7">#REF!</definedName>
    <definedName name="_4209A">#REF!</definedName>
    <definedName name="_4209B" localSheetId="7">#REF!</definedName>
    <definedName name="_4209B">#REF!</definedName>
    <definedName name="_4210A" localSheetId="7">#REF!</definedName>
    <definedName name="_4210A">#REF!</definedName>
    <definedName name="_4210B" localSheetId="7">#REF!</definedName>
    <definedName name="_4210B">#REF!</definedName>
    <definedName name="_4211A" localSheetId="7">#REF!</definedName>
    <definedName name="_4211A">#REF!</definedName>
    <definedName name="_4211B" localSheetId="7">#REF!</definedName>
    <definedName name="_4211B">#REF!</definedName>
    <definedName name="_4212A" localSheetId="7">#REF!</definedName>
    <definedName name="_4212A">#REF!</definedName>
    <definedName name="_4212B" localSheetId="7">#REF!</definedName>
    <definedName name="_4212B">#REF!</definedName>
    <definedName name="_4221A" localSheetId="7">#REF!</definedName>
    <definedName name="_4221A">#REF!</definedName>
    <definedName name="_4221B" localSheetId="7">#REF!</definedName>
    <definedName name="_4221B">#REF!</definedName>
    <definedName name="_4222A" localSheetId="7">#REF!</definedName>
    <definedName name="_4222A">#REF!</definedName>
    <definedName name="_4222B" localSheetId="7">#REF!</definedName>
    <definedName name="_4222B">#REF!</definedName>
    <definedName name="_4231A" localSheetId="7">#REF!</definedName>
    <definedName name="_4231A">#REF!</definedName>
    <definedName name="_4231B" localSheetId="7">#REF!</definedName>
    <definedName name="_4231B">#REF!</definedName>
    <definedName name="_4232A" localSheetId="7">#REF!</definedName>
    <definedName name="_4232A">#REF!</definedName>
    <definedName name="_4232B" localSheetId="7">#REF!</definedName>
    <definedName name="_4232B">#REF!</definedName>
    <definedName name="_4234A" localSheetId="7">#REF!</definedName>
    <definedName name="_4234A">#REF!</definedName>
    <definedName name="_4234B" localSheetId="7">#REF!</definedName>
    <definedName name="_4234B">#REF!</definedName>
    <definedName name="_4235A" localSheetId="7">#REF!</definedName>
    <definedName name="_4235A">#REF!</definedName>
    <definedName name="_4235B" localSheetId="7">#REF!</definedName>
    <definedName name="_4235B">#REF!</definedName>
    <definedName name="_4236A" localSheetId="7">#REF!</definedName>
    <definedName name="_4236A">#REF!</definedName>
    <definedName name="_4236B" localSheetId="7">#REF!</definedName>
    <definedName name="_4236B">#REF!</definedName>
    <definedName name="_4240A" localSheetId="7">#REF!</definedName>
    <definedName name="_4240A">#REF!</definedName>
    <definedName name="_4240B" localSheetId="7">#REF!</definedName>
    <definedName name="_4240B">#REF!</definedName>
    <definedName name="_4243A" localSheetId="7">#REF!</definedName>
    <definedName name="_4243A">#REF!</definedName>
    <definedName name="_4245A" localSheetId="7">#REF!</definedName>
    <definedName name="_4245A">#REF!</definedName>
    <definedName name="_4245B" localSheetId="7">#REF!</definedName>
    <definedName name="_4245B">#REF!</definedName>
    <definedName name="_4246A" localSheetId="7">#REF!</definedName>
    <definedName name="_4246A">#REF!</definedName>
    <definedName name="_4246B" localSheetId="7">#REF!</definedName>
    <definedName name="_4246B">#REF!</definedName>
    <definedName name="_4251A" localSheetId="7">#REF!</definedName>
    <definedName name="_4251A">#REF!</definedName>
    <definedName name="_4251B" localSheetId="7">#REF!</definedName>
    <definedName name="_4251B">#REF!</definedName>
    <definedName name="_4251C" localSheetId="7">#REF!</definedName>
    <definedName name="_4251C">#REF!</definedName>
    <definedName name="_4252A" localSheetId="7">#REF!</definedName>
    <definedName name="_4252A">#REF!</definedName>
    <definedName name="_4252B" localSheetId="7">#REF!</definedName>
    <definedName name="_4252B">#REF!</definedName>
    <definedName name="_4255A" localSheetId="7">#REF!</definedName>
    <definedName name="_4255A">#REF!</definedName>
    <definedName name="_4255B" localSheetId="7">#REF!</definedName>
    <definedName name="_4255B">#REF!</definedName>
    <definedName name="_4257A" localSheetId="7">#REF!</definedName>
    <definedName name="_4257A">#REF!</definedName>
    <definedName name="_4257B" localSheetId="7">#REF!</definedName>
    <definedName name="_4257B">#REF!</definedName>
    <definedName name="_4262A" localSheetId="7">#REF!</definedName>
    <definedName name="_4262A">#REF!</definedName>
    <definedName name="_4262B" localSheetId="7">#REF!</definedName>
    <definedName name="_4262B">#REF!</definedName>
    <definedName name="_4265A" localSheetId="7">#REF!</definedName>
    <definedName name="_4265A">#REF!</definedName>
    <definedName name="_4265B" localSheetId="7">#REF!</definedName>
    <definedName name="_4265B">#REF!</definedName>
    <definedName name="_4270A" localSheetId="7">#REF!</definedName>
    <definedName name="_4270A">#REF!</definedName>
    <definedName name="_4270B" localSheetId="7">#REF!</definedName>
    <definedName name="_4270B">#REF!</definedName>
    <definedName name="_4283A" localSheetId="7">#REF!</definedName>
    <definedName name="_4283A">#REF!</definedName>
    <definedName name="_4283B" localSheetId="7">#REF!</definedName>
    <definedName name="_4283B">#REF!</definedName>
    <definedName name="_4290A" localSheetId="7">#REF!</definedName>
    <definedName name="_4290A">#REF!</definedName>
    <definedName name="_4290B" localSheetId="7">#REF!</definedName>
    <definedName name="_4290B">#REF!</definedName>
    <definedName name="_4294A" localSheetId="7">#REF!</definedName>
    <definedName name="_4294A">#REF!</definedName>
    <definedName name="_4294B" localSheetId="7">#REF!</definedName>
    <definedName name="_4294B">#REF!</definedName>
    <definedName name="_4298A" localSheetId="7">#REF!</definedName>
    <definedName name="_4298A">#REF!</definedName>
    <definedName name="_4298B" localSheetId="7">#REF!</definedName>
    <definedName name="_4298B">#REF!</definedName>
    <definedName name="_911A" localSheetId="7">#REF!</definedName>
    <definedName name="_911A">#REF!</definedName>
    <definedName name="_912A" localSheetId="7">#REF!</definedName>
    <definedName name="_912A">#REF!</definedName>
    <definedName name="_921A" localSheetId="7">#REF!</definedName>
    <definedName name="_921A">#REF!</definedName>
    <definedName name="_922A" localSheetId="7">#REF!</definedName>
    <definedName name="_922A">#REF!</definedName>
    <definedName name="_a1" localSheetId="7">#REF!</definedName>
    <definedName name="_a1">#REF!</definedName>
    <definedName name="_a3" localSheetId="7">#REF!</definedName>
    <definedName name="_a3">#REF!</definedName>
    <definedName name="_a4" localSheetId="7">#REF!</definedName>
    <definedName name="_a4">#REF!</definedName>
    <definedName name="_a5" localSheetId="7">#REF!</definedName>
    <definedName name="_a5">#REF!</definedName>
    <definedName name="_a6" localSheetId="7">#REF!</definedName>
    <definedName name="_a6">#REF!</definedName>
    <definedName name="_AAS1" localSheetId="7">#REF!</definedName>
    <definedName name="_AAS1">#REF!</definedName>
    <definedName name="_ABC1" localSheetId="7">#REF!</definedName>
    <definedName name="_ABC1">#REF!</definedName>
    <definedName name="_abc2" localSheetId="7">#REF!</definedName>
    <definedName name="_abc2">#REF!</definedName>
    <definedName name="_ALM1" localSheetId="7">#REF!</definedName>
    <definedName name="_ALM1">#REF!</definedName>
    <definedName name="_AND1" localSheetId="7">#REF!</definedName>
    <definedName name="_AND1">#REF!</definedName>
    <definedName name="_APU221" localSheetId="7">#REF!</definedName>
    <definedName name="_APU221">#REF!</definedName>
    <definedName name="_b2" localSheetId="7">#REF!</definedName>
    <definedName name="_b2">#REF!</definedName>
    <definedName name="_b3" localSheetId="7">#REF!</definedName>
    <definedName name="_b3">#REF!</definedName>
    <definedName name="_b4" localSheetId="7">#REF!</definedName>
    <definedName name="_b4">#REF!</definedName>
    <definedName name="_b5" localSheetId="7">#REF!</definedName>
    <definedName name="_b5">#REF!</definedName>
    <definedName name="_b6" localSheetId="7">#REF!</definedName>
    <definedName name="_b6">#REF!</definedName>
    <definedName name="_b7" localSheetId="7">#REF!</definedName>
    <definedName name="_b7">#REF!</definedName>
    <definedName name="_b8" localSheetId="7">#REF!</definedName>
    <definedName name="_b8">#REF!</definedName>
    <definedName name="_bb9" localSheetId="7">#REF!</definedName>
    <definedName name="_bb9">#REF!</definedName>
    <definedName name="_bgb5" localSheetId="7">#REF!</definedName>
    <definedName name="_bgb5">#REF!</definedName>
    <definedName name="_Cod1" localSheetId="7">#REF!</definedName>
    <definedName name="_Cod1">#REF!</definedName>
    <definedName name="_COM1" localSheetId="7">#REF!</definedName>
    <definedName name="_COM1">#REF!</definedName>
    <definedName name="_COM10" localSheetId="7">#REF!</definedName>
    <definedName name="_COM10">#REF!</definedName>
    <definedName name="_COM11" localSheetId="7">#REF!</definedName>
    <definedName name="_COM11">#REF!</definedName>
    <definedName name="_COM12" localSheetId="7">#REF!</definedName>
    <definedName name="_COM12">#REF!</definedName>
    <definedName name="_COM13" localSheetId="7">#REF!</definedName>
    <definedName name="_COM13">#REF!</definedName>
    <definedName name="_COM14" localSheetId="7">#REF!</definedName>
    <definedName name="_COM14">#REF!</definedName>
    <definedName name="_COM15" localSheetId="7">#REF!</definedName>
    <definedName name="_COM15">#REF!</definedName>
    <definedName name="_COM16" localSheetId="7">#REF!</definedName>
    <definedName name="_COM16">#REF!</definedName>
    <definedName name="_COM17" localSheetId="7">#REF!</definedName>
    <definedName name="_COM17">#REF!</definedName>
    <definedName name="_COM18" localSheetId="7">#REF!</definedName>
    <definedName name="_COM18">#REF!</definedName>
    <definedName name="_COM19" localSheetId="7">#REF!</definedName>
    <definedName name="_COM19">#REF!</definedName>
    <definedName name="_COM2" localSheetId="7">#REF!</definedName>
    <definedName name="_COM2">#REF!</definedName>
    <definedName name="_COM20" localSheetId="7">#REF!</definedName>
    <definedName name="_COM20">#REF!</definedName>
    <definedName name="_COM21" localSheetId="7">#REF!</definedName>
    <definedName name="_COM21">#REF!</definedName>
    <definedName name="_COM3" localSheetId="7">#REF!</definedName>
    <definedName name="_COM3">#REF!</definedName>
    <definedName name="_COM4" localSheetId="7">#REF!</definedName>
    <definedName name="_COM4">#REF!</definedName>
    <definedName name="_COM5" localSheetId="7">#REF!</definedName>
    <definedName name="_COM5">#REF!</definedName>
    <definedName name="_COM6" localSheetId="7">#REF!</definedName>
    <definedName name="_COM6">#REF!</definedName>
    <definedName name="_COM7" localSheetId="7">#REF!</definedName>
    <definedName name="_COM7">#REF!</definedName>
    <definedName name="_COM8" localSheetId="7">#REF!</definedName>
    <definedName name="_COM8">#REF!</definedName>
    <definedName name="_COM9" localSheetId="7">#REF!</definedName>
    <definedName name="_COM9">#REF!</definedName>
    <definedName name="_DCI1" localSheetId="7">#REF!</definedName>
    <definedName name="_DCI1">#REF!</definedName>
    <definedName name="_DDS1" localSheetId="7">#REF!</definedName>
    <definedName name="_DDS1">#REF!</definedName>
    <definedName name="_DGO1" localSheetId="7">#REF!</definedName>
    <definedName name="_DGO1">#REF!</definedName>
    <definedName name="_DGP1" localSheetId="7">#REF!</definedName>
    <definedName name="_DGP1">#REF!</definedName>
    <definedName name="_DIJ1" localSheetId="7">#REF!</definedName>
    <definedName name="_DIJ1">#REF!</definedName>
    <definedName name="_DPI1" localSheetId="7">#REF!</definedName>
    <definedName name="_DPI1">#REF!</definedName>
    <definedName name="_DPY1" localSheetId="7">#REF!</definedName>
    <definedName name="_DPY1">#REF!</definedName>
    <definedName name="_DRI1" localSheetId="7">#REF!</definedName>
    <definedName name="_DRI1">#REF!</definedName>
    <definedName name="_DRL1" localSheetId="7">#REF!</definedName>
    <definedName name="_DRL1">#REF!</definedName>
    <definedName name="_DSP1" localSheetId="7">#REF!</definedName>
    <definedName name="_DSP1">#REF!</definedName>
    <definedName name="_ECP1" localSheetId="7">#REF!</definedName>
    <definedName name="_ECP1">#REF!</definedName>
    <definedName name="_EST1" localSheetId="7">#REF!</definedName>
    <definedName name="_EST1">#REF!</definedName>
    <definedName name="_EST10" localSheetId="7">#REF!</definedName>
    <definedName name="_EST10">#REF!</definedName>
    <definedName name="_EST11" localSheetId="7">#REF!</definedName>
    <definedName name="_EST11">#REF!</definedName>
    <definedName name="_EST12" localSheetId="7">#REF!</definedName>
    <definedName name="_EST12">#REF!</definedName>
    <definedName name="_EST13" localSheetId="7">#REF!</definedName>
    <definedName name="_EST13">#REF!</definedName>
    <definedName name="_EST14" localSheetId="7">#REF!</definedName>
    <definedName name="_EST14">#REF!</definedName>
    <definedName name="_EST15" localSheetId="7">#REF!</definedName>
    <definedName name="_EST15">#REF!</definedName>
    <definedName name="_EST16" localSheetId="7">#REF!</definedName>
    <definedName name="_EST16">#REF!</definedName>
    <definedName name="_EST17" localSheetId="7">#REF!</definedName>
    <definedName name="_EST17">#REF!</definedName>
    <definedName name="_EST18" localSheetId="7">#REF!</definedName>
    <definedName name="_EST18">#REF!</definedName>
    <definedName name="_EST19" localSheetId="7">#REF!</definedName>
    <definedName name="_EST19">#REF!</definedName>
    <definedName name="_EST2" localSheetId="7">#REF!</definedName>
    <definedName name="_EST2">#REF!</definedName>
    <definedName name="_EST3" localSheetId="7">#REF!</definedName>
    <definedName name="_EST3">#REF!</definedName>
    <definedName name="_EST4" localSheetId="7">#REF!</definedName>
    <definedName name="_EST4">#REF!</definedName>
    <definedName name="_EST5" localSheetId="7">#REF!</definedName>
    <definedName name="_EST5">#REF!</definedName>
    <definedName name="_EST6" localSheetId="7">#REF!</definedName>
    <definedName name="_EST6">#REF!</definedName>
    <definedName name="_EST7" localSheetId="7">#REF!</definedName>
    <definedName name="_EST7">#REF!</definedName>
    <definedName name="_EST8" localSheetId="7">#REF!</definedName>
    <definedName name="_EST8">#REF!</definedName>
    <definedName name="_EST9" localSheetId="7">#REF!</definedName>
    <definedName name="_EST9">#REF!</definedName>
    <definedName name="_EXC1" localSheetId="7">#REF!</definedName>
    <definedName name="_EXC1">#REF!</definedName>
    <definedName name="_EXC10" localSheetId="7">#REF!</definedName>
    <definedName name="_EXC10">#REF!</definedName>
    <definedName name="_EXC11" localSheetId="7">#REF!</definedName>
    <definedName name="_EXC11">#REF!</definedName>
    <definedName name="_EXC12" localSheetId="7">#REF!</definedName>
    <definedName name="_EXC12">#REF!</definedName>
    <definedName name="_EXC2" localSheetId="7">#REF!</definedName>
    <definedName name="_EXC2">#REF!</definedName>
    <definedName name="_EXC3" localSheetId="7">#REF!</definedName>
    <definedName name="_EXC3">#REF!</definedName>
    <definedName name="_EXC4" localSheetId="7">#REF!</definedName>
    <definedName name="_EXC4">#REF!</definedName>
    <definedName name="_EXC5" localSheetId="7">#REF!</definedName>
    <definedName name="_EXC5">#REF!</definedName>
    <definedName name="_EXC6" localSheetId="7">#REF!</definedName>
    <definedName name="_EXC6">#REF!</definedName>
    <definedName name="_EXC7" localSheetId="7">#REF!</definedName>
    <definedName name="_EXC7">#REF!</definedName>
    <definedName name="_EXC8" localSheetId="7">#REF!</definedName>
    <definedName name="_EXC8">#REF!</definedName>
    <definedName name="_EXC9" localSheetId="7">#REF!</definedName>
    <definedName name="_EXC9">#REF!</definedName>
    <definedName name="_F10" localSheetId="7">#REF!</definedName>
    <definedName name="_F10">#REF!</definedName>
    <definedName name="_FC" localSheetId="7">#REF!</definedName>
    <definedName name="_FC">#REF!</definedName>
    <definedName name="_Fill" localSheetId="7">#REF!</definedName>
    <definedName name="_Fill">#REF!</definedName>
    <definedName name="_g2" localSheetId="7">#REF!</definedName>
    <definedName name="_g2">#REF!</definedName>
    <definedName name="_g3" localSheetId="7">#REF!</definedName>
    <definedName name="_g3">#REF!</definedName>
    <definedName name="_g4" localSheetId="7">#REF!</definedName>
    <definedName name="_g4">#REF!</definedName>
    <definedName name="_g5" localSheetId="7">#REF!</definedName>
    <definedName name="_g5">#REF!</definedName>
    <definedName name="_g6" localSheetId="7">#REF!</definedName>
    <definedName name="_g6">#REF!</definedName>
    <definedName name="_g7" localSheetId="7">#REF!</definedName>
    <definedName name="_g7">#REF!</definedName>
    <definedName name="_GR1" localSheetId="7">#REF!</definedName>
    <definedName name="_GR1">#REF!</definedName>
    <definedName name="_gtr4" localSheetId="7">#REF!</definedName>
    <definedName name="_gtr4">#REF!</definedName>
    <definedName name="_h2" localSheetId="7">#REF!</definedName>
    <definedName name="_h2">#REF!</definedName>
    <definedName name="_h3" localSheetId="7">#REF!</definedName>
    <definedName name="_h3">#REF!</definedName>
    <definedName name="_h4" localSheetId="7">#REF!</definedName>
    <definedName name="_h4">#REF!</definedName>
    <definedName name="_h5" localSheetId="7">#REF!</definedName>
    <definedName name="_h5">#REF!</definedName>
    <definedName name="_h6" localSheetId="7">#REF!</definedName>
    <definedName name="_h6">#REF!</definedName>
    <definedName name="_h7" localSheetId="7">#REF!</definedName>
    <definedName name="_h7">#REF!</definedName>
    <definedName name="_h8" localSheetId="7">#REF!</definedName>
    <definedName name="_h8">#REF!</definedName>
    <definedName name="_hfh7" localSheetId="7">#REF!</definedName>
    <definedName name="_hfh7">#REF!</definedName>
    <definedName name="_hhg1" localSheetId="7">#REF!</definedName>
    <definedName name="_hhg1">#REF!</definedName>
    <definedName name="_Hlk63442821" localSheetId="1">CONSOLIDADO!#REF!</definedName>
    <definedName name="_Hlk63442821" localSheetId="0">'CONSOLIDADO (2)'!#REF!</definedName>
    <definedName name="_i4" localSheetId="7">#REF!</definedName>
    <definedName name="_i4" localSheetId="1">#REF!</definedName>
    <definedName name="_i4" localSheetId="2">#REF!</definedName>
    <definedName name="_i4">#REF!</definedName>
    <definedName name="_i5" localSheetId="7">#REF!</definedName>
    <definedName name="_i5" localSheetId="1">#REF!</definedName>
    <definedName name="_i5" localSheetId="2">#REF!</definedName>
    <definedName name="_i5">#REF!</definedName>
    <definedName name="_i6" localSheetId="7">#REF!</definedName>
    <definedName name="_i6" localSheetId="1">#REF!</definedName>
    <definedName name="_i6" localSheetId="2">#REF!</definedName>
    <definedName name="_i6">#REF!</definedName>
    <definedName name="_i7" localSheetId="7">#REF!</definedName>
    <definedName name="_i7">#REF!</definedName>
    <definedName name="_i77" localSheetId="7">#REF!</definedName>
    <definedName name="_i77">#REF!</definedName>
    <definedName name="_i8" localSheetId="7">#REF!</definedName>
    <definedName name="_i8">#REF!</definedName>
    <definedName name="_i9" localSheetId="7">#REF!</definedName>
    <definedName name="_i9">#REF!</definedName>
    <definedName name="_ICP1" localSheetId="7">#REF!</definedName>
    <definedName name="_ICP1">#REF!</definedName>
    <definedName name="_IMP1" localSheetId="7">#REF!</definedName>
    <definedName name="_IMP1">#REF!</definedName>
    <definedName name="_IPC2002" localSheetId="7">#REF!</definedName>
    <definedName name="_IPC2002">#REF!</definedName>
    <definedName name="_IVA1" localSheetId="7">#REF!</definedName>
    <definedName name="_IVA1">#REF!</definedName>
    <definedName name="_k3" localSheetId="7">#REF!</definedName>
    <definedName name="_k3">#REF!</definedName>
    <definedName name="_k4" localSheetId="7">#REF!</definedName>
    <definedName name="_k4">#REF!</definedName>
    <definedName name="_k5" localSheetId="7">#REF!</definedName>
    <definedName name="_k5">#REF!</definedName>
    <definedName name="_k6" localSheetId="7">#REF!</definedName>
    <definedName name="_k6">#REF!</definedName>
    <definedName name="_k7" localSheetId="7">#REF!</definedName>
    <definedName name="_k7">#REF!</definedName>
    <definedName name="_k8" localSheetId="7">#REF!</definedName>
    <definedName name="_k8">#REF!</definedName>
    <definedName name="_k9" localSheetId="7">#REF!</definedName>
    <definedName name="_k9">#REF!</definedName>
    <definedName name="_Key1" localSheetId="7">#REF!</definedName>
    <definedName name="_Key1">#REF!</definedName>
    <definedName name="_Key11" localSheetId="7">#REF!</definedName>
    <definedName name="_Key11">#REF!</definedName>
    <definedName name="_Key2" localSheetId="7">#REF!</definedName>
    <definedName name="_Key2">#REF!</definedName>
    <definedName name="_Key21" localSheetId="7">#REF!</definedName>
    <definedName name="_Key21">#REF!</definedName>
    <definedName name="_key3" localSheetId="7">#REF!</definedName>
    <definedName name="_key3">#REF!</definedName>
    <definedName name="_key31" localSheetId="7">#REF!</definedName>
    <definedName name="_key31">#REF!</definedName>
    <definedName name="_kjk6" localSheetId="7">#REF!</definedName>
    <definedName name="_kjk6">#REF!</definedName>
    <definedName name="_lar03" localSheetId="7">#REF!</definedName>
    <definedName name="_lar03">#REF!</definedName>
    <definedName name="_LEY80" localSheetId="7">#REF!</definedName>
    <definedName name="_LEY80">#REF!</definedName>
    <definedName name="_m3" localSheetId="7">#REF!</definedName>
    <definedName name="_m3">#REF!</definedName>
    <definedName name="_m4" localSheetId="7">#REF!</definedName>
    <definedName name="_m4">#REF!</definedName>
    <definedName name="_m5" localSheetId="7">#REF!</definedName>
    <definedName name="_m5">#REF!</definedName>
    <definedName name="_m6" localSheetId="7">#REF!</definedName>
    <definedName name="_m6">#REF!</definedName>
    <definedName name="_m7" localSheetId="7">#REF!</definedName>
    <definedName name="_m7">#REF!</definedName>
    <definedName name="_m8" localSheetId="7">#REF!</definedName>
    <definedName name="_m8">#REF!</definedName>
    <definedName name="_m9" localSheetId="7">#REF!</definedName>
    <definedName name="_m9">#REF!</definedName>
    <definedName name="_MA2" localSheetId="7">#REF!</definedName>
    <definedName name="_MA2">#REF!</definedName>
    <definedName name="_MAT1" localSheetId="7">#REF!</definedName>
    <definedName name="_MAT1">#REF!</definedName>
    <definedName name="_MOD1" localSheetId="7">#REF!</definedName>
    <definedName name="_MOD1">#REF!</definedName>
    <definedName name="_mun2" localSheetId="7">#REF!</definedName>
    <definedName name="_mun2">#REF!</definedName>
    <definedName name="_n3" localSheetId="7">#REF!</definedName>
    <definedName name="_n3">#REF!</definedName>
    <definedName name="_n4" localSheetId="7">#REF!</definedName>
    <definedName name="_n4">#REF!</definedName>
    <definedName name="_n5" localSheetId="7">#REF!</definedName>
    <definedName name="_n5">#REF!</definedName>
    <definedName name="_nrf10" localSheetId="7">#REF!</definedName>
    <definedName name="_nrf10">#REF!</definedName>
    <definedName name="_num10" localSheetId="7">#REF!</definedName>
    <definedName name="_num10">#REF!</definedName>
    <definedName name="_num2" localSheetId="7">#REF!</definedName>
    <definedName name="_num2">#REF!</definedName>
    <definedName name="_num3" localSheetId="7">#REF!</definedName>
    <definedName name="_num3">#REF!</definedName>
    <definedName name="_num4" localSheetId="7">#REF!</definedName>
    <definedName name="_num4">#REF!</definedName>
    <definedName name="_num5" localSheetId="7">#REF!</definedName>
    <definedName name="_num5">#REF!</definedName>
    <definedName name="_num6" localSheetId="7">#REF!</definedName>
    <definedName name="_num6">#REF!</definedName>
    <definedName name="_num7" localSheetId="7">#REF!</definedName>
    <definedName name="_num7">#REF!</definedName>
    <definedName name="_num8" localSheetId="7">#REF!</definedName>
    <definedName name="_num8">#REF!</definedName>
    <definedName name="_num9" localSheetId="7">#REF!</definedName>
    <definedName name="_num9">#REF!</definedName>
    <definedName name="_nyn7" localSheetId="7">#REF!</definedName>
    <definedName name="_nyn7">#REF!</definedName>
    <definedName name="_o4" localSheetId="7">#REF!</definedName>
    <definedName name="_o4">#REF!</definedName>
    <definedName name="_o5" localSheetId="7">#REF!</definedName>
    <definedName name="_o5">#REF!</definedName>
    <definedName name="_o6" localSheetId="7">#REF!</definedName>
    <definedName name="_o6">#REF!</definedName>
    <definedName name="_o7" localSheetId="7">#REF!</definedName>
    <definedName name="_o7">#REF!</definedName>
    <definedName name="_o8" localSheetId="7">#REF!</definedName>
    <definedName name="_o8">#REF!</definedName>
    <definedName name="_o9" localSheetId="7">#REF!</definedName>
    <definedName name="_o9">#REF!</definedName>
    <definedName name="_OCD1" localSheetId="7">#REF!</definedName>
    <definedName name="_OCD1">#REF!</definedName>
    <definedName name="_OCI1" localSheetId="7">#REF!</definedName>
    <definedName name="_OCI1">#REF!</definedName>
    <definedName name="_p6" localSheetId="7">#REF!</definedName>
    <definedName name="_p6">#REF!</definedName>
    <definedName name="_p7" localSheetId="7">#REF!</definedName>
    <definedName name="_p7">#REF!</definedName>
    <definedName name="_p8" localSheetId="7">#REF!</definedName>
    <definedName name="_p8">#REF!</definedName>
    <definedName name="_Parse_Out" localSheetId="7">#REF!</definedName>
    <definedName name="_Parse_Out">#REF!</definedName>
    <definedName name="_PJ50" localSheetId="7">#REF!</definedName>
    <definedName name="_PJ50">#REF!</definedName>
    <definedName name="_pj51" localSheetId="7">#REF!</definedName>
    <definedName name="_pj51">#REF!</definedName>
    <definedName name="_pr01" localSheetId="7">#REF!</definedName>
    <definedName name="_pr01">#REF!</definedName>
    <definedName name="_pr02" localSheetId="7">#REF!</definedName>
    <definedName name="_pr02">#REF!</definedName>
    <definedName name="_pr03" localSheetId="7">#REF!</definedName>
    <definedName name="_pr03">#REF!</definedName>
    <definedName name="_pr04" localSheetId="7">#REF!</definedName>
    <definedName name="_pr04">#REF!</definedName>
    <definedName name="_pr05" localSheetId="7">#REF!</definedName>
    <definedName name="_pr05">#REF!</definedName>
    <definedName name="_pr06" localSheetId="7">#REF!</definedName>
    <definedName name="_pr06">#REF!</definedName>
    <definedName name="_pr07" localSheetId="7">#REF!</definedName>
    <definedName name="_pr07">#REF!</definedName>
    <definedName name="_pr08" localSheetId="7">#REF!</definedName>
    <definedName name="_pr08">#REF!</definedName>
    <definedName name="_pr09" localSheetId="7">#REF!</definedName>
    <definedName name="_pr09">#REF!</definedName>
    <definedName name="_pr10" localSheetId="7">#REF!</definedName>
    <definedName name="_pr10">#REF!</definedName>
    <definedName name="_pr11" localSheetId="7">#REF!</definedName>
    <definedName name="_pr11">#REF!</definedName>
    <definedName name="_pr12" localSheetId="7">#REF!</definedName>
    <definedName name="_pr12">#REF!</definedName>
    <definedName name="_pr13" localSheetId="7">#REF!</definedName>
    <definedName name="_pr13">#REF!</definedName>
    <definedName name="_pr14" localSheetId="7">#REF!</definedName>
    <definedName name="_pr14">#REF!</definedName>
    <definedName name="_pr15" localSheetId="7">#REF!</definedName>
    <definedName name="_pr15">#REF!</definedName>
    <definedName name="_pr16" localSheetId="7">#REF!</definedName>
    <definedName name="_pr16">#REF!</definedName>
    <definedName name="_pr17" localSheetId="7">#REF!</definedName>
    <definedName name="_pr17">#REF!</definedName>
    <definedName name="_pr18" localSheetId="7">#REF!</definedName>
    <definedName name="_pr18">#REF!</definedName>
    <definedName name="_pr19" localSheetId="7">#REF!</definedName>
    <definedName name="_pr19">#REF!</definedName>
    <definedName name="_pr20" localSheetId="7">#REF!</definedName>
    <definedName name="_pr20">#REF!</definedName>
    <definedName name="_pr21" localSheetId="7">#REF!</definedName>
    <definedName name="_pr21">#REF!</definedName>
    <definedName name="_pr22" localSheetId="7">#REF!</definedName>
    <definedName name="_pr22">#REF!</definedName>
    <definedName name="_pr23" localSheetId="7">#REF!</definedName>
    <definedName name="_pr23">#REF!</definedName>
    <definedName name="_pr24" localSheetId="7">#REF!</definedName>
    <definedName name="_pr24">#REF!</definedName>
    <definedName name="_pr25" localSheetId="7">#REF!</definedName>
    <definedName name="_pr25">#REF!</definedName>
    <definedName name="_pr26" localSheetId="7">#REF!</definedName>
    <definedName name="_pr26">#REF!</definedName>
    <definedName name="_pr27" localSheetId="7">#REF!</definedName>
    <definedName name="_pr27">#REF!</definedName>
    <definedName name="_pr28" localSheetId="7">#REF!</definedName>
    <definedName name="_pr28">#REF!</definedName>
    <definedName name="_pr29" localSheetId="7">#REF!</definedName>
    <definedName name="_pr29">#REF!</definedName>
    <definedName name="_pr30" localSheetId="7">#REF!</definedName>
    <definedName name="_pr30">#REF!</definedName>
    <definedName name="_pr31" localSheetId="7">#REF!</definedName>
    <definedName name="_pr31">#REF!</definedName>
    <definedName name="_pr32" localSheetId="7">#REF!</definedName>
    <definedName name="_pr32">#REF!</definedName>
    <definedName name="_pr33" localSheetId="7">#REF!</definedName>
    <definedName name="_pr33">#REF!</definedName>
    <definedName name="_pr34" localSheetId="7">#REF!</definedName>
    <definedName name="_pr34">#REF!</definedName>
    <definedName name="_pr35" localSheetId="7">#REF!</definedName>
    <definedName name="_pr35">#REF!</definedName>
    <definedName name="_pr36" localSheetId="7">#REF!</definedName>
    <definedName name="_pr36">#REF!</definedName>
    <definedName name="_pr37" localSheetId="7">#REF!</definedName>
    <definedName name="_pr37">#REF!</definedName>
    <definedName name="_pr38" localSheetId="7">#REF!</definedName>
    <definedName name="_pr38">#REF!</definedName>
    <definedName name="_pr39" localSheetId="7">#REF!</definedName>
    <definedName name="_pr39">#REF!</definedName>
    <definedName name="_pr40" localSheetId="7">#REF!</definedName>
    <definedName name="_pr40">#REF!</definedName>
    <definedName name="_pr41" localSheetId="7">#REF!</definedName>
    <definedName name="_pr41">#REF!</definedName>
    <definedName name="_pr42" localSheetId="7">#REF!</definedName>
    <definedName name="_pr42">#REF!</definedName>
    <definedName name="_pr43" localSheetId="7">#REF!</definedName>
    <definedName name="_pr43">#REF!</definedName>
    <definedName name="_pr44" localSheetId="7">#REF!</definedName>
    <definedName name="_pr44">#REF!</definedName>
    <definedName name="_pr45" localSheetId="7">#REF!</definedName>
    <definedName name="_pr45">#REF!</definedName>
    <definedName name="_pr46" localSheetId="7">#REF!</definedName>
    <definedName name="_pr46">#REF!</definedName>
    <definedName name="_pr47" localSheetId="7">#REF!</definedName>
    <definedName name="_pr47">#REF!</definedName>
    <definedName name="_pr48" localSheetId="7">#REF!</definedName>
    <definedName name="_pr48">#REF!</definedName>
    <definedName name="_pr49" localSheetId="7">#REF!</definedName>
    <definedName name="_pr49">#REF!</definedName>
    <definedName name="_pr50" localSheetId="7">#REF!</definedName>
    <definedName name="_pr50">#REF!</definedName>
    <definedName name="_pr51" localSheetId="7">#REF!</definedName>
    <definedName name="_pr51">#REF!</definedName>
    <definedName name="_pr52" localSheetId="7">#REF!</definedName>
    <definedName name="_pr52">#REF!</definedName>
    <definedName name="_pr53" localSheetId="7">#REF!</definedName>
    <definedName name="_pr53">#REF!</definedName>
    <definedName name="_pr54" localSheetId="7">#REF!</definedName>
    <definedName name="_pr54">#REF!</definedName>
    <definedName name="_pr55" localSheetId="7">#REF!</definedName>
    <definedName name="_pr55">#REF!</definedName>
    <definedName name="_pr56" localSheetId="7">#REF!</definedName>
    <definedName name="_pr56">#REF!</definedName>
    <definedName name="_pr57" localSheetId="7">#REF!</definedName>
    <definedName name="_pr57">#REF!</definedName>
    <definedName name="_pr58" localSheetId="7">#REF!</definedName>
    <definedName name="_pr58">#REF!</definedName>
    <definedName name="_pr59" localSheetId="7">#REF!</definedName>
    <definedName name="_pr59">#REF!</definedName>
    <definedName name="_pr60" localSheetId="7">#REF!</definedName>
    <definedName name="_pr60">#REF!</definedName>
    <definedName name="_pr61" localSheetId="7">#REF!</definedName>
    <definedName name="_pr61">#REF!</definedName>
    <definedName name="_pr62" localSheetId="7">#REF!</definedName>
    <definedName name="_pr62">#REF!</definedName>
    <definedName name="_pr63" localSheetId="7">#REF!</definedName>
    <definedName name="_pr63">#REF!</definedName>
    <definedName name="_pr64" localSheetId="7">#REF!</definedName>
    <definedName name="_pr64">#REF!</definedName>
    <definedName name="_pr65" localSheetId="7">#REF!</definedName>
    <definedName name="_pr65">#REF!</definedName>
    <definedName name="_pr66" localSheetId="7">#REF!</definedName>
    <definedName name="_pr66">#REF!</definedName>
    <definedName name="_pr67" localSheetId="7">#REF!</definedName>
    <definedName name="_pr67">#REF!</definedName>
    <definedName name="_pr68" localSheetId="7">#REF!</definedName>
    <definedName name="_pr68">#REF!</definedName>
    <definedName name="_pr69" localSheetId="7">#REF!</definedName>
    <definedName name="_pr69">#REF!</definedName>
    <definedName name="_pr70" localSheetId="7">#REF!</definedName>
    <definedName name="_pr70">#REF!</definedName>
    <definedName name="_pr71" localSheetId="7">#REF!</definedName>
    <definedName name="_pr71">#REF!</definedName>
    <definedName name="_pr72" localSheetId="7">#REF!</definedName>
    <definedName name="_pr72">#REF!</definedName>
    <definedName name="_PRE1" localSheetId="7">#REF!</definedName>
    <definedName name="_PRE1">#REF!</definedName>
    <definedName name="_PTO97" localSheetId="7">#REF!</definedName>
    <definedName name="_PTO97">#REF!</definedName>
    <definedName name="_PW2" localSheetId="7">#REF!</definedName>
    <definedName name="_PW2">#REF!</definedName>
    <definedName name="_QTY1" localSheetId="7">#REF!</definedName>
    <definedName name="_QTY1">#REF!</definedName>
    <definedName name="_r" localSheetId="7">#REF!</definedName>
    <definedName name="_r">#REF!</definedName>
    <definedName name="_r4r" localSheetId="7">#REF!</definedName>
    <definedName name="_r4r">#REF!</definedName>
    <definedName name="_ref4" localSheetId="7">#REF!</definedName>
    <definedName name="_ref4">#REF!</definedName>
    <definedName name="_RET1" localSheetId="7">#REF!</definedName>
    <definedName name="_RET1">#REF!</definedName>
    <definedName name="_RET2" localSheetId="7">#REF!</definedName>
    <definedName name="_RET2">#REF!</definedName>
    <definedName name="_RET3" localSheetId="7">#REF!</definedName>
    <definedName name="_RET3">#REF!</definedName>
    <definedName name="_RET4" localSheetId="7">#REF!</definedName>
    <definedName name="_RET4">#REF!</definedName>
    <definedName name="_RET5" localSheetId="7">#REF!</definedName>
    <definedName name="_RET5">#REF!</definedName>
    <definedName name="_RET6" localSheetId="7">#REF!</definedName>
    <definedName name="_RET6">#REF!</definedName>
    <definedName name="_rtu6" localSheetId="7">#REF!</definedName>
    <definedName name="_rtu6">#REF!</definedName>
    <definedName name="_s1" localSheetId="7">#REF!</definedName>
    <definedName name="_s1">#REF!</definedName>
    <definedName name="_s2" localSheetId="7">#REF!</definedName>
    <definedName name="_s2">#REF!</definedName>
    <definedName name="_s3" localSheetId="7">#REF!</definedName>
    <definedName name="_s3">#REF!</definedName>
    <definedName name="_s4" localSheetId="7">#REF!</definedName>
    <definedName name="_s4">#REF!</definedName>
    <definedName name="_s5" localSheetId="7">#REF!</definedName>
    <definedName name="_s5">#REF!</definedName>
    <definedName name="_s6" localSheetId="7">#REF!</definedName>
    <definedName name="_s6">#REF!</definedName>
    <definedName name="_s7" localSheetId="7">#REF!</definedName>
    <definedName name="_s7">#REF!</definedName>
    <definedName name="_Sort" localSheetId="7">#REF!</definedName>
    <definedName name="_Sort">#REF!</definedName>
    <definedName name="_srn001" localSheetId="7">#REF!</definedName>
    <definedName name="_srn001">#REF!</definedName>
    <definedName name="_SUM1" localSheetId="7">#REF!</definedName>
    <definedName name="_SUM1">#REF!</definedName>
    <definedName name="_SUM2" localSheetId="7">#REF!</definedName>
    <definedName name="_SUM2">#REF!</definedName>
    <definedName name="_t3" localSheetId="7">#REF!</definedName>
    <definedName name="_t3">#REF!</definedName>
    <definedName name="_t4" localSheetId="7">#REF!</definedName>
    <definedName name="_t4">#REF!</definedName>
    <definedName name="_t5" localSheetId="7">#REF!</definedName>
    <definedName name="_t5">#REF!</definedName>
    <definedName name="_t6" localSheetId="7">#REF!</definedName>
    <definedName name="_t6">#REF!</definedName>
    <definedName name="_t66" localSheetId="7">#REF!</definedName>
    <definedName name="_t66">#REF!</definedName>
    <definedName name="_t7" localSheetId="7">#REF!</definedName>
    <definedName name="_t7">#REF!</definedName>
    <definedName name="_t77" localSheetId="7">#REF!</definedName>
    <definedName name="_t77">#REF!</definedName>
    <definedName name="_t8" localSheetId="7">#REF!</definedName>
    <definedName name="_t8">#REF!</definedName>
    <definedName name="_t88" localSheetId="7">#REF!</definedName>
    <definedName name="_t88">#REF!</definedName>
    <definedName name="_t9" localSheetId="7">#REF!</definedName>
    <definedName name="_t9">#REF!</definedName>
    <definedName name="_t99" localSheetId="7">#REF!</definedName>
    <definedName name="_t99">#REF!</definedName>
    <definedName name="_tax1" localSheetId="7">#REF!</definedName>
    <definedName name="_tax1">#REF!</definedName>
    <definedName name="_tax2" localSheetId="7">#REF!</definedName>
    <definedName name="_tax2">#REF!</definedName>
    <definedName name="_tax3" localSheetId="7">#REF!</definedName>
    <definedName name="_tax3">#REF!</definedName>
    <definedName name="_tax4" localSheetId="7">#REF!</definedName>
    <definedName name="_tax4">#REF!</definedName>
    <definedName name="_tc1" localSheetId="7">#REF!</definedName>
    <definedName name="_tc1">#REF!</definedName>
    <definedName name="_tc2" localSheetId="7">#REF!</definedName>
    <definedName name="_tc2">#REF!</definedName>
    <definedName name="_tc3" localSheetId="7">#REF!</definedName>
    <definedName name="_tc3">#REF!</definedName>
    <definedName name="_TOP1" localSheetId="7">#REF!</definedName>
    <definedName name="_TOP1" localSheetId="2">#REF!</definedName>
    <definedName name="_TOP1">#REF!</definedName>
    <definedName name="_TOP10" localSheetId="7">#REF!</definedName>
    <definedName name="_TOP10" localSheetId="2">#REF!</definedName>
    <definedName name="_TOP10">#REF!</definedName>
    <definedName name="_TOP2" localSheetId="7">#REF!</definedName>
    <definedName name="_TOP2" localSheetId="2">#REF!</definedName>
    <definedName name="_TOP2">#REF!</definedName>
    <definedName name="_TOP3" localSheetId="7">#REF!</definedName>
    <definedName name="_TOP3">#REF!</definedName>
    <definedName name="_TOP4" localSheetId="7">#REF!</definedName>
    <definedName name="_TOP4">#REF!</definedName>
    <definedName name="_TOP5" localSheetId="7">#REF!</definedName>
    <definedName name="_TOP5">#REF!</definedName>
    <definedName name="_TOP6" localSheetId="7">#REF!</definedName>
    <definedName name="_TOP6">#REF!</definedName>
    <definedName name="_TOP7" localSheetId="7">#REF!</definedName>
    <definedName name="_TOP7">#REF!</definedName>
    <definedName name="_TOP8" localSheetId="7">#REF!</definedName>
    <definedName name="_TOP8">#REF!</definedName>
    <definedName name="_TOP9" localSheetId="7">#REF!</definedName>
    <definedName name="_TOP9">#REF!</definedName>
    <definedName name="_TOT1" localSheetId="7">#REF!</definedName>
    <definedName name="_TOT1">#REF!</definedName>
    <definedName name="_u4" localSheetId="7">#REF!</definedName>
    <definedName name="_u4">#REF!</definedName>
    <definedName name="_u5" localSheetId="7">#REF!</definedName>
    <definedName name="_u5">#REF!</definedName>
    <definedName name="_u6" localSheetId="7">#REF!</definedName>
    <definedName name="_u6">#REF!</definedName>
    <definedName name="_u7" localSheetId="7">#REF!</definedName>
    <definedName name="_u7">#REF!</definedName>
    <definedName name="_u8" localSheetId="7">#REF!</definedName>
    <definedName name="_u8">#REF!</definedName>
    <definedName name="_u9" localSheetId="7">#REF!</definedName>
    <definedName name="_u9">#REF!</definedName>
    <definedName name="_unj1" localSheetId="7">#REF!</definedName>
    <definedName name="_unj1">#REF!</definedName>
    <definedName name="_ur7" localSheetId="7">#REF!</definedName>
    <definedName name="_ur7">#REF!</definedName>
    <definedName name="_v2" localSheetId="7">#REF!</definedName>
    <definedName name="_v2">#REF!</definedName>
    <definedName name="_v3" localSheetId="7">#REF!</definedName>
    <definedName name="_v3">#REF!</definedName>
    <definedName name="_v4" localSheetId="7">#REF!</definedName>
    <definedName name="_v4">#REF!</definedName>
    <definedName name="_v5" localSheetId="7">#REF!</definedName>
    <definedName name="_v5">#REF!</definedName>
    <definedName name="_v6" localSheetId="7">#REF!</definedName>
    <definedName name="_v6">#REF!</definedName>
    <definedName name="_v7" localSheetId="7">#REF!</definedName>
    <definedName name="_v7">#REF!</definedName>
    <definedName name="_v8" localSheetId="7">#REF!</definedName>
    <definedName name="_v8">#REF!</definedName>
    <definedName name="_v9" localSheetId="7">#REF!</definedName>
    <definedName name="_v9">#REF!</definedName>
    <definedName name="_VEX1" localSheetId="7">#REF!</definedName>
    <definedName name="_VEX1">#REF!</definedName>
    <definedName name="_VFA1" localSheetId="7">#REF!</definedName>
    <definedName name="_VFA1">#REF!</definedName>
    <definedName name="_vfv4" localSheetId="7">#REF!</definedName>
    <definedName name="_vfv4">#REF!</definedName>
    <definedName name="_VIT1" localSheetId="7">#REF!</definedName>
    <definedName name="_VIT1">#REF!</definedName>
    <definedName name="_VPR1" localSheetId="7">#REF!</definedName>
    <definedName name="_VPR1">#REF!</definedName>
    <definedName name="_VPR2" localSheetId="7">#REF!</definedName>
    <definedName name="_VPR2">#REF!</definedName>
    <definedName name="_VRP1" localSheetId="7">#REF!</definedName>
    <definedName name="_VRP1">#REF!</definedName>
    <definedName name="_VSM1" localSheetId="7">#REF!</definedName>
    <definedName name="_VSM1">#REF!</definedName>
    <definedName name="_x1" localSheetId="7">#REF!</definedName>
    <definedName name="_x1">#REF!</definedName>
    <definedName name="_x2" localSheetId="7">#REF!</definedName>
    <definedName name="_x2">#REF!</definedName>
    <definedName name="_x3" localSheetId="7">#REF!</definedName>
    <definedName name="_x3">#REF!</definedName>
    <definedName name="_x4" localSheetId="7">#REF!</definedName>
    <definedName name="_x4">#REF!</definedName>
    <definedName name="_x5" localSheetId="7">#REF!</definedName>
    <definedName name="_x5">#REF!</definedName>
    <definedName name="_x6" localSheetId="7">#REF!</definedName>
    <definedName name="_x6">#REF!</definedName>
    <definedName name="_x7" localSheetId="7">#REF!</definedName>
    <definedName name="_x7">#REF!</definedName>
    <definedName name="_x8" localSheetId="7">#REF!</definedName>
    <definedName name="_x8">#REF!</definedName>
    <definedName name="_x9" localSheetId="7">#REF!</definedName>
    <definedName name="_x9">#REF!</definedName>
    <definedName name="_y2" localSheetId="7">#REF!</definedName>
    <definedName name="_y2">#REF!</definedName>
    <definedName name="_y3" localSheetId="7">#REF!</definedName>
    <definedName name="_y3">#REF!</definedName>
    <definedName name="_y4" localSheetId="7">#REF!</definedName>
    <definedName name="_y4">#REF!</definedName>
    <definedName name="_y5" localSheetId="7">#REF!</definedName>
    <definedName name="_y5">#REF!</definedName>
    <definedName name="_y6" localSheetId="7">#REF!</definedName>
    <definedName name="_y6">#REF!</definedName>
    <definedName name="_y7" localSheetId="7">#REF!</definedName>
    <definedName name="_y7">#REF!</definedName>
    <definedName name="_y8" localSheetId="7">#REF!</definedName>
    <definedName name="_y8">#REF!</definedName>
    <definedName name="_y9" localSheetId="7">#REF!</definedName>
    <definedName name="_y9">#REF!</definedName>
    <definedName name="_z1" localSheetId="7">#REF!</definedName>
    <definedName name="_z1">#REF!</definedName>
    <definedName name="_z2" localSheetId="7">#REF!</definedName>
    <definedName name="_z2">#REF!</definedName>
    <definedName name="_z3" localSheetId="7">#REF!</definedName>
    <definedName name="_z3">#REF!</definedName>
    <definedName name="_z4" localSheetId="7">#REF!</definedName>
    <definedName name="_z4">#REF!</definedName>
    <definedName name="_z5" localSheetId="7">#REF!</definedName>
    <definedName name="_z5">#REF!</definedName>
    <definedName name="_z6" localSheetId="7">#REF!</definedName>
    <definedName name="_z6">#REF!</definedName>
    <definedName name="a" localSheetId="7">#REF!</definedName>
    <definedName name="a">#REF!</definedName>
    <definedName name="A_1" localSheetId="7">#REF!</definedName>
    <definedName name="A_1">#REF!</definedName>
    <definedName name="A_impresión_IM" localSheetId="7">#REF!</definedName>
    <definedName name="A_impresión_IM">#REF!</definedName>
    <definedName name="A18A200" localSheetId="7">#REF!</definedName>
    <definedName name="A18A200">#REF!</definedName>
    <definedName name="a2a" localSheetId="7">#REF!</definedName>
    <definedName name="a2a">#REF!</definedName>
    <definedName name="aaaaas" localSheetId="7">#REF!</definedName>
    <definedName name="aaaaas">#REF!</definedName>
    <definedName name="aas" localSheetId="7">#REF!</definedName>
    <definedName name="aas">#REF!</definedName>
    <definedName name="AB" localSheetId="7">#REF!</definedName>
    <definedName name="AB">#REF!</definedName>
    <definedName name="aba_1" localSheetId="7">#REF!</definedName>
    <definedName name="aba_1">#REF!</definedName>
    <definedName name="aba_2" localSheetId="7">#REF!</definedName>
    <definedName name="aba_2">#REF!</definedName>
    <definedName name="abc" localSheetId="7">#REF!</definedName>
    <definedName name="abc">#REF!</definedName>
    <definedName name="ABCD" localSheetId="7">#REF!</definedName>
    <definedName name="ABCD">#REF!</definedName>
    <definedName name="ABCDE" localSheetId="7">#REF!</definedName>
    <definedName name="ABCDE">#REF!</definedName>
    <definedName name="ac" localSheetId="7">#REF!</definedName>
    <definedName name="ac">#REF!</definedName>
    <definedName name="ACT" localSheetId="7">#REF!</definedName>
    <definedName name="ACT">#REF!</definedName>
    <definedName name="ACT_COMP" localSheetId="7">#REF!</definedName>
    <definedName name="ACT_COMP">#REF!</definedName>
    <definedName name="ACT_COMP2" localSheetId="7">#REF!</definedName>
    <definedName name="ACT_COMP2">#REF!</definedName>
    <definedName name="ACT_CONT" localSheetId="7">#REF!</definedName>
    <definedName name="ACT_CONT">#REF!</definedName>
    <definedName name="ACT_CONT2" localSheetId="7">#REF!</definedName>
    <definedName name="ACT_CONT2">#REF!</definedName>
    <definedName name="Actividades" localSheetId="7">#REF!</definedName>
    <definedName name="Actividades">#REF!</definedName>
    <definedName name="ACTV" localSheetId="7">#REF!</definedName>
    <definedName name="ACTV">#REF!</definedName>
    <definedName name="ad" localSheetId="7">#REF!</definedName>
    <definedName name="ad">#REF!</definedName>
    <definedName name="adasd" localSheetId="7">#REF!</definedName>
    <definedName name="adasd">#REF!</definedName>
    <definedName name="ADFGSDB" localSheetId="7">#REF!</definedName>
    <definedName name="ADFGSDB">#REF!</definedName>
    <definedName name="ADMON" localSheetId="7">#REF!</definedName>
    <definedName name="ADMON">#REF!</definedName>
    <definedName name="ADMON1" localSheetId="7">#REF!</definedName>
    <definedName name="ADMON1">#REF!</definedName>
    <definedName name="ADSAD" localSheetId="7">#REF!</definedName>
    <definedName name="ADSAD">#REF!</definedName>
    <definedName name="aefa" localSheetId="7">#REF!</definedName>
    <definedName name="aefa">#REF!</definedName>
    <definedName name="afdsw" localSheetId="7">#REF!</definedName>
    <definedName name="afdsw">#REF!</definedName>
    <definedName name="agdsgg" localSheetId="7">#REF!</definedName>
    <definedName name="agdsgg">#REF!</definedName>
    <definedName name="aida" localSheetId="7">#REF!</definedName>
    <definedName name="aida">#REF!</definedName>
    <definedName name="aida1" localSheetId="7">#REF!</definedName>
    <definedName name="aida1">#REF!</definedName>
    <definedName name="AIU" localSheetId="7">#REF!</definedName>
    <definedName name="AIU">#REF!</definedName>
    <definedName name="AIU_01" localSheetId="7">#REF!</definedName>
    <definedName name="AIU_01">#REF!</definedName>
    <definedName name="AIU_1" localSheetId="7">#REF!</definedName>
    <definedName name="AIU_1">#REF!</definedName>
    <definedName name="AIU_2" localSheetId="7">#REF!</definedName>
    <definedName name="AIU_2">#REF!</definedName>
    <definedName name="AjustDelAIU" localSheetId="7">#REF!</definedName>
    <definedName name="AjustDelAIU">#REF!</definedName>
    <definedName name="alam" localSheetId="7">#REF!</definedName>
    <definedName name="alam">#REF!</definedName>
    <definedName name="AlcanceProyecto" localSheetId="7">#REF!</definedName>
    <definedName name="AlcanceProyecto">#REF!</definedName>
    <definedName name="ALM" localSheetId="7">#REF!</definedName>
    <definedName name="ALM">#REF!</definedName>
    <definedName name="Amount" localSheetId="7">#REF!</definedName>
    <definedName name="Amount">#REF!</definedName>
    <definedName name="ANCLAJE" localSheetId="7">#REF!</definedName>
    <definedName name="ANCLAJE">#REF!</definedName>
    <definedName name="AND" localSheetId="7">#REF!</definedName>
    <definedName name="AND">#REF!</definedName>
    <definedName name="anex7" localSheetId="7">#REF!</definedName>
    <definedName name="anex7">#REF!</definedName>
    <definedName name="anex8" localSheetId="7">#REF!</definedName>
    <definedName name="anex8">#REF!</definedName>
    <definedName name="anexo1" localSheetId="7">#REF!</definedName>
    <definedName name="anexo1">#REF!</definedName>
    <definedName name="anexo10" localSheetId="7">#REF!</definedName>
    <definedName name="anexo10">#REF!</definedName>
    <definedName name="anexo11" localSheetId="7">#REF!</definedName>
    <definedName name="anexo11">#REF!</definedName>
    <definedName name="anexo12" localSheetId="7">#REF!</definedName>
    <definedName name="anexo12">#REF!</definedName>
    <definedName name="anexo13" localSheetId="7">#REF!</definedName>
    <definedName name="anexo13">#REF!</definedName>
    <definedName name="anexo14" localSheetId="7">#REF!</definedName>
    <definedName name="anexo14">#REF!</definedName>
    <definedName name="anexo15" localSheetId="7">#REF!</definedName>
    <definedName name="anexo15">#REF!</definedName>
    <definedName name="anexo2" localSheetId="7">#REF!</definedName>
    <definedName name="anexo2">#REF!</definedName>
    <definedName name="anexo3" localSheetId="7">#REF!</definedName>
    <definedName name="anexo3">#REF!</definedName>
    <definedName name="anexo4" localSheetId="7">#REF!</definedName>
    <definedName name="anexo4">#REF!</definedName>
    <definedName name="anexo5" localSheetId="7">#REF!</definedName>
    <definedName name="anexo5">#REF!</definedName>
    <definedName name="anexo6" localSheetId="7">#REF!</definedName>
    <definedName name="anexo6">#REF!</definedName>
    <definedName name="anexo7" localSheetId="7">#REF!</definedName>
    <definedName name="anexo7">#REF!</definedName>
    <definedName name="anexo8" localSheetId="7">#REF!</definedName>
    <definedName name="anexo8">#REF!</definedName>
    <definedName name="anexo9" localSheetId="7">#REF!</definedName>
    <definedName name="anexo9">#REF!</definedName>
    <definedName name="anexů7" localSheetId="7">#REF!</definedName>
    <definedName name="anexů7">#REF!</definedName>
    <definedName name="apaiy" localSheetId="7">#REF!</definedName>
    <definedName name="apaiy">#REF!</definedName>
    <definedName name="APELLIDOS" localSheetId="7">#REF!</definedName>
    <definedName name="APELLIDOS">#REF!</definedName>
    <definedName name="API" localSheetId="7">#REF!</definedName>
    <definedName name="API">#REF!</definedName>
    <definedName name="APU_directos" localSheetId="7">#REF!</definedName>
    <definedName name="APU_directos">#REF!</definedName>
    <definedName name="APU221.1" localSheetId="7">#REF!</definedName>
    <definedName name="APU221.1">#REF!</definedName>
    <definedName name="APU221.2" localSheetId="7">#REF!</definedName>
    <definedName name="APU221.2">#REF!</definedName>
    <definedName name="aqaq" localSheetId="7">#REF!</definedName>
    <definedName name="aqaq">#REF!</definedName>
    <definedName name="AQW" localSheetId="7">#REF!</definedName>
    <definedName name="AQW">#REF!</definedName>
    <definedName name="ARANCEL" localSheetId="7">#REF!</definedName>
    <definedName name="ARANCEL">#REF!</definedName>
    <definedName name="AREA" localSheetId="7">#REF!</definedName>
    <definedName name="AREA">#REF!</definedName>
    <definedName name="_xlnm.Print_Area" localSheetId="5">' C. FINANCIERA'!$A$1:$P$76</definedName>
    <definedName name="_xlnm.Print_Area" localSheetId="8">'E. TECNICA P1'!$A$1:$R$79</definedName>
    <definedName name="_xlnm.Print_Area" localSheetId="9">'E. TECNICA P2'!$A$1:$R$79</definedName>
    <definedName name="_xlnm.Print_Area" localSheetId="10">'E. TECNICA P3'!$A$1:$R$79</definedName>
    <definedName name="_xlnm.Print_Area" localSheetId="11">'E. TECNICA P4'!$A$1:$R$79</definedName>
    <definedName name="_xlnm.Print_Area" localSheetId="12">'E. TECNICA P5'!$A$1:$R$79</definedName>
    <definedName name="_xlnm.Print_Area" localSheetId="13">'E. TECNICA P6'!$A$1:$R$79</definedName>
    <definedName name="_xlnm.Print_Area" localSheetId="14">'E. TECNICA P7'!$A$1:$R$79</definedName>
    <definedName name="Areatotal" localSheetId="7">#REF!</definedName>
    <definedName name="Areatotal" localSheetId="1">#REF!</definedName>
    <definedName name="Areatotal" localSheetId="12">#REF!</definedName>
    <definedName name="Areatotal" localSheetId="2">#REF!</definedName>
    <definedName name="Areatotal">#REF!</definedName>
    <definedName name="Aref" localSheetId="7">#REF!</definedName>
    <definedName name="Aref" localSheetId="1">#REF!</definedName>
    <definedName name="Aref" localSheetId="12">#REF!</definedName>
    <definedName name="Aref" localSheetId="2">#REF!</definedName>
    <definedName name="Aref">#REF!</definedName>
    <definedName name="ARP" localSheetId="7">#REF!</definedName>
    <definedName name="ARP" localSheetId="1">#REF!</definedName>
    <definedName name="ARP" localSheetId="12">#REF!</definedName>
    <definedName name="ARP" localSheetId="2">#REF!</definedName>
    <definedName name="ARP">#REF!</definedName>
    <definedName name="ARS" localSheetId="7">#REF!</definedName>
    <definedName name="ARS">#REF!</definedName>
    <definedName name="ASD" localSheetId="7">#REF!</definedName>
    <definedName name="ASD">#REF!</definedName>
    <definedName name="ASDA" localSheetId="7">#REF!</definedName>
    <definedName name="ASDA">#REF!</definedName>
    <definedName name="asdasd" localSheetId="7">#REF!</definedName>
    <definedName name="asdasd">#REF!</definedName>
    <definedName name="asdf" localSheetId="7">#REF!</definedName>
    <definedName name="asdf">#REF!</definedName>
    <definedName name="asdfa" localSheetId="7">#REF!</definedName>
    <definedName name="asdfa">#REF!</definedName>
    <definedName name="asfasd" localSheetId="7">#REF!</definedName>
    <definedName name="asfasd">#REF!</definedName>
    <definedName name="asfasdl" localSheetId="7">#REF!</definedName>
    <definedName name="asfasdl">#REF!</definedName>
    <definedName name="asfdfe" localSheetId="7">#REF!</definedName>
    <definedName name="asfdfe">#REF!</definedName>
    <definedName name="asff" localSheetId="7">#REF!</definedName>
    <definedName name="asff">#REF!</definedName>
    <definedName name="asfghjoi" localSheetId="7">#REF!</definedName>
    <definedName name="asfghjoi">#REF!</definedName>
    <definedName name="asojkdr" localSheetId="7">#REF!</definedName>
    <definedName name="asojkdr">#REF!</definedName>
    <definedName name="auto1" localSheetId="7">#REF!</definedName>
    <definedName name="auto1">#REF!</definedName>
    <definedName name="auto123" localSheetId="7">#REF!</definedName>
    <definedName name="auto123">#REF!</definedName>
    <definedName name="auto2" localSheetId="7">#REF!</definedName>
    <definedName name="auto2">#REF!</definedName>
    <definedName name="AUTOMOTOR" localSheetId="7">#REF!</definedName>
    <definedName name="AUTOMOTOR">#REF!</definedName>
    <definedName name="AUTOMOTOR1" localSheetId="7">#REF!</definedName>
    <definedName name="AUTOMOTOR1">#REF!</definedName>
    <definedName name="Avance_por_item" localSheetId="7">#REF!</definedName>
    <definedName name="Avance_por_item">#REF!</definedName>
    <definedName name="Avances_Totales" localSheetId="7">#REF!</definedName>
    <definedName name="Avances_Totales">#REF!</definedName>
    <definedName name="AW" localSheetId="7">#REF!</definedName>
    <definedName name="AW">#REF!</definedName>
    <definedName name="azaz" localSheetId="7">#REF!</definedName>
    <definedName name="azaz">#REF!</definedName>
    <definedName name="B" localSheetId="7">#REF!</definedName>
    <definedName name="B">#REF!</definedName>
    <definedName name="Base" localSheetId="7">#REF!</definedName>
    <definedName name="Base">#REF!</definedName>
    <definedName name="Base_datos_IM" localSheetId="7">#REF!</definedName>
    <definedName name="Base_datos_IM">#REF!</definedName>
    <definedName name="base1" localSheetId="7">#REF!</definedName>
    <definedName name="base1">#REF!</definedName>
    <definedName name="base2" localSheetId="7">#REF!</definedName>
    <definedName name="base2">#REF!</definedName>
    <definedName name="BaseDeDatos1" localSheetId="7">#REF!</definedName>
    <definedName name="BaseDeDatos1">#REF!</definedName>
    <definedName name="Basica_Centro_costo_2001" localSheetId="7">#REF!</definedName>
    <definedName name="Basica_Centro_costo_2001">#REF!</definedName>
    <definedName name="Basica_Facturacion_2001" localSheetId="7">#REF!</definedName>
    <definedName name="Basica_Facturacion_2001">#REF!</definedName>
    <definedName name="Basica_Reserva_2001" localSheetId="7">#REF!</definedName>
    <definedName name="Basica_Reserva_2001">#REF!</definedName>
    <definedName name="Básico" localSheetId="7">#REF!</definedName>
    <definedName name="Básico">#REF!</definedName>
    <definedName name="bbbbbb" localSheetId="7">#REF!</definedName>
    <definedName name="bbbbbb">#REF!</definedName>
    <definedName name="bbbbbh" localSheetId="7">#REF!</definedName>
    <definedName name="bbbbbh">#REF!</definedName>
    <definedName name="bbd" localSheetId="7">#REF!</definedName>
    <definedName name="bbd">#REF!</definedName>
    <definedName name="BC" localSheetId="7">#REF!</definedName>
    <definedName name="BC">#REF!</definedName>
    <definedName name="BCXBDFG" localSheetId="7">#REF!</definedName>
    <definedName name="BCXBDFG">#REF!</definedName>
    <definedName name="BDD" localSheetId="7">#REF!</definedName>
    <definedName name="BDD">#REF!</definedName>
    <definedName name="BDFB" localSheetId="7">#REF!</definedName>
    <definedName name="BDFB">#REF!</definedName>
    <definedName name="BDFGDG" localSheetId="7">#REF!</definedName>
    <definedName name="BDFGDG">#REF!</definedName>
    <definedName name="be" localSheetId="7">#REF!</definedName>
    <definedName name="be">#REF!</definedName>
    <definedName name="Beg_Bal" localSheetId="7">#REF!</definedName>
    <definedName name="Beg_Bal">#REF!</definedName>
    <definedName name="BENEF.UNIT." localSheetId="7">#REF!</definedName>
    <definedName name="BENEF.UNIT.">#REF!</definedName>
    <definedName name="bfnfv" localSheetId="7">#REF!</definedName>
    <definedName name="bfnfv">#REF!</definedName>
    <definedName name="bgb" localSheetId="7">#REF!</definedName>
    <definedName name="bgb">#REF!</definedName>
    <definedName name="BGDGFRT" localSheetId="7">#REF!</definedName>
    <definedName name="BGDGFRT">#REF!</definedName>
    <definedName name="BGFBFH" localSheetId="7">#REF!</definedName>
    <definedName name="BGFBFH">#REF!</definedName>
    <definedName name="BGT" localSheetId="7">#REF!</definedName>
    <definedName name="BGT">#REF!</definedName>
    <definedName name="bgvfcdx" localSheetId="7">#REF!</definedName>
    <definedName name="bgvfcdx">#REF!</definedName>
    <definedName name="BHT_F" localSheetId="7">#REF!</definedName>
    <definedName name="BHT_F">#REF!</definedName>
    <definedName name="bi" localSheetId="7">#REF!</definedName>
    <definedName name="bi">#REF!</definedName>
    <definedName name="blActividadesDiarias" localSheetId="7">#REF!</definedName>
    <definedName name="blActividadesDiarias">#REF!</definedName>
    <definedName name="blCantidades" localSheetId="7">#REF!</definedName>
    <definedName name="blCantidades">#REF!</definedName>
    <definedName name="blCantidades1" localSheetId="7">#REF!</definedName>
    <definedName name="blCantidades1">#REF!</definedName>
    <definedName name="blCantidades2" localSheetId="7">#REF!</definedName>
    <definedName name="blCantidades2">#REF!</definedName>
    <definedName name="blComentarioInf1" localSheetId="7">#REF!</definedName>
    <definedName name="blComentarioInf1">#REF!</definedName>
    <definedName name="blComentarioInf2" localSheetId="7">#REF!</definedName>
    <definedName name="blComentarioInf2">#REF!</definedName>
    <definedName name="blEjecutado" localSheetId="7">#REF!</definedName>
    <definedName name="blEjecutado">#REF!</definedName>
    <definedName name="blEqCantiInf1" localSheetId="7">#REF!</definedName>
    <definedName name="blEqCantiInf1">#REF!</definedName>
    <definedName name="blEqCantiInf2" localSheetId="7">#REF!</definedName>
    <definedName name="blEqCantiInf2">#REF!</definedName>
    <definedName name="blEqClaseInf1" localSheetId="7">#REF!</definedName>
    <definedName name="blEqClaseInf1">#REF!</definedName>
    <definedName name="blEqClaseInf2" localSheetId="7">#REF!</definedName>
    <definedName name="blEqClaseInf2">#REF!</definedName>
    <definedName name="blEqTiemiInf1" localSheetId="7">#REF!</definedName>
    <definedName name="blEqTiemiInf1">#REF!</definedName>
    <definedName name="blEqTiemiInf2" localSheetId="7">#REF!</definedName>
    <definedName name="blEqTiemiInf2">#REF!</definedName>
    <definedName name="blFechaInforme" localSheetId="7">#REF!</definedName>
    <definedName name="blFechaInforme">#REF!</definedName>
    <definedName name="blFechaInicio" localSheetId="7">#REF!</definedName>
    <definedName name="blFechaInicio">#REF!</definedName>
    <definedName name="blFisico" localSheetId="7">#REF!</definedName>
    <definedName name="blFisico">#REF!</definedName>
    <definedName name="blHoraEqInf1" localSheetId="7">#REF!</definedName>
    <definedName name="blHoraEqInf1">#REF!</definedName>
    <definedName name="blHoraEqInf2" localSheetId="7">#REF!</definedName>
    <definedName name="blHoraEqInf2">#REF!</definedName>
    <definedName name="blHoraPerIntInf" localSheetId="7">#REF!</definedName>
    <definedName name="blHoraPerIntInf">#REF!</definedName>
    <definedName name="blHoraPerObraInf" localSheetId="7">#REF!</definedName>
    <definedName name="blHoraPerObraInf">#REF!</definedName>
    <definedName name="blHorasLluviaInf" localSheetId="7">#REF!</definedName>
    <definedName name="blHorasLluviaInf">#REF!</definedName>
    <definedName name="blImagen1" localSheetId="7">#REF!</definedName>
    <definedName name="blImagen1">#REF!</definedName>
    <definedName name="blImagen2" localSheetId="7">#REF!</definedName>
    <definedName name="blImagen2">#REF!</definedName>
    <definedName name="blNombreArchivo" localSheetId="7">#REF!</definedName>
    <definedName name="blNombreArchivo">#REF!</definedName>
    <definedName name="blObservacionesInf" localSheetId="7">#REF!</definedName>
    <definedName name="blObservacionesInf">#REF!</definedName>
    <definedName name="blPDT" localSheetId="7">#REF!</definedName>
    <definedName name="blPDT">#REF!</definedName>
    <definedName name="blPerAdmiCantInf" localSheetId="7">#REF!</definedName>
    <definedName name="blPerAdmiCantInf">#REF!</definedName>
    <definedName name="blPerAdmiTiemInf" localSheetId="7">#REF!</definedName>
    <definedName name="blPerAdmiTiemInf">#REF!</definedName>
    <definedName name="blPerObraCantInf" localSheetId="7">#REF!</definedName>
    <definedName name="blPerObraCantInf">#REF!</definedName>
    <definedName name="blPerObraTiemInf" localSheetId="7">#REF!</definedName>
    <definedName name="blPerObraTiemInf">#REF!</definedName>
    <definedName name="blPersonalAdminInf" localSheetId="7">#REF!</definedName>
    <definedName name="blPersonalAdminInf">#REF!</definedName>
    <definedName name="blPersonalObraInf" localSheetId="7">#REF!</definedName>
    <definedName name="blPersonalObraInf">#REF!</definedName>
    <definedName name="BLPH1" localSheetId="7">#REF!</definedName>
    <definedName name="BLPH1">#REF!</definedName>
    <definedName name="blReferenciaInforme" localSheetId="7">#REF!</definedName>
    <definedName name="blReferenciaInforme">#REF!</definedName>
    <definedName name="bn" localSheetId="7">#REF!</definedName>
    <definedName name="bn">#REF!</definedName>
    <definedName name="Bombas" localSheetId="7">#REF!</definedName>
    <definedName name="Bombas">#REF!</definedName>
    <definedName name="BONO" localSheetId="7">#REF!</definedName>
    <definedName name="BONO">#REF!</definedName>
    <definedName name="BORDER1" localSheetId="7">#REF!</definedName>
    <definedName name="BORDER1">#REF!</definedName>
    <definedName name="BORDET" localSheetId="7">#REF!</definedName>
    <definedName name="BORDET">#REF!</definedName>
    <definedName name="BORSHE" localSheetId="7">#REF!</definedName>
    <definedName name="BORSHE">#REF!</definedName>
    <definedName name="BORSUM" localSheetId="7">#REF!</definedName>
    <definedName name="BORSUM">#REF!</definedName>
    <definedName name="boxes" localSheetId="7">#REF!</definedName>
    <definedName name="boxes">#REF!</definedName>
    <definedName name="BQ" localSheetId="7">#REF!</definedName>
    <definedName name="BQ">#REF!</definedName>
    <definedName name="br" localSheetId="7">#REF!</definedName>
    <definedName name="br">#REF!</definedName>
    <definedName name="BREAKER" localSheetId="7">#REF!</definedName>
    <definedName name="BREAKER">#REF!</definedName>
    <definedName name="BREAKERS" localSheetId="7">#REF!</definedName>
    <definedName name="BREAKERS">#REF!</definedName>
    <definedName name="Breakers_Switches" localSheetId="7">#REF!</definedName>
    <definedName name="Breakers_Switches">#REF!</definedName>
    <definedName name="Breakers_y_Switches" localSheetId="7">#REF!</definedName>
    <definedName name="Breakers_y_Switches">#REF!</definedName>
    <definedName name="bsb" localSheetId="7">#REF!</definedName>
    <definedName name="bsb">#REF!</definedName>
    <definedName name="bspoi" localSheetId="7">#REF!</definedName>
    <definedName name="bspoi">#REF!</definedName>
    <definedName name="bt" localSheetId="7">#REF!</definedName>
    <definedName name="bt">#REF!</definedName>
    <definedName name="BTYJHTR" localSheetId="7">#REF!</definedName>
    <definedName name="BTYJHTR">#REF!</definedName>
    <definedName name="BuiltIn_Print_Area" localSheetId="7">#REF!</definedName>
    <definedName name="BuiltIn_Print_Area">#REF!</definedName>
    <definedName name="BuiltIn_Print_Area___0" localSheetId="7">#REF!</definedName>
    <definedName name="BuiltIn_Print_Area___0">#REF!</definedName>
    <definedName name="bvbc" localSheetId="7">#REF!</definedName>
    <definedName name="bvbc">#REF!</definedName>
    <definedName name="bvcb" localSheetId="7">#REF!</definedName>
    <definedName name="bvcb">#REF!</definedName>
    <definedName name="bvn" localSheetId="7">#REF!</definedName>
    <definedName name="bvn">#REF!</definedName>
    <definedName name="by" localSheetId="7">#REF!</definedName>
    <definedName name="by">#REF!</definedName>
    <definedName name="C._C." localSheetId="7">#REF!</definedName>
    <definedName name="C._C.">#REF!</definedName>
    <definedName name="C_" localSheetId="7">#REF!</definedName>
    <definedName name="C_">#REF!</definedName>
    <definedName name="CA" localSheetId="7">#REF!</definedName>
    <definedName name="CA">#REF!</definedName>
    <definedName name="Cableado" localSheetId="7">#REF!</definedName>
    <definedName name="Cableado">#REF!</definedName>
    <definedName name="CajDol1" localSheetId="7">#REF!</definedName>
    <definedName name="CajDol1">#REF!</definedName>
    <definedName name="CajDol10" localSheetId="7">#REF!</definedName>
    <definedName name="CajDol10">#REF!</definedName>
    <definedName name="CajDol11" localSheetId="7">#REF!</definedName>
    <definedName name="CajDol11">#REF!</definedName>
    <definedName name="CajDol12" localSheetId="7">#REF!</definedName>
    <definedName name="CajDol12">#REF!</definedName>
    <definedName name="CajDol2" localSheetId="7">#REF!</definedName>
    <definedName name="CajDol2">#REF!</definedName>
    <definedName name="CajDol3" localSheetId="7">#REF!</definedName>
    <definedName name="CajDol3">#REF!</definedName>
    <definedName name="CajDol4" localSheetId="7">#REF!</definedName>
    <definedName name="CajDol4">#REF!</definedName>
    <definedName name="CajDol5" localSheetId="7">#REF!</definedName>
    <definedName name="CajDol5">#REF!</definedName>
    <definedName name="CajDol6" localSheetId="7">#REF!</definedName>
    <definedName name="CajDol6">#REF!</definedName>
    <definedName name="CajDol7" localSheetId="7">#REF!</definedName>
    <definedName name="CajDol7">#REF!</definedName>
    <definedName name="CajDol8" localSheetId="7">#REF!</definedName>
    <definedName name="CajDol8">#REF!</definedName>
    <definedName name="CajDol9" localSheetId="7">#REF!</definedName>
    <definedName name="CajDol9">#REF!</definedName>
    <definedName name="CALI7" localSheetId="5">#REF!</definedName>
    <definedName name="CALI7" localSheetId="6">#REF!</definedName>
    <definedName name="CALI7" localSheetId="1">#REF!</definedName>
    <definedName name="CALI7" localSheetId="0">#REF!</definedName>
    <definedName name="CALI7" localSheetId="8">#REF!</definedName>
    <definedName name="CALI7" localSheetId="9">#REF!</definedName>
    <definedName name="CALI7" localSheetId="10">#REF!</definedName>
    <definedName name="CALI7" localSheetId="11">#REF!</definedName>
    <definedName name="CALI7" localSheetId="12">#REF!</definedName>
    <definedName name="CALI7" localSheetId="13">#REF!</definedName>
    <definedName name="CALI7" localSheetId="14">#REF!</definedName>
    <definedName name="CALI7">#REF!</definedName>
    <definedName name="CAMPO" localSheetId="7">#REF!</definedName>
    <definedName name="CAMPO">#REF!</definedName>
    <definedName name="CANT" localSheetId="7">#REF!</definedName>
    <definedName name="CANT">#REF!</definedName>
    <definedName name="cantidad" localSheetId="7">#REF!</definedName>
    <definedName name="cantidad">#REF!</definedName>
    <definedName name="CAP" localSheetId="7">#REF!</definedName>
    <definedName name="CAP">#REF!</definedName>
    <definedName name="CAPAC._HSE" localSheetId="7">#REF!</definedName>
    <definedName name="CAPAC._HSE">#REF!</definedName>
    <definedName name="CARGA" localSheetId="7">#REF!</definedName>
    <definedName name="CARGA">#REF!</definedName>
    <definedName name="CARGOS" localSheetId="7">#REF!</definedName>
    <definedName name="CARGOS">#REF!</definedName>
    <definedName name="CBLES" localSheetId="7">#REF!</definedName>
    <definedName name="CBLES">#REF!</definedName>
    <definedName name="CBLES1" localSheetId="7">#REF!</definedName>
    <definedName name="CBLES1">#REF!</definedName>
    <definedName name="ccccc" localSheetId="7">#REF!</definedName>
    <definedName name="ccccc">#REF!</definedName>
    <definedName name="CCCCCC" localSheetId="7">#REF!</definedName>
    <definedName name="CCCCCC">#REF!</definedName>
    <definedName name="CCT" localSheetId="7">#REF!</definedName>
    <definedName name="CCT">#REF!</definedName>
    <definedName name="ccto210" localSheetId="7">#REF!</definedName>
    <definedName name="ccto210">#REF!</definedName>
    <definedName name="cdcdc" localSheetId="7">#REF!</definedName>
    <definedName name="cdcdc">#REF!</definedName>
    <definedName name="CDE" localSheetId="7">#REF!</definedName>
    <definedName name="CDE">#REF!</definedName>
    <definedName name="cdfgrtfd" localSheetId="7">#REF!</definedName>
    <definedName name="cdfgrtfd">#REF!</definedName>
    <definedName name="ceerf" localSheetId="7">#REF!</definedName>
    <definedName name="ceerf">#REF!</definedName>
    <definedName name="CELDA" localSheetId="5">#REF!</definedName>
    <definedName name="CELDA" localSheetId="6">#REF!</definedName>
    <definedName name="CELDA" localSheetId="1">#REF!</definedName>
    <definedName name="CELDA" localSheetId="8">'E. TECNICA P1'!#REF!</definedName>
    <definedName name="CELDA" localSheetId="9">'E. TECNICA P2'!#REF!</definedName>
    <definedName name="CELDA" localSheetId="10">'E. TECNICA P3'!#REF!</definedName>
    <definedName name="CELDA" localSheetId="11">'E. TECNICA P4'!#REF!</definedName>
    <definedName name="CELDA" localSheetId="12">'E. TECNICA P5'!#REF!</definedName>
    <definedName name="CELDA" localSheetId="13">'E. TECNICA P6'!#REF!</definedName>
    <definedName name="CELDA" localSheetId="14">'E. TECNICA P7'!#REF!</definedName>
    <definedName name="CELDA">#REF!</definedName>
    <definedName name="CGDI01" localSheetId="7">#REF!</definedName>
    <definedName name="CGDI01" localSheetId="1">#REF!</definedName>
    <definedName name="CGDI01" localSheetId="12">#REF!</definedName>
    <definedName name="CGDI01" localSheetId="2">#REF!</definedName>
    <definedName name="CGDI01">#REF!</definedName>
    <definedName name="CGDI02" localSheetId="7">#REF!</definedName>
    <definedName name="CGDI02" localSheetId="1">#REF!</definedName>
    <definedName name="CGDI02" localSheetId="12">#REF!</definedName>
    <definedName name="CGDI02" localSheetId="2">#REF!</definedName>
    <definedName name="CGDI02">#REF!</definedName>
    <definedName name="CGDI03" localSheetId="7">#REF!</definedName>
    <definedName name="CGDI03">#REF!</definedName>
    <definedName name="CGDI04" localSheetId="7">#REF!</definedName>
    <definedName name="CGDI04">#REF!</definedName>
    <definedName name="CGDI05" localSheetId="7">#REF!</definedName>
    <definedName name="CGDI05">#REF!</definedName>
    <definedName name="CGDI06" localSheetId="7">#REF!</definedName>
    <definedName name="CGDI06">#REF!</definedName>
    <definedName name="CGDI07" localSheetId="7">#REF!</definedName>
    <definedName name="CGDI07">#REF!</definedName>
    <definedName name="CGDI08" localSheetId="7">#REF!</definedName>
    <definedName name="CGDI08">#REF!</definedName>
    <definedName name="CGEX01" localSheetId="7">#REF!</definedName>
    <definedName name="CGEX01">#REF!</definedName>
    <definedName name="CGEX02" localSheetId="7">#REF!</definedName>
    <definedName name="CGEX02">#REF!</definedName>
    <definedName name="CGEX031" localSheetId="7">#REF!</definedName>
    <definedName name="CGEX031">#REF!</definedName>
    <definedName name="CGEX04" localSheetId="7">#REF!</definedName>
    <definedName name="CGEX04">#REF!</definedName>
    <definedName name="CGFI011" localSheetId="7">#REF!</definedName>
    <definedName name="CGFI011">#REF!</definedName>
    <definedName name="CGFI012" localSheetId="7">#REF!</definedName>
    <definedName name="CGFI012">#REF!</definedName>
    <definedName name="CGFI021" localSheetId="7">#REF!</definedName>
    <definedName name="CGFI021">#REF!</definedName>
    <definedName name="CGFI022" localSheetId="7">#REF!</definedName>
    <definedName name="CGFI022">#REF!</definedName>
    <definedName name="CGFI023" localSheetId="7">#REF!</definedName>
    <definedName name="CGFI023">#REF!</definedName>
    <definedName name="CGFI024" localSheetId="7">#REF!</definedName>
    <definedName name="CGFI024">#REF!</definedName>
    <definedName name="CGFI031" localSheetId="7">#REF!</definedName>
    <definedName name="CGFI031">#REF!</definedName>
    <definedName name="CGFI032" localSheetId="7">#REF!</definedName>
    <definedName name="CGFI032">#REF!</definedName>
    <definedName name="CGFI0331" localSheetId="7">#REF!</definedName>
    <definedName name="CGFI0331">#REF!</definedName>
    <definedName name="CGFI0332" localSheetId="7">#REF!</definedName>
    <definedName name="CGFI0332">#REF!</definedName>
    <definedName name="CGFI0333" localSheetId="7">#REF!</definedName>
    <definedName name="CGFI0333">#REF!</definedName>
    <definedName name="CGFI0334" localSheetId="7">#REF!</definedName>
    <definedName name="CGFI0334">#REF!</definedName>
    <definedName name="CGFI0335" localSheetId="7">#REF!</definedName>
    <definedName name="CGFI0335">#REF!</definedName>
    <definedName name="CGFI0341" localSheetId="7">#REF!</definedName>
    <definedName name="CGFI0341">#REF!</definedName>
    <definedName name="CGFI0343" localSheetId="7">#REF!</definedName>
    <definedName name="CGFI0343">#REF!</definedName>
    <definedName name="CGFI0344" localSheetId="7">#REF!</definedName>
    <definedName name="CGFI0344">#REF!</definedName>
    <definedName name="CGPR01" localSheetId="7">#REF!</definedName>
    <definedName name="CGPR01">#REF!</definedName>
    <definedName name="CGPR021" localSheetId="7">#REF!</definedName>
    <definedName name="CGPR021">#REF!</definedName>
    <definedName name="CGPR022" localSheetId="7">#REF!</definedName>
    <definedName name="CGPR022">#REF!</definedName>
    <definedName name="CGPR023" localSheetId="7">#REF!</definedName>
    <definedName name="CGPR023">#REF!</definedName>
    <definedName name="CGPR024" localSheetId="7">#REF!</definedName>
    <definedName name="CGPR024">#REF!</definedName>
    <definedName name="CGPR031" localSheetId="7">#REF!</definedName>
    <definedName name="CGPR031">#REF!</definedName>
    <definedName name="CGPR032" localSheetId="7">#REF!</definedName>
    <definedName name="CGPR032">#REF!</definedName>
    <definedName name="CGPR0331" localSheetId="7">#REF!</definedName>
    <definedName name="CGPR0331">#REF!</definedName>
    <definedName name="CGPR0332" localSheetId="7">#REF!</definedName>
    <definedName name="CGPR0332">#REF!</definedName>
    <definedName name="CGPR0333" localSheetId="7">#REF!</definedName>
    <definedName name="CGPR0333">#REF!</definedName>
    <definedName name="CGPR041" localSheetId="7">#REF!</definedName>
    <definedName name="CGPR041">#REF!</definedName>
    <definedName name="CGPR042" localSheetId="7">#REF!</definedName>
    <definedName name="CGPR042">#REF!</definedName>
    <definedName name="CGPR043" localSheetId="7">#REF!</definedName>
    <definedName name="CGPR043">#REF!</definedName>
    <definedName name="CGPR051" localSheetId="7">#REF!</definedName>
    <definedName name="CGPR051">#REF!</definedName>
    <definedName name="CGPR052" localSheetId="7">#REF!</definedName>
    <definedName name="CGPR052">#REF!</definedName>
    <definedName name="CGPR0531" localSheetId="7">#REF!</definedName>
    <definedName name="CGPR0531">#REF!</definedName>
    <definedName name="CGPR0532" localSheetId="7">#REF!</definedName>
    <definedName name="CGPR0532">#REF!</definedName>
    <definedName name="CGPR0533" localSheetId="7">#REF!</definedName>
    <definedName name="CGPR0533">#REF!</definedName>
    <definedName name="CGPR0534" localSheetId="7">#REF!</definedName>
    <definedName name="CGPR0534">#REF!</definedName>
    <definedName name="CGPR0541" localSheetId="7">#REF!</definedName>
    <definedName name="CGPR0541">#REF!</definedName>
    <definedName name="CGPR0542" localSheetId="7">#REF!</definedName>
    <definedName name="CGPR0542">#REF!</definedName>
    <definedName name="CGPR0543" localSheetId="7">#REF!</definedName>
    <definedName name="CGPR0543">#REF!</definedName>
    <definedName name="CGPR061" localSheetId="7">#REF!</definedName>
    <definedName name="CGPR061">#REF!</definedName>
    <definedName name="CGPR062" localSheetId="7">#REF!</definedName>
    <definedName name="CGPR062">#REF!</definedName>
    <definedName name="CGPR0621" localSheetId="7">#REF!</definedName>
    <definedName name="CGPR0621">#REF!</definedName>
    <definedName name="CGPR0622" localSheetId="7">#REF!</definedName>
    <definedName name="CGPR0622">#REF!</definedName>
    <definedName name="CGPR0631" localSheetId="7">#REF!</definedName>
    <definedName name="CGPR0631">#REF!</definedName>
    <definedName name="CGPR0632" localSheetId="7">#REF!</definedName>
    <definedName name="CGPR0632">#REF!</definedName>
    <definedName name="CGPR0633" localSheetId="7">#REF!</definedName>
    <definedName name="CGPR0633">#REF!</definedName>
    <definedName name="CGPR0641" localSheetId="7">#REF!</definedName>
    <definedName name="CGPR0641">#REF!</definedName>
    <definedName name="CGPR0642" localSheetId="7">#REF!</definedName>
    <definedName name="CGPR0642">#REF!</definedName>
    <definedName name="CGPR0643" localSheetId="7">#REF!</definedName>
    <definedName name="CGPR0643">#REF!</definedName>
    <definedName name="CGRF01" localSheetId="7">#REF!</definedName>
    <definedName name="CGRF01">#REF!</definedName>
    <definedName name="CGRF02" localSheetId="7">#REF!</definedName>
    <definedName name="CGRF02">#REF!</definedName>
    <definedName name="CGRF031" localSheetId="7">#REF!</definedName>
    <definedName name="CGRF031">#REF!</definedName>
    <definedName name="CGRF032" localSheetId="7">#REF!</definedName>
    <definedName name="CGRF032">#REF!</definedName>
    <definedName name="CGRF0331" localSheetId="7">#REF!</definedName>
    <definedName name="CGRF0331">#REF!</definedName>
    <definedName name="CGRF0332" localSheetId="7">#REF!</definedName>
    <definedName name="CGRF0332">#REF!</definedName>
    <definedName name="CGRF0333" localSheetId="7">#REF!</definedName>
    <definedName name="CGRF0333">#REF!</definedName>
    <definedName name="CGRF0334" localSheetId="7">#REF!</definedName>
    <definedName name="CGRF0334">#REF!</definedName>
    <definedName name="CGRF0335" localSheetId="7">#REF!</definedName>
    <definedName name="CGRF0335">#REF!</definedName>
    <definedName name="CGRF0336" localSheetId="7">#REF!</definedName>
    <definedName name="CGRF0336">#REF!</definedName>
    <definedName name="CGRF0337" localSheetId="7">#REF!</definedName>
    <definedName name="CGRF0337">#REF!</definedName>
    <definedName name="CGRF0338" localSheetId="7">#REF!</definedName>
    <definedName name="CGRF0338">#REF!</definedName>
    <definedName name="CGRF0341" localSheetId="7">#REF!</definedName>
    <definedName name="CGRF0341">#REF!</definedName>
    <definedName name="CGRF0342" localSheetId="7">#REF!</definedName>
    <definedName name="CGRF0342">#REF!</definedName>
    <definedName name="CGRF0343" localSheetId="7">#REF!</definedName>
    <definedName name="CGRF0343">#REF!</definedName>
    <definedName name="CGRF041" localSheetId="7">#REF!</definedName>
    <definedName name="CGRF041">#REF!</definedName>
    <definedName name="CGRF042" localSheetId="7">#REF!</definedName>
    <definedName name="CGRF042">#REF!</definedName>
    <definedName name="CGRF0431" localSheetId="7">#REF!</definedName>
    <definedName name="CGRF0431">#REF!</definedName>
    <definedName name="CGRF0432" localSheetId="7">#REF!</definedName>
    <definedName name="CGRF0432">#REF!</definedName>
    <definedName name="CGRF0433" localSheetId="7">#REF!</definedName>
    <definedName name="CGRF0433">#REF!</definedName>
    <definedName name="CGRF0441" localSheetId="7">#REF!</definedName>
    <definedName name="CGRF0441">#REF!</definedName>
    <definedName name="CGRF0442" localSheetId="7">#REF!</definedName>
    <definedName name="CGRF0442">#REF!</definedName>
    <definedName name="CGRF0443" localSheetId="7">#REF!</definedName>
    <definedName name="CGRF0443">#REF!</definedName>
    <definedName name="CGSM01" localSheetId="7">#REF!</definedName>
    <definedName name="CGSM01">#REF!</definedName>
    <definedName name="CGSM02" localSheetId="7">#REF!</definedName>
    <definedName name="CGSM02">#REF!</definedName>
    <definedName name="CGSM03" localSheetId="7">#REF!</definedName>
    <definedName name="CGSM03">#REF!</definedName>
    <definedName name="CGSM04" localSheetId="7">#REF!</definedName>
    <definedName name="CGSM04">#REF!</definedName>
    <definedName name="CGSM05" localSheetId="7">#REF!</definedName>
    <definedName name="CGSM05">#REF!</definedName>
    <definedName name="CGSO011" localSheetId="7">#REF!</definedName>
    <definedName name="CGSO011">#REF!</definedName>
    <definedName name="CGSO012" localSheetId="7">#REF!</definedName>
    <definedName name="CGSO012">#REF!</definedName>
    <definedName name="CGSO013" localSheetId="7">#REF!</definedName>
    <definedName name="CGSO013">#REF!</definedName>
    <definedName name="CGSO014" localSheetId="7">#REF!</definedName>
    <definedName name="CGSO014">#REF!</definedName>
    <definedName name="CGSO02" localSheetId="7">#REF!</definedName>
    <definedName name="CGSO02">#REF!</definedName>
    <definedName name="CGSO031" localSheetId="7">#REF!</definedName>
    <definedName name="CGSO031">#REF!</definedName>
    <definedName name="CGSO032" localSheetId="7">#REF!</definedName>
    <definedName name="CGSO032">#REF!</definedName>
    <definedName name="CGSO033" localSheetId="7">#REF!</definedName>
    <definedName name="CGSO033">#REF!</definedName>
    <definedName name="CGSO034" localSheetId="7">#REF!</definedName>
    <definedName name="CGSO034">#REF!</definedName>
    <definedName name="CGSO041" localSheetId="7">#REF!</definedName>
    <definedName name="CGSO041">#REF!</definedName>
    <definedName name="CGSO042" localSheetId="7">#REF!</definedName>
    <definedName name="CGSO042">#REF!</definedName>
    <definedName name="CGSO043" localSheetId="7">#REF!</definedName>
    <definedName name="CGSO043">#REF!</definedName>
    <definedName name="CGSO044" localSheetId="7">#REF!</definedName>
    <definedName name="CGSO044">#REF!</definedName>
    <definedName name="CGSO051" localSheetId="7">#REF!</definedName>
    <definedName name="CGSO051">#REF!</definedName>
    <definedName name="CGSO052" localSheetId="7">#REF!</definedName>
    <definedName name="CGSO052">#REF!</definedName>
    <definedName name="CGSO053" localSheetId="7">#REF!</definedName>
    <definedName name="CGSO053">#REF!</definedName>
    <definedName name="CGSO054" localSheetId="7">#REF!</definedName>
    <definedName name="CGSO054">#REF!</definedName>
    <definedName name="CGSO055" localSheetId="7">#REF!</definedName>
    <definedName name="CGSO055">#REF!</definedName>
    <definedName name="CGSO061" localSheetId="7">#REF!</definedName>
    <definedName name="CGSO061">#REF!</definedName>
    <definedName name="CGSO062" localSheetId="7">#REF!</definedName>
    <definedName name="CGSO062">#REF!</definedName>
    <definedName name="CGSO063" localSheetId="7">#REF!</definedName>
    <definedName name="CGSO063">#REF!</definedName>
    <definedName name="CGSO064" localSheetId="7">#REF!</definedName>
    <definedName name="CGSO064">#REF!</definedName>
    <definedName name="CGTR011" localSheetId="7">#REF!</definedName>
    <definedName name="CGTR011">#REF!</definedName>
    <definedName name="CGTR012" localSheetId="7">#REF!</definedName>
    <definedName name="CGTR012">#REF!</definedName>
    <definedName name="CGTR021" localSheetId="7">#REF!</definedName>
    <definedName name="CGTR021">#REF!</definedName>
    <definedName name="CGTR022" localSheetId="7">#REF!</definedName>
    <definedName name="CGTR022">#REF!</definedName>
    <definedName name="CGTR023" localSheetId="7">#REF!</definedName>
    <definedName name="CGTR023">#REF!</definedName>
    <definedName name="CGTR031" localSheetId="7">#REF!</definedName>
    <definedName name="CGTR031">#REF!</definedName>
    <definedName name="CGTR032" localSheetId="7">#REF!</definedName>
    <definedName name="CGTR032">#REF!</definedName>
    <definedName name="CGTR033" localSheetId="7">#REF!</definedName>
    <definedName name="CGTR033">#REF!</definedName>
    <definedName name="CGTR034" localSheetId="7">#REF!</definedName>
    <definedName name="CGTR034">#REF!</definedName>
    <definedName name="CGTR035" localSheetId="7">#REF!</definedName>
    <definedName name="CGTR035">#REF!</definedName>
    <definedName name="CGTR036" localSheetId="7">#REF!</definedName>
    <definedName name="CGTR036">#REF!</definedName>
    <definedName name="CGTR037" localSheetId="7">#REF!</definedName>
    <definedName name="CGTR037">#REF!</definedName>
    <definedName name="CGTR038" localSheetId="7">#REF!</definedName>
    <definedName name="CGTR038">#REF!</definedName>
    <definedName name="CGTR039" localSheetId="7">#REF!</definedName>
    <definedName name="CGTR039">#REF!</definedName>
    <definedName name="CGTR041" localSheetId="7">#REF!</definedName>
    <definedName name="CGTR041">#REF!</definedName>
    <definedName name="CGTR042" localSheetId="7">#REF!</definedName>
    <definedName name="CGTR042">#REF!</definedName>
    <definedName name="CGTR043" localSheetId="7">#REF!</definedName>
    <definedName name="CGTR043">#REF!</definedName>
    <definedName name="CGTR044" localSheetId="7">#REF!</definedName>
    <definedName name="CGTR044">#REF!</definedName>
    <definedName name="CGTR051" localSheetId="7">#REF!</definedName>
    <definedName name="CGTR051">#REF!</definedName>
    <definedName name="Ch" localSheetId="7">#REF!</definedName>
    <definedName name="Ch">#REF!</definedName>
    <definedName name="CHK_PU" localSheetId="7">#REF!</definedName>
    <definedName name="CHK_PU">#REF!</definedName>
    <definedName name="CHP" localSheetId="7">#REF!</definedName>
    <definedName name="CHP">#REF!</definedName>
    <definedName name="CISNEROS" localSheetId="7">#REF!</definedName>
    <definedName name="CISNEROS">#REF!</definedName>
    <definedName name="cjsa" localSheetId="7">#REF!</definedName>
    <definedName name="cjsa">#REF!</definedName>
    <definedName name="CL" localSheetId="7">#REF!</definedName>
    <definedName name="CL">#REF!</definedName>
    <definedName name="CMIBLE" localSheetId="7">#REF!</definedName>
    <definedName name="CMIBLE">#REF!</definedName>
    <definedName name="CMIBLE1" localSheetId="7">#REF!</definedName>
    <definedName name="CMIBLE1">#REF!</definedName>
    <definedName name="Cod" localSheetId="7">#REF!</definedName>
    <definedName name="Cod">#REF!</definedName>
    <definedName name="codigo" localSheetId="7">#REF!</definedName>
    <definedName name="codigo">#REF!</definedName>
    <definedName name="CodigoInversion" localSheetId="7">#REF!</definedName>
    <definedName name="CodigoInversion">#REF!</definedName>
    <definedName name="CodigoProyecto" localSheetId="7">#REF!</definedName>
    <definedName name="CodigoProyecto">#REF!</definedName>
    <definedName name="Codigos" localSheetId="7">#REF!</definedName>
    <definedName name="Codigos">#REF!</definedName>
    <definedName name="CODOS" localSheetId="7">#REF!</definedName>
    <definedName name="CODOS">#REF!</definedName>
    <definedName name="cogvsiruj" localSheetId="7">#REF!</definedName>
    <definedName name="cogvsiruj">#REF!</definedName>
    <definedName name="COLON" localSheetId="7">#REF!</definedName>
    <definedName name="COLON">#REF!</definedName>
    <definedName name="COMIDA" localSheetId="7">#REF!</definedName>
    <definedName name="COMIDA">#REF!</definedName>
    <definedName name="Compresores" localSheetId="7">#REF!</definedName>
    <definedName name="Compresores">#REF!</definedName>
    <definedName name="COPIA1" localSheetId="7">#REF!</definedName>
    <definedName name="COPIA1">#REF!</definedName>
    <definedName name="COPIA2" localSheetId="7">#REF!</definedName>
    <definedName name="COPIA2">#REF!</definedName>
    <definedName name="costo2" localSheetId="7">#REF!</definedName>
    <definedName name="costo2">#REF!</definedName>
    <definedName name="COSTODIRECTO" localSheetId="7">#REF!</definedName>
    <definedName name="COSTODIRECTO">#REF!</definedName>
    <definedName name="CRIT" localSheetId="7">#REF!</definedName>
    <definedName name="CRIT">#REF!</definedName>
    <definedName name="CRIT_APIAY" localSheetId="7">#REF!</definedName>
    <definedName name="CRIT_APIAY">#REF!</definedName>
    <definedName name="CRIT_CHICHI" localSheetId="7">#REF!</definedName>
    <definedName name="CRIT_CHICHI">#REF!</definedName>
    <definedName name="CRIT_CHICHI1" localSheetId="7">#REF!</definedName>
    <definedName name="CRIT_CHICHI1">#REF!</definedName>
    <definedName name="CRIT_DOL" localSheetId="7">#REF!</definedName>
    <definedName name="CRIT_DOL">#REF!</definedName>
    <definedName name="CRIT_DOL1" localSheetId="7">#REF!</definedName>
    <definedName name="CRIT_DOL1">#REF!</definedName>
    <definedName name="CRIT1" localSheetId="7">#REF!</definedName>
    <definedName name="CRIT1">#REF!</definedName>
    <definedName name="CRITERIO" localSheetId="1">#REF!</definedName>
    <definedName name="CRITERIO" localSheetId="8">'E. TECNICA P1'!$W$6:$W$7</definedName>
    <definedName name="CRITERIO" localSheetId="9">'E. TECNICA P2'!$W$6:$W$7</definedName>
    <definedName name="CRITERIO" localSheetId="10">'E. TECNICA P3'!$W$6:$W$7</definedName>
    <definedName name="CRITERIO" localSheetId="11">'E. TECNICA P4'!$W$6:$W$7</definedName>
    <definedName name="CRITERIO" localSheetId="12">'E. TECNICA P5'!$W$6:$W$7</definedName>
    <definedName name="CRITERIO" localSheetId="13">'E. TECNICA P6'!$W$6:$W$7</definedName>
    <definedName name="CRITERIO" localSheetId="14">'E. TECNICA P7'!$W$6:$W$7</definedName>
    <definedName name="CRITERIO">'[1]0'!$AA$2:$AA$3</definedName>
    <definedName name="CRITERIO2" localSheetId="5">#REF!</definedName>
    <definedName name="CRITERIO2" localSheetId="6">#REF!</definedName>
    <definedName name="CRITERIO2" localSheetId="1">#REF!</definedName>
    <definedName name="CRITERIO2" localSheetId="8">'E. TECNICA P1'!$W$9:$W$10</definedName>
    <definedName name="CRITERIO2" localSheetId="9">'E. TECNICA P2'!$W$9:$W$10</definedName>
    <definedName name="CRITERIO2" localSheetId="10">'E. TECNICA P3'!$W$9:$W$10</definedName>
    <definedName name="CRITERIO2" localSheetId="11">'E. TECNICA P4'!$W$9:$W$10</definedName>
    <definedName name="CRITERIO2" localSheetId="12">'E. TECNICA P5'!$W$9:$W$10</definedName>
    <definedName name="CRITERIO2" localSheetId="13">'E. TECNICA P6'!$W$9:$W$10</definedName>
    <definedName name="CRITERIO2" localSheetId="14">'E. TECNICA P7'!$W$9:$W$10</definedName>
    <definedName name="CRITERIO2">#REF!</definedName>
    <definedName name="Criterios_IM" localSheetId="7">#REF!</definedName>
    <definedName name="Criterios_IM" localSheetId="1">#REF!</definedName>
    <definedName name="Criterios_IM" localSheetId="12">#REF!</definedName>
    <definedName name="Criterios_IM" localSheetId="2">#REF!</definedName>
    <definedName name="Criterios_IM">#REF!</definedName>
    <definedName name="cs" localSheetId="7">#REF!</definedName>
    <definedName name="cs" localSheetId="1">#REF!</definedName>
    <definedName name="cs" localSheetId="12">#REF!</definedName>
    <definedName name="cs" localSheetId="2">#REF!</definedName>
    <definedName name="cs">#REF!</definedName>
    <definedName name="CS_AVG_SIZE" localSheetId="7">#REF!</definedName>
    <definedName name="CS_AVG_SIZE">#REF!</definedName>
    <definedName name="CS_WELDING" localSheetId="7">#REF!</definedName>
    <definedName name="CS_WELDING">#REF!</definedName>
    <definedName name="CTA" localSheetId="7">#REF!</definedName>
    <definedName name="CTA">#REF!</definedName>
    <definedName name="CTE" localSheetId="7">#REF!</definedName>
    <definedName name="CTE">#REF!</definedName>
    <definedName name="CTR" localSheetId="7">#REF!</definedName>
    <definedName name="CTR">#REF!</definedName>
    <definedName name="CTRPAG" localSheetId="7">#REF!</definedName>
    <definedName name="CTRPAG">#REF!</definedName>
    <definedName name="CUBS" localSheetId="7">#REF!</definedName>
    <definedName name="CUBS">#REF!</definedName>
    <definedName name="CUMPLE" localSheetId="5">#REF!</definedName>
    <definedName name="CUMPLE" localSheetId="6">#REF!</definedName>
    <definedName name="CUMPLE" localSheetId="1">#REF!</definedName>
    <definedName name="CUMPLE" localSheetId="8">'E. TECNICA P1'!#REF!</definedName>
    <definedName name="CUMPLE" localSheetId="9">'E. TECNICA P2'!#REF!</definedName>
    <definedName name="CUMPLE" localSheetId="10">'E. TECNICA P3'!#REF!</definedName>
    <definedName name="CUMPLE" localSheetId="11">'E. TECNICA P4'!#REF!</definedName>
    <definedName name="CUMPLE" localSheetId="12">'E. TECNICA P5'!#REF!</definedName>
    <definedName name="CUMPLE" localSheetId="13">'E. TECNICA P6'!#REF!</definedName>
    <definedName name="CUMPLE" localSheetId="14">'E. TECNICA P7'!#REF!</definedName>
    <definedName name="CUMPLE">#REF!</definedName>
    <definedName name="CUNET" localSheetId="7">#REF!</definedName>
    <definedName name="CUNET" localSheetId="1">#REF!</definedName>
    <definedName name="CUNET" localSheetId="12">#REF!</definedName>
    <definedName name="CUNET" localSheetId="2">#REF!</definedName>
    <definedName name="CUNET">#REF!</definedName>
    <definedName name="cv" localSheetId="7">#REF!</definedName>
    <definedName name="cv" localSheetId="1">#REF!</definedName>
    <definedName name="cv" localSheetId="12">#REF!</definedName>
    <definedName name="cv" localSheetId="2">#REF!</definedName>
    <definedName name="cv">#REF!</definedName>
    <definedName name="cvbcvbf" localSheetId="7">#REF!</definedName>
    <definedName name="cvbcvbf">#REF!</definedName>
    <definedName name="cvfvd" localSheetId="7">#REF!</definedName>
    <definedName name="cvfvd">#REF!</definedName>
    <definedName name="cvn" localSheetId="7">#REF!</definedName>
    <definedName name="cvn">#REF!</definedName>
    <definedName name="CVXC" localSheetId="7">#REF!</definedName>
    <definedName name="CVXC">#REF!</definedName>
    <definedName name="d" localSheetId="7">#REF!</definedName>
    <definedName name="d">#REF!</definedName>
    <definedName name="D_1" localSheetId="7">#REF!</definedName>
    <definedName name="D_1">#REF!</definedName>
    <definedName name="DAFT" localSheetId="7">#REF!</definedName>
    <definedName name="DAFT">#REF!</definedName>
    <definedName name="DANODO" localSheetId="7">#REF!</definedName>
    <definedName name="DANODO">#REF!</definedName>
    <definedName name="DANODOF" localSheetId="7">#REF!</definedName>
    <definedName name="DANODOF">#REF!</definedName>
    <definedName name="DANODOFT" localSheetId="7">#REF!</definedName>
    <definedName name="DANODOFT">#REF!</definedName>
    <definedName name="dario" localSheetId="7">#REF!</definedName>
    <definedName name="dario">#REF!</definedName>
    <definedName name="DASD" localSheetId="7">#REF!</definedName>
    <definedName name="DASD">#REF!</definedName>
    <definedName name="Data" localSheetId="7">#REF!</definedName>
    <definedName name="Data">#REF!</definedName>
    <definedName name="data1" localSheetId="7">#REF!</definedName>
    <definedName name="data1">#REF!</definedName>
    <definedName name="data10" localSheetId="7">#REF!</definedName>
    <definedName name="data10">#REF!</definedName>
    <definedName name="data11" localSheetId="7">#REF!</definedName>
    <definedName name="data11">#REF!</definedName>
    <definedName name="data12" localSheetId="7">#REF!</definedName>
    <definedName name="data12">#REF!</definedName>
    <definedName name="data13" localSheetId="7">#REF!</definedName>
    <definedName name="data13">#REF!</definedName>
    <definedName name="data14" localSheetId="7">#REF!</definedName>
    <definedName name="data14">#REF!</definedName>
    <definedName name="data15" localSheetId="7">#REF!</definedName>
    <definedName name="data15">#REF!</definedName>
    <definedName name="data16" localSheetId="7">#REF!</definedName>
    <definedName name="data16">#REF!</definedName>
    <definedName name="data17" localSheetId="7">#REF!</definedName>
    <definedName name="data17">#REF!</definedName>
    <definedName name="data18" localSheetId="7">#REF!</definedName>
    <definedName name="data18">#REF!</definedName>
    <definedName name="data19" localSheetId="7">#REF!</definedName>
    <definedName name="data19">#REF!</definedName>
    <definedName name="data2" localSheetId="7">#REF!</definedName>
    <definedName name="data2">#REF!</definedName>
    <definedName name="data20" localSheetId="7">#REF!</definedName>
    <definedName name="data20">#REF!</definedName>
    <definedName name="data21" localSheetId="7">#REF!</definedName>
    <definedName name="data21">#REF!</definedName>
    <definedName name="data22" localSheetId="7">#REF!</definedName>
    <definedName name="data22">#REF!</definedName>
    <definedName name="data23" localSheetId="7">#REF!</definedName>
    <definedName name="data23">#REF!</definedName>
    <definedName name="data24" localSheetId="7">#REF!</definedName>
    <definedName name="data24">#REF!</definedName>
    <definedName name="data25" localSheetId="7">#REF!</definedName>
    <definedName name="data25">#REF!</definedName>
    <definedName name="data26" localSheetId="7">#REF!</definedName>
    <definedName name="data26">#REF!</definedName>
    <definedName name="data27" localSheetId="7">#REF!</definedName>
    <definedName name="data27">#REF!</definedName>
    <definedName name="data28" localSheetId="7">#REF!</definedName>
    <definedName name="data28">#REF!</definedName>
    <definedName name="data29" localSheetId="7">#REF!</definedName>
    <definedName name="data29">#REF!</definedName>
    <definedName name="data3" localSheetId="7">#REF!</definedName>
    <definedName name="data3">#REF!</definedName>
    <definedName name="data30" localSheetId="7">#REF!</definedName>
    <definedName name="data30">#REF!</definedName>
    <definedName name="data31" localSheetId="7">#REF!</definedName>
    <definedName name="data31">#REF!</definedName>
    <definedName name="data32" localSheetId="7">#REF!</definedName>
    <definedName name="data32">#REF!</definedName>
    <definedName name="data33" localSheetId="7">#REF!</definedName>
    <definedName name="data33">#REF!</definedName>
    <definedName name="data34" localSheetId="7">#REF!</definedName>
    <definedName name="data34">#REF!</definedName>
    <definedName name="data35" localSheetId="7">#REF!</definedName>
    <definedName name="data35">#REF!</definedName>
    <definedName name="data36" localSheetId="7">#REF!</definedName>
    <definedName name="data36">#REF!</definedName>
    <definedName name="data37" localSheetId="7">#REF!</definedName>
    <definedName name="data37">#REF!</definedName>
    <definedName name="data38" localSheetId="7">#REF!</definedName>
    <definedName name="data38">#REF!</definedName>
    <definedName name="data39" localSheetId="7">#REF!</definedName>
    <definedName name="data39">#REF!</definedName>
    <definedName name="data4" localSheetId="7">#REF!</definedName>
    <definedName name="data4">#REF!</definedName>
    <definedName name="data40" localSheetId="7">#REF!</definedName>
    <definedName name="data40">#REF!</definedName>
    <definedName name="data41" localSheetId="7">#REF!</definedName>
    <definedName name="data41">#REF!</definedName>
    <definedName name="data42" localSheetId="7">#REF!</definedName>
    <definedName name="data42">#REF!</definedName>
    <definedName name="data43" localSheetId="7">#REF!</definedName>
    <definedName name="data43">#REF!</definedName>
    <definedName name="data44" localSheetId="7">#REF!</definedName>
    <definedName name="data44">#REF!</definedName>
    <definedName name="data45" localSheetId="7">#REF!</definedName>
    <definedName name="data45">#REF!</definedName>
    <definedName name="data46" localSheetId="7">#REF!</definedName>
    <definedName name="data46">#REF!</definedName>
    <definedName name="data47" localSheetId="7">#REF!</definedName>
    <definedName name="data47">#REF!</definedName>
    <definedName name="data48" localSheetId="7">#REF!</definedName>
    <definedName name="data48">#REF!</definedName>
    <definedName name="data49" localSheetId="7">#REF!</definedName>
    <definedName name="data49">#REF!</definedName>
    <definedName name="data5" localSheetId="7">#REF!</definedName>
    <definedName name="data5">#REF!</definedName>
    <definedName name="data50" localSheetId="7">#REF!</definedName>
    <definedName name="data50">#REF!</definedName>
    <definedName name="data51" localSheetId="7">#REF!</definedName>
    <definedName name="data51">#REF!</definedName>
    <definedName name="data52" localSheetId="7">#REF!</definedName>
    <definedName name="data52">#REF!</definedName>
    <definedName name="data53" localSheetId="7">#REF!</definedName>
    <definedName name="data53">#REF!</definedName>
    <definedName name="data54" localSheetId="7">#REF!</definedName>
    <definedName name="data54">#REF!</definedName>
    <definedName name="data55" localSheetId="7">#REF!</definedName>
    <definedName name="data55">#REF!</definedName>
    <definedName name="data56" localSheetId="7">#REF!</definedName>
    <definedName name="data56">#REF!</definedName>
    <definedName name="data57" localSheetId="7">#REF!</definedName>
    <definedName name="data57">#REF!</definedName>
    <definedName name="data58" localSheetId="7">#REF!</definedName>
    <definedName name="data58">#REF!</definedName>
    <definedName name="data59" localSheetId="7">#REF!</definedName>
    <definedName name="data59">#REF!</definedName>
    <definedName name="data6" localSheetId="7">#REF!</definedName>
    <definedName name="data6">#REF!</definedName>
    <definedName name="data60" localSheetId="7">#REF!</definedName>
    <definedName name="data60">#REF!</definedName>
    <definedName name="data61" localSheetId="7">#REF!</definedName>
    <definedName name="data61">#REF!</definedName>
    <definedName name="data62" localSheetId="7">#REF!</definedName>
    <definedName name="data62">#REF!</definedName>
    <definedName name="data63" localSheetId="7">#REF!</definedName>
    <definedName name="data63">#REF!</definedName>
    <definedName name="data64" localSheetId="7">#REF!</definedName>
    <definedName name="data64">#REF!</definedName>
    <definedName name="data65" localSheetId="7">#REF!</definedName>
    <definedName name="data65">#REF!</definedName>
    <definedName name="data66" localSheetId="7">#REF!</definedName>
    <definedName name="data66">#REF!</definedName>
    <definedName name="data67" localSheetId="7">#REF!</definedName>
    <definedName name="data67">#REF!</definedName>
    <definedName name="data68" localSheetId="7">#REF!</definedName>
    <definedName name="data68">#REF!</definedName>
    <definedName name="data69" localSheetId="7">#REF!</definedName>
    <definedName name="data69">#REF!</definedName>
    <definedName name="data7" localSheetId="7">#REF!</definedName>
    <definedName name="data7">#REF!</definedName>
    <definedName name="data70" localSheetId="7">#REF!</definedName>
    <definedName name="data70">#REF!</definedName>
    <definedName name="data8" localSheetId="7">#REF!</definedName>
    <definedName name="data8">#REF!</definedName>
    <definedName name="data9" localSheetId="7">#REF!</definedName>
    <definedName name="data9">#REF!</definedName>
    <definedName name="Database" localSheetId="7">#REF!</definedName>
    <definedName name="Database">#REF!</definedName>
    <definedName name="datos" localSheetId="7">#REF!</definedName>
    <definedName name="datos">#REF!</definedName>
    <definedName name="DBASE1" localSheetId="7">#REF!</definedName>
    <definedName name="DBASE1">#REF!</definedName>
    <definedName name="DBASE2" localSheetId="7">#REF!</definedName>
    <definedName name="DBASE2">#REF!</definedName>
    <definedName name="DBASE3" localSheetId="7">#REF!</definedName>
    <definedName name="DBASE3">#REF!</definedName>
    <definedName name="dbfdfbi" localSheetId="7">#REF!</definedName>
    <definedName name="dbfdfbi">#REF!</definedName>
    <definedName name="Dbgcm" localSheetId="7">#REF!</definedName>
    <definedName name="Dbgcm">#REF!</definedName>
    <definedName name="dc" localSheetId="7">#REF!</definedName>
    <definedName name="dc">#REF!</definedName>
    <definedName name="Dcacm" localSheetId="7">#REF!</definedName>
    <definedName name="Dcacm">#REF!</definedName>
    <definedName name="DCI" localSheetId="7">#REF!</definedName>
    <definedName name="DCI">#REF!</definedName>
    <definedName name="DCI1_1" localSheetId="7">#REF!</definedName>
    <definedName name="DCI1_1">#REF!</definedName>
    <definedName name="DCI1_1_1" localSheetId="7">#REF!</definedName>
    <definedName name="DCI1_1_1">#REF!</definedName>
    <definedName name="DCI1_1_2" localSheetId="7">#REF!</definedName>
    <definedName name="DCI1_1_2">#REF!</definedName>
    <definedName name="DCI1_1_3" localSheetId="7">#REF!</definedName>
    <definedName name="DCI1_1_3">#REF!</definedName>
    <definedName name="DCI1_1_4" localSheetId="7">#REF!</definedName>
    <definedName name="DCI1_1_4">#REF!</definedName>
    <definedName name="DCI1_2" localSheetId="7">#REF!</definedName>
    <definedName name="DCI1_2">#REF!</definedName>
    <definedName name="DCI1_3" localSheetId="7">#REF!</definedName>
    <definedName name="DCI1_3">#REF!</definedName>
    <definedName name="DCI1_4" localSheetId="7">#REF!</definedName>
    <definedName name="DCI1_4">#REF!</definedName>
    <definedName name="DCorriente" localSheetId="7">#REF!</definedName>
    <definedName name="DCorriente">#REF!</definedName>
    <definedName name="Dcorriente1" localSheetId="7">#REF!</definedName>
    <definedName name="Dcorriente1">#REF!</definedName>
    <definedName name="DCSDCTV" localSheetId="7">#REF!</definedName>
    <definedName name="DCSDCTV">#REF!</definedName>
    <definedName name="dd" localSheetId="7">#REF!</definedName>
    <definedName name="dd">#REF!</definedName>
    <definedName name="ddd" localSheetId="7">#REF!</definedName>
    <definedName name="ddd">#REF!</definedName>
    <definedName name="DDDD" localSheetId="7">#REF!</definedName>
    <definedName name="DDDD">#REF!</definedName>
    <definedName name="DDDDDDD" localSheetId="7">#REF!</definedName>
    <definedName name="DDDDDDD">#REF!</definedName>
    <definedName name="ddddt" localSheetId="7">#REF!</definedName>
    <definedName name="ddddt">#REF!</definedName>
    <definedName name="ddewdw" localSheetId="7">#REF!</definedName>
    <definedName name="ddewdw">#REF!</definedName>
    <definedName name="ddfdh" localSheetId="7">#REF!</definedName>
    <definedName name="ddfdh">#REF!</definedName>
    <definedName name="DDGSDP" localSheetId="7">#REF!</definedName>
    <definedName name="DDGSDP">#REF!</definedName>
    <definedName name="DDS" localSheetId="7">#REF!</definedName>
    <definedName name="DDS">#REF!</definedName>
    <definedName name="DDS1_1" localSheetId="7">#REF!</definedName>
    <definedName name="DDS1_1">#REF!</definedName>
    <definedName name="DDS1_1_1" localSheetId="7">#REF!</definedName>
    <definedName name="DDS1_1_1">#REF!</definedName>
    <definedName name="deded" localSheetId="7">#REF!</definedName>
    <definedName name="deded">#REF!</definedName>
    <definedName name="defd" localSheetId="7">#REF!</definedName>
    <definedName name="defd">#REF!</definedName>
    <definedName name="demanto" localSheetId="7">#REF!</definedName>
    <definedName name="demanto">#REF!</definedName>
    <definedName name="DEP_VPR_GRM" localSheetId="7">#REF!</definedName>
    <definedName name="DEP_VPR_GRM">#REF!</definedName>
    <definedName name="DEP_VPR_GRN" localSheetId="7">#REF!</definedName>
    <definedName name="DEP_VPR_GRN">#REF!</definedName>
    <definedName name="DEP_VPR_GRS" localSheetId="7">#REF!</definedName>
    <definedName name="DEP_VPR_GRS">#REF!</definedName>
    <definedName name="DEP_VPR_GTP" localSheetId="7">#REF!</definedName>
    <definedName name="DEP_VPR_GTP">#REF!</definedName>
    <definedName name="DEP_VPR_NA" localSheetId="7">#REF!</definedName>
    <definedName name="DEP_VPR_NA">#REF!</definedName>
    <definedName name="DERFE" localSheetId="7">#REF!</definedName>
    <definedName name="DERFE">#REF!</definedName>
    <definedName name="DESCUNMI" localSheetId="7">#REF!</definedName>
    <definedName name="DESCUNMI">#REF!</definedName>
    <definedName name="DEST_ART" localSheetId="7">#REF!</definedName>
    <definedName name="DEST_ART">#REF!</definedName>
    <definedName name="DESTCOD" localSheetId="7">#REF!</definedName>
    <definedName name="DESTCOD">#REF!</definedName>
    <definedName name="DESTFG" localSheetId="7">#REF!</definedName>
    <definedName name="DESTFG">#REF!</definedName>
    <definedName name="DESTQTY" localSheetId="7">#REF!</definedName>
    <definedName name="DESTQTY">#REF!</definedName>
    <definedName name="DETAIL" localSheetId="7">#REF!</definedName>
    <definedName name="DETAIL">#REF!</definedName>
    <definedName name="Detalle_Reserva" localSheetId="7">#REF!</definedName>
    <definedName name="Detalle_Reserva">#REF!</definedName>
    <definedName name="DEX" localSheetId="7">#REF!</definedName>
    <definedName name="DEX">#REF!</definedName>
    <definedName name="DF" localSheetId="7">#REF!</definedName>
    <definedName name="DF">#REF!</definedName>
    <definedName name="dfa" localSheetId="7">#REF!</definedName>
    <definedName name="dfa">#REF!</definedName>
    <definedName name="dfasd" localSheetId="7">#REF!</definedName>
    <definedName name="dfasd">#REF!</definedName>
    <definedName name="DFBNJ" localSheetId="7">#REF!</definedName>
    <definedName name="DFBNJ">#REF!</definedName>
    <definedName name="dfds" localSheetId="7">#REF!</definedName>
    <definedName name="dfds">#REF!</definedName>
    <definedName name="dfdsfi" localSheetId="7">#REF!</definedName>
    <definedName name="dfdsfi">#REF!</definedName>
    <definedName name="dffffe" localSheetId="7">#REF!</definedName>
    <definedName name="dffffe">#REF!</definedName>
    <definedName name="DFG" localSheetId="7">#REF!</definedName>
    <definedName name="DFG">#REF!</definedName>
    <definedName name="DFGBHJ" localSheetId="7">#REF!</definedName>
    <definedName name="DFGBHJ">#REF!</definedName>
    <definedName name="DFGDFG" localSheetId="7">#REF!</definedName>
    <definedName name="DFGDFG">#REF!</definedName>
    <definedName name="DFGDYYB" localSheetId="7">#REF!</definedName>
    <definedName name="DFGDYYB">#REF!</definedName>
    <definedName name="dfgf" localSheetId="7">#REF!</definedName>
    <definedName name="dfgf">#REF!</definedName>
    <definedName name="DFGFBOP" localSheetId="7">#REF!</definedName>
    <definedName name="DFGFBOP">#REF!</definedName>
    <definedName name="DFGFDG" localSheetId="7">#REF!</definedName>
    <definedName name="DFGFDG">#REF!</definedName>
    <definedName name="DFGV" localSheetId="7">#REF!</definedName>
    <definedName name="DFGV">#REF!</definedName>
    <definedName name="dfgypuj" localSheetId="7">#REF!</definedName>
    <definedName name="dfgypuj">#REF!</definedName>
    <definedName name="dfh" localSheetId="7">#REF!</definedName>
    <definedName name="dfh">#REF!</definedName>
    <definedName name="dfhdr" localSheetId="7">#REF!</definedName>
    <definedName name="dfhdr">#REF!</definedName>
    <definedName name="dfhgh" localSheetId="7">#REF!</definedName>
    <definedName name="dfhgh">#REF!</definedName>
    <definedName name="dfj" localSheetId="7">#REF!</definedName>
    <definedName name="dfj">#REF!</definedName>
    <definedName name="DFRFRF" localSheetId="7">#REF!</definedName>
    <definedName name="DFRFRF">#REF!</definedName>
    <definedName name="DFVUI" localSheetId="7">#REF!</definedName>
    <definedName name="DFVUI">#REF!</definedName>
    <definedName name="dg" localSheetId="7">#REF!</definedName>
    <definedName name="dg">#REF!</definedName>
    <definedName name="dgdgr" localSheetId="7">#REF!</definedName>
    <definedName name="dgdgr">#REF!</definedName>
    <definedName name="dgfd" localSheetId="7">#REF!</definedName>
    <definedName name="dgfd">#REF!</definedName>
    <definedName name="DGFDFVSDF" localSheetId="7">#REF!</definedName>
    <definedName name="DGFDFVSDF">#REF!</definedName>
    <definedName name="dgfdg" localSheetId="7">#REF!</definedName>
    <definedName name="dgfdg">#REF!</definedName>
    <definedName name="DGFG" localSheetId="7">#REF!</definedName>
    <definedName name="DGFG">#REF!</definedName>
    <definedName name="dgfsado" localSheetId="7">#REF!</definedName>
    <definedName name="dgfsado">#REF!</definedName>
    <definedName name="DGO" localSheetId="7">#REF!</definedName>
    <definedName name="DGO">#REF!</definedName>
    <definedName name="DGO1_1" localSheetId="7">#REF!</definedName>
    <definedName name="DGO1_1">#REF!</definedName>
    <definedName name="DGO1_1_1" localSheetId="7">#REF!</definedName>
    <definedName name="DGO1_1_1">#REF!</definedName>
    <definedName name="DGP" localSheetId="7">#REF!</definedName>
    <definedName name="DGP">#REF!</definedName>
    <definedName name="DGP1_1" localSheetId="7">#REF!</definedName>
    <definedName name="DGP1_1">#REF!</definedName>
    <definedName name="DGP1_1_1" localSheetId="7">#REF!</definedName>
    <definedName name="DGP1_1_1">#REF!</definedName>
    <definedName name="dgrdeb" localSheetId="7">#REF!</definedName>
    <definedName name="dgrdeb">#REF!</definedName>
    <definedName name="dgreg" localSheetId="7">#REF!</definedName>
    <definedName name="dgreg">#REF!</definedName>
    <definedName name="DH" localSheetId="7">#REF!</definedName>
    <definedName name="DH">#REF!</definedName>
    <definedName name="dhdth" localSheetId="7">#REF!</definedName>
    <definedName name="dhdth">#REF!</definedName>
    <definedName name="dhgh" localSheetId="7">#REF!</definedName>
    <definedName name="dhgh">#REF!</definedName>
    <definedName name="Diámetro" localSheetId="7">#REF!</definedName>
    <definedName name="Diámetro">#REF!</definedName>
    <definedName name="diámetroft" localSheetId="7">#REF!</definedName>
    <definedName name="diámetroft">#REF!</definedName>
    <definedName name="diametros" localSheetId="7">#REF!</definedName>
    <definedName name="diametros">#REF!</definedName>
    <definedName name="diferencia" localSheetId="7">#REF!</definedName>
    <definedName name="diferencia">#REF!</definedName>
    <definedName name="DIJ" localSheetId="7">#REF!</definedName>
    <definedName name="DIJ">#REF!</definedName>
    <definedName name="DIJ1_1" localSheetId="7">#REF!</definedName>
    <definedName name="DIJ1_1">#REF!</definedName>
    <definedName name="DIJ1_1_1" localSheetId="7">#REF!</definedName>
    <definedName name="DIJ1_1_1">#REF!</definedName>
    <definedName name="DIJ1_1_2" localSheetId="7">#REF!</definedName>
    <definedName name="DIJ1_1_2">#REF!</definedName>
    <definedName name="DIJ1_1_3" localSheetId="7">#REF!</definedName>
    <definedName name="DIJ1_1_3">#REF!</definedName>
    <definedName name="DIJ1_1_4" localSheetId="7">#REF!</definedName>
    <definedName name="DIJ1_1_4">#REF!</definedName>
    <definedName name="DIJ1_1_5" localSheetId="7">#REF!</definedName>
    <definedName name="DIJ1_1_5">#REF!</definedName>
    <definedName name="DIJ1_2" localSheetId="7">#REF!</definedName>
    <definedName name="DIJ1_2">#REF!</definedName>
    <definedName name="DIJ1_3" localSheetId="7">#REF!</definedName>
    <definedName name="DIJ1_3">#REF!</definedName>
    <definedName name="DIJ1_4" localSheetId="7">#REF!</definedName>
    <definedName name="DIJ1_4">#REF!</definedName>
    <definedName name="DIJ1_5" localSheetId="7">#REF!</definedName>
    <definedName name="DIJ1_5">#REF!</definedName>
    <definedName name="display_area_2" localSheetId="7">#REF!</definedName>
    <definedName name="display_area_2">#REF!</definedName>
    <definedName name="djdytj" localSheetId="7">#REF!</definedName>
    <definedName name="djdytj">#REF!</definedName>
    <definedName name="DMxUS" localSheetId="7">#REF!</definedName>
    <definedName name="DMxUS">#REF!</definedName>
    <definedName name="do" localSheetId="7">#REF!</definedName>
    <definedName name="do">#REF!</definedName>
    <definedName name="dolar" localSheetId="7">#REF!</definedName>
    <definedName name="dolar">#REF!</definedName>
    <definedName name="DOTACIÓN" localSheetId="7">#REF!</definedName>
    <definedName name="DOTACIÓN">#REF!</definedName>
    <definedName name="DPI" localSheetId="7">#REF!</definedName>
    <definedName name="DPI">#REF!</definedName>
    <definedName name="DPI1_1" localSheetId="7">#REF!</definedName>
    <definedName name="DPI1_1">#REF!</definedName>
    <definedName name="DPI1_1_1" localSheetId="7">#REF!</definedName>
    <definedName name="DPI1_1_1">#REF!</definedName>
    <definedName name="DPY" localSheetId="7">#REF!</definedName>
    <definedName name="DPY">#REF!</definedName>
    <definedName name="DPY1_1" localSheetId="7">#REF!</definedName>
    <definedName name="DPY1_1">#REF!</definedName>
    <definedName name="DPY1_1_1" localSheetId="7">#REF!</definedName>
    <definedName name="DPY1_1_1">#REF!</definedName>
    <definedName name="DRI" localSheetId="7">#REF!</definedName>
    <definedName name="DRI">#REF!</definedName>
    <definedName name="DRI1_1" localSheetId="7">#REF!</definedName>
    <definedName name="DRI1_1">#REF!</definedName>
    <definedName name="DRI1_1_1" localSheetId="7">#REF!</definedName>
    <definedName name="DRI1_1_1">#REF!</definedName>
    <definedName name="DRI1_1_2" localSheetId="7">#REF!</definedName>
    <definedName name="DRI1_1_2">#REF!</definedName>
    <definedName name="DRI1_1_3" localSheetId="7">#REF!</definedName>
    <definedName name="DRI1_1_3">#REF!</definedName>
    <definedName name="DRI1_1_4" localSheetId="7">#REF!</definedName>
    <definedName name="DRI1_1_4">#REF!</definedName>
    <definedName name="DRI1_2" localSheetId="7">#REF!</definedName>
    <definedName name="DRI1_2">#REF!</definedName>
    <definedName name="DRI1_3" localSheetId="7">#REF!</definedName>
    <definedName name="DRI1_3">#REF!</definedName>
    <definedName name="DRI1_4" localSheetId="7">#REF!</definedName>
    <definedName name="DRI1_4">#REF!</definedName>
    <definedName name="DRL" localSheetId="7">#REF!</definedName>
    <definedName name="DRL">#REF!</definedName>
    <definedName name="DRL1_1" localSheetId="7">#REF!</definedName>
    <definedName name="DRL1_1">#REF!</definedName>
    <definedName name="DRL1_1_1" localSheetId="7">#REF!</definedName>
    <definedName name="DRL1_1_1">#REF!</definedName>
    <definedName name="DRL1_1_2" localSheetId="7">#REF!</definedName>
    <definedName name="DRL1_1_2">#REF!</definedName>
    <definedName name="DRL1_1_3" localSheetId="7">#REF!</definedName>
    <definedName name="DRL1_1_3">#REF!</definedName>
    <definedName name="DRL1_1_4" localSheetId="7">#REF!</definedName>
    <definedName name="DRL1_1_4">#REF!</definedName>
    <definedName name="DRL1_2" localSheetId="7">#REF!</definedName>
    <definedName name="DRL1_2">#REF!</definedName>
    <definedName name="DRL1_3" localSheetId="7">#REF!</definedName>
    <definedName name="DRL1_3">#REF!</definedName>
    <definedName name="DRL1_4" localSheetId="7">#REF!</definedName>
    <definedName name="DRL1_4">#REF!</definedName>
    <definedName name="dry" localSheetId="7">#REF!</definedName>
    <definedName name="dry">#REF!</definedName>
    <definedName name="DS" localSheetId="7">#REF!</definedName>
    <definedName name="DS">#REF!</definedName>
    <definedName name="DSAD" localSheetId="7">#REF!</definedName>
    <definedName name="DSAD">#REF!</definedName>
    <definedName name="dsadfp" localSheetId="7">#REF!</definedName>
    <definedName name="dsadfp">#REF!</definedName>
    <definedName name="Dsbcm" localSheetId="7">#REF!</definedName>
    <definedName name="Dsbcm">#REF!</definedName>
    <definedName name="DSD" localSheetId="7">#REF!</definedName>
    <definedName name="DSD">#REF!</definedName>
    <definedName name="dsdads4" localSheetId="7">#REF!</definedName>
    <definedName name="dsdads4">#REF!</definedName>
    <definedName name="DSF" localSheetId="7">#REF!</definedName>
    <definedName name="DSF">#REF!</definedName>
    <definedName name="DSFCVTY" localSheetId="7">#REF!</definedName>
    <definedName name="DSFCVTY">#REF!</definedName>
    <definedName name="dsfg" localSheetId="7">#REF!</definedName>
    <definedName name="dsfg">#REF!</definedName>
    <definedName name="dsfhgfdh" localSheetId="7">#REF!</definedName>
    <definedName name="dsfhgfdh">#REF!</definedName>
    <definedName name="dsfsdf" localSheetId="7">#REF!</definedName>
    <definedName name="dsfsdf">#REF!</definedName>
    <definedName name="DSFSDFCXV" localSheetId="7">#REF!</definedName>
    <definedName name="DSFSDFCXV">#REF!</definedName>
    <definedName name="dsfsvm" localSheetId="7">#REF!</definedName>
    <definedName name="dsfsvm">#REF!</definedName>
    <definedName name="dsftbv" localSheetId="7">#REF!</definedName>
    <definedName name="dsftbv">#REF!</definedName>
    <definedName name="DSP" localSheetId="7">#REF!</definedName>
    <definedName name="DSP">#REF!</definedName>
    <definedName name="DSP1_1" localSheetId="7">#REF!</definedName>
    <definedName name="DSP1_1">#REF!</definedName>
    <definedName name="DSP1_1_1" localSheetId="7">#REF!</definedName>
    <definedName name="DSP1_1_1">#REF!</definedName>
    <definedName name="dt" localSheetId="7">#REF!</definedName>
    <definedName name="dt">#REF!</definedName>
    <definedName name="dtrhj" localSheetId="7">#REF!</definedName>
    <definedName name="dtrhj">#REF!</definedName>
    <definedName name="dxfgg" localSheetId="7">#REF!</definedName>
    <definedName name="dxfgg">#REF!</definedName>
    <definedName name="E" localSheetId="7">#REF!</definedName>
    <definedName name="E">#REF!</definedName>
    <definedName name="e3e33" localSheetId="7">#REF!</definedName>
    <definedName name="e3e33">#REF!</definedName>
    <definedName name="ECP" localSheetId="7">#REF!</definedName>
    <definedName name="ECP">#REF!</definedName>
    <definedName name="ECP1_1" localSheetId="7">#REF!</definedName>
    <definedName name="ECP1_1">#REF!</definedName>
    <definedName name="ECP1_1_1" localSheetId="7">#REF!</definedName>
    <definedName name="ECP1_1_1">#REF!</definedName>
    <definedName name="EDC" localSheetId="7">#REF!</definedName>
    <definedName name="EDC">#REF!</definedName>
    <definedName name="EDEDWSWQA" localSheetId="7">#REF!</definedName>
    <definedName name="EDEDWSWQA">#REF!</definedName>
    <definedName name="edgfhmn" localSheetId="7">#REF!</definedName>
    <definedName name="edgfhmn">#REF!</definedName>
    <definedName name="eeedfr" localSheetId="7">#REF!</definedName>
    <definedName name="eeedfr">#REF!</definedName>
    <definedName name="eeeeer" localSheetId="7">#REF!</definedName>
    <definedName name="eeeeer">#REF!</definedName>
    <definedName name="eeerfd" localSheetId="7">#REF!</definedName>
    <definedName name="eeerfd">#REF!</definedName>
    <definedName name="EF" localSheetId="7">#REF!</definedName>
    <definedName name="EF">#REF!</definedName>
    <definedName name="EFA" localSheetId="7">#REF!</definedName>
    <definedName name="EFA">#REF!</definedName>
    <definedName name="efef" localSheetId="7">#REF!</definedName>
    <definedName name="efef">#REF!</definedName>
    <definedName name="efer" localSheetId="7">#REF!</definedName>
    <definedName name="efer">#REF!</definedName>
    <definedName name="egeg" localSheetId="7">#REF!</definedName>
    <definedName name="egeg">#REF!</definedName>
    <definedName name="egtrgthrt" localSheetId="7">#REF!</definedName>
    <definedName name="egtrgthrt">#REF!</definedName>
    <definedName name="ELIMINACIONPROYC" localSheetId="7">#REF!</definedName>
    <definedName name="ELIMINACIONPROYC">#REF!</definedName>
    <definedName name="emanto" localSheetId="7">#REF!</definedName>
    <definedName name="emanto">#REF!</definedName>
    <definedName name="EMPLEADO" localSheetId="7">#REF!</definedName>
    <definedName name="EMPLEADO">#REF!</definedName>
    <definedName name="EMULSION" localSheetId="7">#REF!</definedName>
    <definedName name="EMULSION">#REF!</definedName>
    <definedName name="End_Bal" localSheetId="7">#REF!</definedName>
    <definedName name="End_Bal">#REF!</definedName>
    <definedName name="ene" localSheetId="7">#REF!</definedName>
    <definedName name="ene">#REF!</definedName>
    <definedName name="Ensayos" localSheetId="7">#REF!</definedName>
    <definedName name="Ensayos">#REF!</definedName>
    <definedName name="ENTRADASP" localSheetId="7">#REF!</definedName>
    <definedName name="ENTRADASP">#REF!</definedName>
    <definedName name="EPECIALIDAD_SIDOE" localSheetId="7">#REF!</definedName>
    <definedName name="EPECIALIDAD_SIDOE">#REF!</definedName>
    <definedName name="EQUIPO1" localSheetId="7">#REF!</definedName>
    <definedName name="EQUIPO1">#REF!</definedName>
    <definedName name="Equipos" localSheetId="7">#REF!</definedName>
    <definedName name="Equipos">#REF!</definedName>
    <definedName name="EQUIPOS1" localSheetId="7">#REF!</definedName>
    <definedName name="EQUIPOS1">#REF!</definedName>
    <definedName name="eqw" localSheetId="7">#REF!</definedName>
    <definedName name="eqw">#REF!</definedName>
    <definedName name="erfg" localSheetId="7">#REF!</definedName>
    <definedName name="erfg">#REF!</definedName>
    <definedName name="erg" localSheetId="7">#REF!</definedName>
    <definedName name="erg">#REF!</definedName>
    <definedName name="erger" localSheetId="7">#REF!</definedName>
    <definedName name="erger">#REF!</definedName>
    <definedName name="ergerg" localSheetId="7">#REF!</definedName>
    <definedName name="ergerg">#REF!</definedName>
    <definedName name="ergfegr" localSheetId="7">#REF!</definedName>
    <definedName name="ergfegr">#REF!</definedName>
    <definedName name="ergge" localSheetId="7">#REF!</definedName>
    <definedName name="ergge">#REF!</definedName>
    <definedName name="erggewg" localSheetId="7">#REF!</definedName>
    <definedName name="erggewg">#REF!</definedName>
    <definedName name="ergreg" localSheetId="7">#REF!</definedName>
    <definedName name="ergreg">#REF!</definedName>
    <definedName name="ergregerg" localSheetId="7">#REF!</definedName>
    <definedName name="ergregerg">#REF!</definedName>
    <definedName name="ergrg" localSheetId="7">#REF!</definedName>
    <definedName name="ergrg">#REF!</definedName>
    <definedName name="ergweg" localSheetId="7">#REF!</definedName>
    <definedName name="ergweg">#REF!</definedName>
    <definedName name="ergwreg" localSheetId="7">#REF!</definedName>
    <definedName name="ergwreg">#REF!</definedName>
    <definedName name="erheyh" localSheetId="7">#REF!</definedName>
    <definedName name="erheyh">#REF!</definedName>
    <definedName name="eririutriuthdc" localSheetId="7">#REF!</definedName>
    <definedName name="eririutriuthdc">#REF!</definedName>
    <definedName name="ERR" localSheetId="7">#REF!</definedName>
    <definedName name="ERR">#REF!</definedName>
    <definedName name="ERRORE" localSheetId="7">#REF!</definedName>
    <definedName name="ERRORE">#REF!</definedName>
    <definedName name="ert" localSheetId="7">#REF!</definedName>
    <definedName name="ert">#REF!</definedName>
    <definedName name="erte" localSheetId="7">#REF!</definedName>
    <definedName name="erte">#REF!</definedName>
    <definedName name="erter" localSheetId="7">#REF!</definedName>
    <definedName name="erter">#REF!</definedName>
    <definedName name="ertert" localSheetId="7">#REF!</definedName>
    <definedName name="ertert">#REF!</definedName>
    <definedName name="ertgyhik" localSheetId="7">#REF!</definedName>
    <definedName name="ertgyhik">#REF!</definedName>
    <definedName name="ertreb" localSheetId="7">#REF!</definedName>
    <definedName name="ertreb">#REF!</definedName>
    <definedName name="ertret" localSheetId="7">#REF!</definedName>
    <definedName name="ertret">#REF!</definedName>
    <definedName name="erttret" localSheetId="7">#REF!</definedName>
    <definedName name="erttret">#REF!</definedName>
    <definedName name="ertuiy" localSheetId="7">#REF!</definedName>
    <definedName name="ertuiy">#REF!</definedName>
    <definedName name="ertwert" localSheetId="7">#REF!</definedName>
    <definedName name="ertwert">#REF!</definedName>
    <definedName name="eru" localSheetId="7">#REF!</definedName>
    <definedName name="eru">#REF!</definedName>
    <definedName name="ERV" localSheetId="7">#REF!</definedName>
    <definedName name="ERV">#REF!</definedName>
    <definedName name="erware" localSheetId="7">#REF!</definedName>
    <definedName name="erware">#REF!</definedName>
    <definedName name="ERWER" localSheetId="7">#REF!</definedName>
    <definedName name="ERWER">#REF!</definedName>
    <definedName name="erwertd" localSheetId="7">#REF!</definedName>
    <definedName name="erwertd">#REF!</definedName>
    <definedName name="erwr" localSheetId="7">#REF!</definedName>
    <definedName name="erwr">#REF!</definedName>
    <definedName name="ERWRL" localSheetId="7">#REF!</definedName>
    <definedName name="ERWRL">#REF!</definedName>
    <definedName name="ery" localSheetId="7">#REF!</definedName>
    <definedName name="ery">#REF!</definedName>
    <definedName name="eryhd" localSheetId="7">#REF!</definedName>
    <definedName name="eryhd">#REF!</definedName>
    <definedName name="eryhdf" localSheetId="7">#REF!</definedName>
    <definedName name="eryhdf">#REF!</definedName>
    <definedName name="eryhk" localSheetId="7">#REF!</definedName>
    <definedName name="eryhk">#REF!</definedName>
    <definedName name="eryhrf" localSheetId="7">#REF!</definedName>
    <definedName name="eryhrf">#REF!</definedName>
    <definedName name="eryre" localSheetId="7">#REF!</definedName>
    <definedName name="eryre">#REF!</definedName>
    <definedName name="erytd" localSheetId="7">#REF!</definedName>
    <definedName name="erytd">#REF!</definedName>
    <definedName name="eryty" localSheetId="7">#REF!</definedName>
    <definedName name="eryty">#REF!</definedName>
    <definedName name="eryy" localSheetId="7">#REF!</definedName>
    <definedName name="eryy">#REF!</definedName>
    <definedName name="ESA" localSheetId="7">#REF!</definedName>
    <definedName name="ESA">#REF!</definedName>
    <definedName name="ESE" localSheetId="7">#REF!</definedName>
    <definedName name="ESE">#REF!</definedName>
    <definedName name="ESPE" localSheetId="7">#REF!</definedName>
    <definedName name="ESPE">#REF!</definedName>
    <definedName name="ESPECIFICACION" localSheetId="7">#REF!</definedName>
    <definedName name="ESPECIFICACION">#REF!</definedName>
    <definedName name="Especificación" localSheetId="7">#REF!</definedName>
    <definedName name="Especificación">#REF!</definedName>
    <definedName name="ESTA" localSheetId="7">#REF!</definedName>
    <definedName name="ESTA">#REF!</definedName>
    <definedName name="Estados" localSheetId="7">#REF!</definedName>
    <definedName name="Estados">#REF!</definedName>
    <definedName name="ESTRAE" localSheetId="7">#REF!</definedName>
    <definedName name="ESTRAE">#REF!</definedName>
    <definedName name="ESTRUCTURA" localSheetId="7">#REF!</definedName>
    <definedName name="ESTRUCTURA">#REF!</definedName>
    <definedName name="ETAP" localSheetId="7">#REF!</definedName>
    <definedName name="ETAP">#REF!</definedName>
    <definedName name="ETAPA_PACC" localSheetId="7">#REF!</definedName>
    <definedName name="ETAPA_PACC">#REF!</definedName>
    <definedName name="etertgg" localSheetId="7">#REF!</definedName>
    <definedName name="etertgg">#REF!</definedName>
    <definedName name="etertt" localSheetId="7">#REF!</definedName>
    <definedName name="etertt">#REF!</definedName>
    <definedName name="etewt" localSheetId="7">#REF!</definedName>
    <definedName name="etewt">#REF!</definedName>
    <definedName name="etu" localSheetId="7">#REF!</definedName>
    <definedName name="etu">#REF!</definedName>
    <definedName name="etueh" localSheetId="7">#REF!</definedName>
    <definedName name="etueh">#REF!</definedName>
    <definedName name="etyty" localSheetId="7">#REF!</definedName>
    <definedName name="etyty">#REF!</definedName>
    <definedName name="etyu" localSheetId="7">#REF!</definedName>
    <definedName name="etyu">#REF!</definedName>
    <definedName name="eu" localSheetId="7">#REF!</definedName>
    <definedName name="eu">#REF!</definedName>
    <definedName name="eut" localSheetId="7">#REF!</definedName>
    <definedName name="eut">#REF!</definedName>
    <definedName name="euyt" localSheetId="7">#REF!</definedName>
    <definedName name="euyt">#REF!</definedName>
    <definedName name="EW" localSheetId="7">#REF!</definedName>
    <definedName name="EW">#REF!</definedName>
    <definedName name="ewegt" localSheetId="7">#REF!</definedName>
    <definedName name="ewegt">#REF!</definedName>
    <definedName name="ewfewfg" localSheetId="7">#REF!</definedName>
    <definedName name="ewfewfg">#REF!</definedName>
    <definedName name="ewre" localSheetId="7">#REF!</definedName>
    <definedName name="ewre">#REF!</definedName>
    <definedName name="ewrewf" localSheetId="7">#REF!</definedName>
    <definedName name="ewrewf">#REF!</definedName>
    <definedName name="ewrr" localSheetId="7">#REF!</definedName>
    <definedName name="ewrr">#REF!</definedName>
    <definedName name="ewrt" localSheetId="7">#REF!</definedName>
    <definedName name="ewrt">#REF!</definedName>
    <definedName name="ewrwer" localSheetId="7">#REF!</definedName>
    <definedName name="ewrwer">#REF!</definedName>
    <definedName name="EX" localSheetId="7">#REF!</definedName>
    <definedName name="EX">#REF!</definedName>
    <definedName name="EX_1" localSheetId="7">#REF!</definedName>
    <definedName name="EX_1">#REF!</definedName>
    <definedName name="EXC" localSheetId="7">#REF!</definedName>
    <definedName name="EXC">#REF!</definedName>
    <definedName name="EXCAV_1" localSheetId="7">#REF!</definedName>
    <definedName name="EXCAV_1">#REF!</definedName>
    <definedName name="EXCAV_2" localSheetId="7">#REF!</definedName>
    <definedName name="EXCAV_2">#REF!</definedName>
    <definedName name="exCEL" localSheetId="7">#REF!</definedName>
    <definedName name="exCEL">#REF!</definedName>
    <definedName name="Excel_BuiltIn_Print_Area_3" localSheetId="7">#REF!</definedName>
    <definedName name="Excel_BuiltIn_Print_Area_3">#REF!</definedName>
    <definedName name="Excel_BuiltIn_Print_Area_3_X" localSheetId="7">#REF!</definedName>
    <definedName name="Excel_BuiltIn_Print_Area_3_X">#REF!</definedName>
    <definedName name="Excel_BuiltIn_Print_Titles_10" localSheetId="7">#REF!</definedName>
    <definedName name="Excel_BuiltIn_Print_Titles_10">#REF!</definedName>
    <definedName name="Excel_BuiltIn_Print_Titles_11" localSheetId="7">#REF!</definedName>
    <definedName name="Excel_BuiltIn_Print_Titles_11">#REF!</definedName>
    <definedName name="Excel_BuiltIn_Print_Titles_12" localSheetId="7">#REF!</definedName>
    <definedName name="Excel_BuiltIn_Print_Titles_12">#REF!</definedName>
    <definedName name="Excel_BuiltIn_Print_Titles_13" localSheetId="7">#REF!</definedName>
    <definedName name="Excel_BuiltIn_Print_Titles_13">#REF!</definedName>
    <definedName name="Excel_BuiltIn_Print_Titles_14" localSheetId="7">#REF!</definedName>
    <definedName name="Excel_BuiltIn_Print_Titles_14">#REF!</definedName>
    <definedName name="Excel_BuiltIn_Print_Titles_15" localSheetId="7">#REF!</definedName>
    <definedName name="Excel_BuiltIn_Print_Titles_15">#REF!</definedName>
    <definedName name="Excel_BuiltIn_Print_Titles_16" localSheetId="7">#REF!</definedName>
    <definedName name="Excel_BuiltIn_Print_Titles_16">#REF!</definedName>
    <definedName name="Excel_BuiltIn_Print_Titles_17" localSheetId="7">#REF!</definedName>
    <definedName name="Excel_BuiltIn_Print_Titles_17">#REF!</definedName>
    <definedName name="Excel_BuiltIn_Print_Titles_18" localSheetId="7">#REF!</definedName>
    <definedName name="Excel_BuiltIn_Print_Titles_18">#REF!</definedName>
    <definedName name="Excel_BuiltIn_Print_Titles_19" localSheetId="7">#REF!</definedName>
    <definedName name="Excel_BuiltIn_Print_Titles_19">#REF!</definedName>
    <definedName name="Excel_BuiltIn_Print_Titles_20" localSheetId="7">#REF!</definedName>
    <definedName name="Excel_BuiltIn_Print_Titles_20">#REF!</definedName>
    <definedName name="Excel_BuiltIn_Print_Titles_21" localSheetId="7">#REF!</definedName>
    <definedName name="Excel_BuiltIn_Print_Titles_21">#REF!</definedName>
    <definedName name="Excel_BuiltIn_Print_Titles_23" localSheetId="7">#REF!</definedName>
    <definedName name="Excel_BuiltIn_Print_Titles_23">#REF!</definedName>
    <definedName name="Excel_BuiltIn_Print_Titles_3" localSheetId="7">#REF!</definedName>
    <definedName name="Excel_BuiltIn_Print_Titles_3">#REF!</definedName>
    <definedName name="Excel_BuiltIn_Print_Titles_5" localSheetId="7">#REF!</definedName>
    <definedName name="Excel_BuiltIn_Print_Titles_5">#REF!</definedName>
    <definedName name="Excel_BuiltIn_Print_Titles_5_XX" localSheetId="7">#REF!</definedName>
    <definedName name="Excel_BuiltIn_Print_Titles_5_XX">#REF!</definedName>
    <definedName name="Excel_BuiltIn_Print_Titles_6" localSheetId="7">#REF!</definedName>
    <definedName name="Excel_BuiltIn_Print_Titles_6">#REF!</definedName>
    <definedName name="Excel_BuiltIn_Print_Titles_7" localSheetId="7">#REF!</definedName>
    <definedName name="Excel_BuiltIn_Print_Titles_7">#REF!</definedName>
    <definedName name="Excel_BuiltIn_Print_Titles_8" localSheetId="7">#REF!</definedName>
    <definedName name="Excel_BuiltIn_Print_Titles_8">#REF!</definedName>
    <definedName name="Excel_BuiltIn_Print_Titles_9" localSheetId="7">#REF!</definedName>
    <definedName name="Excel_BuiltIn_Print_Titles_9">#REF!</definedName>
    <definedName name="ExtensionCoordinador" localSheetId="7">#REF!</definedName>
    <definedName name="ExtensionCoordinador">#REF!</definedName>
    <definedName name="Extra_Pay" localSheetId="7">#REF!</definedName>
    <definedName name="Extra_Pay">#REF!</definedName>
    <definedName name="Extracción_IM" localSheetId="7">#REF!</definedName>
    <definedName name="Extracción_IM">#REF!</definedName>
    <definedName name="F._INGRESO" localSheetId="7">#REF!</definedName>
    <definedName name="F._INGRESO">#REF!</definedName>
    <definedName name="F._RETIRO" localSheetId="7">#REF!</definedName>
    <definedName name="F._RETIRO">#REF!</definedName>
    <definedName name="F.L" localSheetId="7">#REF!</definedName>
    <definedName name="F.L">#REF!</definedName>
    <definedName name="Facilidades" localSheetId="7">#REF!</definedName>
    <definedName name="Facilidades">#REF!</definedName>
    <definedName name="factor" localSheetId="7">#REF!</definedName>
    <definedName name="factor">#REF!</definedName>
    <definedName name="FACTURADO" localSheetId="7">#REF!</definedName>
    <definedName name="FACTURADO">#REF!</definedName>
    <definedName name="FaseProyecto" localSheetId="7">#REF!</definedName>
    <definedName name="FaseProyecto">#REF!</definedName>
    <definedName name="fda" localSheetId="7">#REF!</definedName>
    <definedName name="fda">#REF!</definedName>
    <definedName name="fdbjp" localSheetId="7">#REF!</definedName>
    <definedName name="fdbjp">#REF!</definedName>
    <definedName name="fdf" localSheetId="7">#REF!</definedName>
    <definedName name="fdf">#REF!</definedName>
    <definedName name="fdg" localSheetId="7">#REF!</definedName>
    <definedName name="fdg">#REF!</definedName>
    <definedName name="FDGD" localSheetId="7">#REF!</definedName>
    <definedName name="FDGD">#REF!</definedName>
    <definedName name="FDGFDBBP" localSheetId="7">#REF!</definedName>
    <definedName name="FDGFDBBP">#REF!</definedName>
    <definedName name="fdh" localSheetId="7">#REF!</definedName>
    <definedName name="fdh">#REF!</definedName>
    <definedName name="fdsf" localSheetId="7">#REF!</definedName>
    <definedName name="fdsf">#REF!</definedName>
    <definedName name="fdsfds" localSheetId="7">#REF!</definedName>
    <definedName name="fdsfds">#REF!</definedName>
    <definedName name="fdsfdsf" localSheetId="7">#REF!</definedName>
    <definedName name="fdsfdsf">#REF!</definedName>
    <definedName name="fdsgfds" localSheetId="7">#REF!</definedName>
    <definedName name="fdsgfds">#REF!</definedName>
    <definedName name="fdsgsdfu" localSheetId="7">#REF!</definedName>
    <definedName name="fdsgsdfu">#REF!</definedName>
    <definedName name="FDSIO" localSheetId="7">#REF!</definedName>
    <definedName name="FDSIO">#REF!</definedName>
    <definedName name="fdwssf" localSheetId="7">#REF!</definedName>
    <definedName name="fdwssf">#REF!</definedName>
    <definedName name="FechaTerminacion" localSheetId="7">#REF!</definedName>
    <definedName name="FechaTerminacion">#REF!</definedName>
    <definedName name="fer" localSheetId="7">#REF!</definedName>
    <definedName name="fer">#REF!</definedName>
    <definedName name="ferfer" localSheetId="7">#REF!</definedName>
    <definedName name="ferfer">#REF!</definedName>
    <definedName name="fff" localSheetId="7">#REF!</definedName>
    <definedName name="fff">#REF!</definedName>
    <definedName name="ffffd" localSheetId="7">#REF!</definedName>
    <definedName name="ffffd">#REF!</definedName>
    <definedName name="fffffft" localSheetId="7">#REF!</definedName>
    <definedName name="fffffft">#REF!</definedName>
    <definedName name="fffffik" localSheetId="7">#REF!</definedName>
    <definedName name="fffffik">#REF!</definedName>
    <definedName name="fffffj" localSheetId="7">#REF!</definedName>
    <definedName name="fffffj">#REF!</definedName>
    <definedName name="ffffrd" localSheetId="7">#REF!</definedName>
    <definedName name="ffffrd">#REF!</definedName>
    <definedName name="ffffy" localSheetId="7">#REF!</definedName>
    <definedName name="ffffy">#REF!</definedName>
    <definedName name="fffrfr" localSheetId="7">#REF!</definedName>
    <definedName name="fffrfr">#REF!</definedName>
    <definedName name="fffs" localSheetId="7">#REF!</definedName>
    <definedName name="fffs">#REF!</definedName>
    <definedName name="fgdfg" localSheetId="7">#REF!</definedName>
    <definedName name="fgdfg">#REF!</definedName>
    <definedName name="fgdfsgr" localSheetId="7">#REF!</definedName>
    <definedName name="fgdfsgr">#REF!</definedName>
    <definedName name="fgdsfg" localSheetId="7">#REF!</definedName>
    <definedName name="fgdsfg">#REF!</definedName>
    <definedName name="FGFDH" localSheetId="7">#REF!</definedName>
    <definedName name="FGFDH">#REF!</definedName>
    <definedName name="fgghhj" localSheetId="7">#REF!</definedName>
    <definedName name="fgghhj">#REF!</definedName>
    <definedName name="fgh" localSheetId="7">#REF!</definedName>
    <definedName name="fgh">#REF!</definedName>
    <definedName name="FGHFBC" localSheetId="7">#REF!</definedName>
    <definedName name="FGHFBC">#REF!</definedName>
    <definedName name="fghfg" localSheetId="7">#REF!</definedName>
    <definedName name="fghfg">#REF!</definedName>
    <definedName name="fghfgh" localSheetId="7">#REF!</definedName>
    <definedName name="fghfgh">#REF!</definedName>
    <definedName name="FGHFW" localSheetId="7">#REF!</definedName>
    <definedName name="FGHFW">#REF!</definedName>
    <definedName name="fghhh" localSheetId="7">#REF!</definedName>
    <definedName name="fghhh">#REF!</definedName>
    <definedName name="fghsfgh" localSheetId="7">#REF!</definedName>
    <definedName name="fghsfgh">#REF!</definedName>
    <definedName name="fght" localSheetId="7">#REF!</definedName>
    <definedName name="fght">#REF!</definedName>
    <definedName name="fgjgryi" localSheetId="7">#REF!</definedName>
    <definedName name="fgjgryi">#REF!</definedName>
    <definedName name="fhfg" localSheetId="7">#REF!</definedName>
    <definedName name="fhfg">#REF!</definedName>
    <definedName name="fhfgh" localSheetId="7">#REF!</definedName>
    <definedName name="fhfgh">#REF!</definedName>
    <definedName name="fhg" localSheetId="7">#REF!</definedName>
    <definedName name="fhg">#REF!</definedName>
    <definedName name="fhgh" localSheetId="7">#REF!</definedName>
    <definedName name="fhgh">#REF!</definedName>
    <definedName name="fhpltyunh" localSheetId="7">#REF!</definedName>
    <definedName name="fhpltyunh">#REF!</definedName>
    <definedName name="fi" localSheetId="7">#REF!</definedName>
    <definedName name="fi">#REF!</definedName>
    <definedName name="FIBER" localSheetId="7">#REF!</definedName>
    <definedName name="FIBER">#REF!</definedName>
    <definedName name="Fil_Fechas" localSheetId="7">#REF!</definedName>
    <definedName name="Fil_Fechas">#REF!</definedName>
    <definedName name="fill1" localSheetId="7">#REF!</definedName>
    <definedName name="fill1">#REF!</definedName>
    <definedName name="FILTROS" localSheetId="7">#REF!</definedName>
    <definedName name="FILTROS">#REF!</definedName>
    <definedName name="FORDESCR" localSheetId="7">#REF!</definedName>
    <definedName name="FORDESCR">#REF!</definedName>
    <definedName name="FORMOLT" localSheetId="7">#REF!</definedName>
    <definedName name="FORMOLT">#REF!</definedName>
    <definedName name="formularioCantidades" localSheetId="7">#REF!</definedName>
    <definedName name="formularioCantidades">#REF!</definedName>
    <definedName name="FORSHE" localSheetId="7">#REF!</definedName>
    <definedName name="FORSHE">#REF!</definedName>
    <definedName name="FORUNMIS" localSheetId="7">#REF!</definedName>
    <definedName name="FORUNMIS">#REF!</definedName>
    <definedName name="frbgsd" localSheetId="7">#REF!</definedName>
    <definedName name="frbgsd">#REF!</definedName>
    <definedName name="frefr" localSheetId="7">#REF!</definedName>
    <definedName name="frefr">#REF!</definedName>
    <definedName name="frfa" localSheetId="7">#REF!</definedName>
    <definedName name="frfa">#REF!</definedName>
    <definedName name="frfr" localSheetId="7">#REF!</definedName>
    <definedName name="frfr">#REF!</definedName>
    <definedName name="Full_Print" localSheetId="7">#REF!</definedName>
    <definedName name="Full_Print">#REF!</definedName>
    <definedName name="fwff" localSheetId="7">#REF!</definedName>
    <definedName name="fwff">#REF!</definedName>
    <definedName name="fwwe" localSheetId="7">#REF!</definedName>
    <definedName name="fwwe">#REF!</definedName>
    <definedName name="G" localSheetId="7">#REF!</definedName>
    <definedName name="G">#REF!</definedName>
    <definedName name="G.Eg" localSheetId="7">#REF!</definedName>
    <definedName name="G.Eg">#REF!</definedName>
    <definedName name="G.Em" localSheetId="7">#REF!</definedName>
    <definedName name="G.Em">#REF!</definedName>
    <definedName name="G.Eo" localSheetId="7">#REF!</definedName>
    <definedName name="G.Eo">#REF!</definedName>
    <definedName name="G.Ew" localSheetId="7">#REF!</definedName>
    <definedName name="G.Ew">#REF!</definedName>
    <definedName name="G_C1" localSheetId="7">#REF!</definedName>
    <definedName name="G_C1">#REF!</definedName>
    <definedName name="G_C10" localSheetId="7">#REF!</definedName>
    <definedName name="G_C10">#REF!</definedName>
    <definedName name="G_C11" localSheetId="7">#REF!</definedName>
    <definedName name="G_C11">#REF!</definedName>
    <definedName name="G_C12" localSheetId="7">#REF!</definedName>
    <definedName name="G_C12">#REF!</definedName>
    <definedName name="G_C13" localSheetId="7">#REF!</definedName>
    <definedName name="G_C13">#REF!</definedName>
    <definedName name="G_C14" localSheetId="7">#REF!</definedName>
    <definedName name="G_C14">#REF!</definedName>
    <definedName name="G_C15" localSheetId="7">#REF!</definedName>
    <definedName name="G_C15">#REF!</definedName>
    <definedName name="G_C16" localSheetId="7">#REF!</definedName>
    <definedName name="G_C16">#REF!</definedName>
    <definedName name="G_C17" localSheetId="7">#REF!</definedName>
    <definedName name="G_C17">#REF!</definedName>
    <definedName name="G_C18" localSheetId="7">#REF!</definedName>
    <definedName name="G_C18">#REF!</definedName>
    <definedName name="G_C19" localSheetId="7">#REF!</definedName>
    <definedName name="G_C19">#REF!</definedName>
    <definedName name="G_C2" localSheetId="7">#REF!</definedName>
    <definedName name="G_C2">#REF!</definedName>
    <definedName name="G_C20" localSheetId="7">#REF!</definedName>
    <definedName name="G_C20">#REF!</definedName>
    <definedName name="G_C21" localSheetId="7">#REF!</definedName>
    <definedName name="G_C21">#REF!</definedName>
    <definedName name="G_C22" localSheetId="7">#REF!</definedName>
    <definedName name="G_C22">#REF!</definedName>
    <definedName name="G_C3" localSheetId="7">#REF!</definedName>
    <definedName name="G_C3">#REF!</definedName>
    <definedName name="G_C4" localSheetId="7">#REF!</definedName>
    <definedName name="G_C4">#REF!</definedName>
    <definedName name="G_C5" localSheetId="7">#REF!</definedName>
    <definedName name="G_C5">#REF!</definedName>
    <definedName name="G_C6" localSheetId="7">#REF!</definedName>
    <definedName name="G_C6">#REF!</definedName>
    <definedName name="G_C7" localSheetId="7">#REF!</definedName>
    <definedName name="G_C7">#REF!</definedName>
    <definedName name="G_C8" localSheetId="7">#REF!</definedName>
    <definedName name="G_C8">#REF!</definedName>
    <definedName name="G_C9" localSheetId="7">#REF!</definedName>
    <definedName name="G_C9">#REF!</definedName>
    <definedName name="G1_" localSheetId="7">#REF!</definedName>
    <definedName name="G1_">#REF!</definedName>
    <definedName name="GAJ" localSheetId="7">#REF!</definedName>
    <definedName name="GAJ">#REF!</definedName>
    <definedName name="GAS" localSheetId="7">#REF!</definedName>
    <definedName name="GAS">#REF!</definedName>
    <definedName name="gba" localSheetId="7">#REF!</definedName>
    <definedName name="gba">#REF!</definedName>
    <definedName name="gbac" localSheetId="7">#REF!</definedName>
    <definedName name="gbac">#REF!</definedName>
    <definedName name="gbbfghghj" localSheetId="7">#REF!</definedName>
    <definedName name="gbbfghghj">#REF!</definedName>
    <definedName name="GCB" localSheetId="7">#REF!</definedName>
    <definedName name="GCB">#REF!</definedName>
    <definedName name="GCI" localSheetId="7">#REF!</definedName>
    <definedName name="GCI">#REF!</definedName>
    <definedName name="GCN" localSheetId="7">#REF!</definedName>
    <definedName name="GCN">#REF!</definedName>
    <definedName name="GCP" localSheetId="7">#REF!</definedName>
    <definedName name="GCP">#REF!</definedName>
    <definedName name="GDN" localSheetId="7">#REF!</definedName>
    <definedName name="GDN">#REF!</definedName>
    <definedName name="GDR" localSheetId="7">#REF!</definedName>
    <definedName name="GDR">#REF!</definedName>
    <definedName name="gdt" localSheetId="7">#REF!</definedName>
    <definedName name="gdt">#REF!</definedName>
    <definedName name="GEA" localSheetId="7">#REF!</definedName>
    <definedName name="GEA">#REF!</definedName>
    <definedName name="GEA1_1" localSheetId="7">#REF!</definedName>
    <definedName name="GEA1_1">#REF!</definedName>
    <definedName name="GEA1_1_1" localSheetId="7">#REF!</definedName>
    <definedName name="GEA1_1_1">#REF!</definedName>
    <definedName name="GEA1_1_10" localSheetId="7">#REF!</definedName>
    <definedName name="GEA1_1_10">#REF!</definedName>
    <definedName name="GEA1_1_2" localSheetId="7">#REF!</definedName>
    <definedName name="GEA1_1_2">#REF!</definedName>
    <definedName name="GEA1_1_3" localSheetId="7">#REF!</definedName>
    <definedName name="GEA1_1_3">#REF!</definedName>
    <definedName name="GEA1_1_4" localSheetId="7">#REF!</definedName>
    <definedName name="GEA1_1_4">#REF!</definedName>
    <definedName name="GEA1_1_5" localSheetId="7">#REF!</definedName>
    <definedName name="GEA1_1_5">#REF!</definedName>
    <definedName name="GEA1_1_6" localSheetId="7">#REF!</definedName>
    <definedName name="GEA1_1_6">#REF!</definedName>
    <definedName name="GEA1_1_7" localSheetId="7">#REF!</definedName>
    <definedName name="GEA1_1_7">#REF!</definedName>
    <definedName name="GEA1_1_8" localSheetId="7">#REF!</definedName>
    <definedName name="GEA1_1_8">#REF!</definedName>
    <definedName name="GEA1_1_9" localSheetId="7">#REF!</definedName>
    <definedName name="GEA1_1_9">#REF!</definedName>
    <definedName name="GEA1_2" localSheetId="7">#REF!</definedName>
    <definedName name="GEA1_2">#REF!</definedName>
    <definedName name="GEA1_3" localSheetId="7">#REF!</definedName>
    <definedName name="GEA1_3">#REF!</definedName>
    <definedName name="GEA1_4" localSheetId="7">#REF!</definedName>
    <definedName name="GEA1_4">#REF!</definedName>
    <definedName name="GEC" localSheetId="7">#REF!</definedName>
    <definedName name="GEC">#REF!</definedName>
    <definedName name="GEC_ON_DAPIAY" localSheetId="7">#REF!</definedName>
    <definedName name="GEC_ON_DAPIAY">#REF!</definedName>
    <definedName name="GEC_ON_GER" localSheetId="7">#REF!</definedName>
    <definedName name="GEC_ON_GER">#REF!</definedName>
    <definedName name="geg" localSheetId="7">#REF!</definedName>
    <definedName name="geg">#REF!</definedName>
    <definedName name="GENERAL" localSheetId="7">#REF!</definedName>
    <definedName name="GENERAL">#REF!</definedName>
    <definedName name="GENERAL1" localSheetId="7">#REF!</definedName>
    <definedName name="GENERAL1">#REF!</definedName>
    <definedName name="Geotex" localSheetId="7">#REF!</definedName>
    <definedName name="Geotex">#REF!</definedName>
    <definedName name="GERENCIA" localSheetId="7">#REF!</definedName>
    <definedName name="GERENCIA">#REF!</definedName>
    <definedName name="GERENCIA1" localSheetId="7">#REF!</definedName>
    <definedName name="GERENCIA1">#REF!</definedName>
    <definedName name="GERENCIA2" localSheetId="7">#REF!</definedName>
    <definedName name="GERENCIA2">#REF!</definedName>
    <definedName name="gerg" localSheetId="7">#REF!</definedName>
    <definedName name="gerg">#REF!</definedName>
    <definedName name="gerg54" localSheetId="7">#REF!</definedName>
    <definedName name="gerg54">#REF!</definedName>
    <definedName name="gergew" localSheetId="7">#REF!</definedName>
    <definedName name="gergew">#REF!</definedName>
    <definedName name="gergw" localSheetId="7">#REF!</definedName>
    <definedName name="gergw">#REF!</definedName>
    <definedName name="gfd" localSheetId="7">#REF!</definedName>
    <definedName name="gfd">#REF!</definedName>
    <definedName name="gfdg" localSheetId="7">#REF!</definedName>
    <definedName name="gfdg">#REF!</definedName>
    <definedName name="gffgfhhf" localSheetId="7">#REF!</definedName>
    <definedName name="gffgfhhf">#REF!</definedName>
    <definedName name="gfgfgr" localSheetId="7">#REF!</definedName>
    <definedName name="gfgfgr">#REF!</definedName>
    <definedName name="gfhf" localSheetId="7">#REF!</definedName>
    <definedName name="gfhf">#REF!</definedName>
    <definedName name="gfhfdh" localSheetId="7">#REF!</definedName>
    <definedName name="gfhfdh">#REF!</definedName>
    <definedName name="gfhgfh" localSheetId="7">#REF!</definedName>
    <definedName name="gfhgfh">#REF!</definedName>
    <definedName name="GFJHGJ" localSheetId="7">#REF!</definedName>
    <definedName name="GFJHGJ">#REF!</definedName>
    <definedName name="gfjjh" localSheetId="7">#REF!</definedName>
    <definedName name="gfjjh">#REF!</definedName>
    <definedName name="GFN" localSheetId="7">#REF!</definedName>
    <definedName name="GFN">#REF!</definedName>
    <definedName name="gfutyj6" localSheetId="7">#REF!</definedName>
    <definedName name="gfutyj6">#REF!</definedName>
    <definedName name="gg" localSheetId="7">#REF!</definedName>
    <definedName name="gg">#REF!</definedName>
    <definedName name="ggdr" localSheetId="7">#REF!</definedName>
    <definedName name="ggdr">#REF!</definedName>
    <definedName name="ggerg" localSheetId="7">#REF!</definedName>
    <definedName name="ggerg">#REF!</definedName>
    <definedName name="gggb" localSheetId="7">#REF!</definedName>
    <definedName name="gggb">#REF!</definedName>
    <definedName name="gggg" localSheetId="7">#REF!</definedName>
    <definedName name="gggg">#REF!</definedName>
    <definedName name="ggggd" localSheetId="7">#REF!</definedName>
    <definedName name="ggggd">#REF!</definedName>
    <definedName name="gggggt" localSheetId="7">#REF!</definedName>
    <definedName name="gggggt">#REF!</definedName>
    <definedName name="gggghn" localSheetId="7">#REF!</definedName>
    <definedName name="gggghn">#REF!</definedName>
    <definedName name="ggggt" localSheetId="7">#REF!</definedName>
    <definedName name="ggggt">#REF!</definedName>
    <definedName name="ggggy" localSheetId="7">#REF!</definedName>
    <definedName name="ggggy">#REF!</definedName>
    <definedName name="gggtgd" localSheetId="7">#REF!</definedName>
    <definedName name="gggtgd">#REF!</definedName>
    <definedName name="ggjgjkg" localSheetId="7">#REF!</definedName>
    <definedName name="ggjgjkg">#REF!</definedName>
    <definedName name="ggtgt" localSheetId="7">#REF!</definedName>
    <definedName name="ggtgt">#REF!</definedName>
    <definedName name="ghdghuy" localSheetId="7">#REF!</definedName>
    <definedName name="ghdghuy">#REF!</definedName>
    <definedName name="GHDP" localSheetId="7">#REF!</definedName>
    <definedName name="GHDP">#REF!</definedName>
    <definedName name="ghf" localSheetId="7">#REF!</definedName>
    <definedName name="ghf">#REF!</definedName>
    <definedName name="ghfg" localSheetId="7">#REF!</definedName>
    <definedName name="ghfg">#REF!</definedName>
    <definedName name="ghghy" localSheetId="7">#REF!</definedName>
    <definedName name="ghghy">#REF!</definedName>
    <definedName name="ghjghj" localSheetId="7">#REF!</definedName>
    <definedName name="ghjghj">#REF!</definedName>
    <definedName name="GHKJHK" localSheetId="7">#REF!</definedName>
    <definedName name="GHKJHK">#REF!</definedName>
    <definedName name="ghnbbfr" localSheetId="7">#REF!</definedName>
    <definedName name="ghnbbfr">#REF!</definedName>
    <definedName name="GJHVCB" localSheetId="7">#REF!</definedName>
    <definedName name="GJHVCB">#REF!</definedName>
    <definedName name="gk" localSheetId="7">#REF!</definedName>
    <definedName name="gk">#REF!</definedName>
    <definedName name="GMM_ON_ASO" localSheetId="7">#REF!</definedName>
    <definedName name="GMM_ON_ASO">#REF!</definedName>
    <definedName name="GMM_ON_DMARES" localSheetId="7">#REF!</definedName>
    <definedName name="GMM_ON_DMARES">#REF!</definedName>
    <definedName name="GMM_ON_DRIO" localSheetId="7">#REF!</definedName>
    <definedName name="GMM_ON_DRIO">#REF!</definedName>
    <definedName name="GOR" localSheetId="7">#REF!</definedName>
    <definedName name="GOR">#REF!</definedName>
    <definedName name="GOT" localSheetId="7">#REF!</definedName>
    <definedName name="GOT">#REF!</definedName>
    <definedName name="GPO" localSheetId="7">#REF!</definedName>
    <definedName name="GPO">#REF!</definedName>
    <definedName name="GPR" localSheetId="7">#REF!</definedName>
    <definedName name="GPR">#REF!</definedName>
    <definedName name="GRAF1ANO" localSheetId="7">#REF!</definedName>
    <definedName name="GRAF1ANO">#REF!</definedName>
    <definedName name="GRAF1AÑO" localSheetId="7">#REF!</definedName>
    <definedName name="GRAF1AÑO">#REF!</definedName>
    <definedName name="GRAF2" localSheetId="7">#REF!</definedName>
    <definedName name="GRAF2">#REF!</definedName>
    <definedName name="GRAF3" localSheetId="7">#REF!</definedName>
    <definedName name="GRAF3">#REF!</definedName>
    <definedName name="GRC" localSheetId="7">#REF!</definedName>
    <definedName name="GRC">#REF!</definedName>
    <definedName name="GRC_ON_ASO" localSheetId="7">#REF!</definedName>
    <definedName name="GRC_ON_ASO">#REF!</definedName>
    <definedName name="GRC_ON_DAPIAY" localSheetId="7">#REF!</definedName>
    <definedName name="GRC_ON_DAPIAY">#REF!</definedName>
    <definedName name="GRC_ON_GER" localSheetId="7">#REF!</definedName>
    <definedName name="GRC_ON_GER">#REF!</definedName>
    <definedName name="gregds" localSheetId="7">#REF!</definedName>
    <definedName name="gregds">#REF!</definedName>
    <definedName name="grehrtyh" localSheetId="7">#REF!</definedName>
    <definedName name="grehrtyh">#REF!</definedName>
    <definedName name="grggwero" localSheetId="7">#REF!</definedName>
    <definedName name="grggwero">#REF!</definedName>
    <definedName name="GRM" localSheetId="7">#REF!</definedName>
    <definedName name="GRM">#REF!</definedName>
    <definedName name="GRM_ON_DMARES" localSheetId="7">#REF!</definedName>
    <definedName name="GRM_ON_DMARES">#REF!</definedName>
    <definedName name="GRM_ON_DRIO" localSheetId="7">#REF!</definedName>
    <definedName name="GRM_ON_DRIO">#REF!</definedName>
    <definedName name="GRN" localSheetId="7">#REF!</definedName>
    <definedName name="GRN">#REF!</definedName>
    <definedName name="GRN_ON_ASO" localSheetId="7">#REF!</definedName>
    <definedName name="GRN_ON_ASO">#REF!</definedName>
    <definedName name="GRN_ON_DIREC" localSheetId="7">#REF!</definedName>
    <definedName name="GRN_ON_DIREC">#REF!</definedName>
    <definedName name="GRS" localSheetId="7">#REF!</definedName>
    <definedName name="GRS">#REF!</definedName>
    <definedName name="GRS_ON_ASO" localSheetId="7">#REF!</definedName>
    <definedName name="GRS_ON_ASO">#REF!</definedName>
    <definedName name="GRS_ON_DIREC" localSheetId="7">#REF!</definedName>
    <definedName name="GRS_ON_DIREC">#REF!</definedName>
    <definedName name="GRS_ON_HUIL" localSheetId="7">#REF!</definedName>
    <definedName name="GRS_ON_HUIL">#REF!</definedName>
    <definedName name="grtyerh" localSheetId="7">#REF!</definedName>
    <definedName name="grtyerh">#REF!</definedName>
    <definedName name="GRUPO1" localSheetId="7">#REF!</definedName>
    <definedName name="GRUPO1">#REF!</definedName>
    <definedName name="GRUPO123" localSheetId="7">#REF!</definedName>
    <definedName name="GRUPO123">#REF!</definedName>
    <definedName name="GRUPO13" localSheetId="7">#REF!</definedName>
    <definedName name="GRUPO13">#REF!</definedName>
    <definedName name="GRUPO2" localSheetId="7">#REF!</definedName>
    <definedName name="GRUPO2">#REF!</definedName>
    <definedName name="GSDG" localSheetId="7">#REF!</definedName>
    <definedName name="GSDG">#REF!</definedName>
    <definedName name="gsfsf" localSheetId="7">#REF!</definedName>
    <definedName name="gsfsf">#REF!</definedName>
    <definedName name="GTC" localSheetId="7">#REF!</definedName>
    <definedName name="GTC">#REF!</definedName>
    <definedName name="GTE" localSheetId="7">#REF!</definedName>
    <definedName name="GTE">#REF!</definedName>
    <definedName name="gtgt" localSheetId="7">#REF!</definedName>
    <definedName name="gtgt">#REF!</definedName>
    <definedName name="gtgtg" localSheetId="7">#REF!</definedName>
    <definedName name="gtgtg">#REF!</definedName>
    <definedName name="gtgtgff" localSheetId="7">#REF!</definedName>
    <definedName name="gtgtgff">#REF!</definedName>
    <definedName name="gtgtgyh" localSheetId="7">#REF!</definedName>
    <definedName name="gtgtgyh">#REF!</definedName>
    <definedName name="gtgth" localSheetId="7">#REF!</definedName>
    <definedName name="gtgth">#REF!</definedName>
    <definedName name="GTO_ADMON" localSheetId="7">#REF!</definedName>
    <definedName name="GTO_ADMON">#REF!</definedName>
    <definedName name="GTO_INVEST" localSheetId="7">#REF!</definedName>
    <definedName name="GTO_INVEST">#REF!</definedName>
    <definedName name="GTO_OPERA" localSheetId="7">#REF!</definedName>
    <definedName name="GTO_OPERA">#REF!</definedName>
    <definedName name="GTP" localSheetId="7">#REF!</definedName>
    <definedName name="GTP">#REF!</definedName>
    <definedName name="GTRE" localSheetId="7">#REF!</definedName>
    <definedName name="GTRE">#REF!</definedName>
    <definedName name="h" localSheetId="7">#REF!</definedName>
    <definedName name="h">#REF!</definedName>
    <definedName name="H_pump" localSheetId="7">#REF!</definedName>
    <definedName name="H_pump">#REF!</definedName>
    <definedName name="h9h" localSheetId="7">#REF!</definedName>
    <definedName name="h9h">#REF!</definedName>
    <definedName name="Hazards" localSheetId="7">#REF!</definedName>
    <definedName name="Hazards">#REF!</definedName>
    <definedName name="hbfdhrw" localSheetId="7">#REF!</definedName>
    <definedName name="hbfdhrw">#REF!</definedName>
    <definedName name="hdfh" localSheetId="7">#REF!</definedName>
    <definedName name="hdfh">#REF!</definedName>
    <definedName name="hdfh4" localSheetId="7">#REF!</definedName>
    <definedName name="hdfh4">#REF!</definedName>
    <definedName name="hdfhwq" localSheetId="7">#REF!</definedName>
    <definedName name="hdfhwq">#REF!</definedName>
    <definedName name="hdgh" localSheetId="7">#REF!</definedName>
    <definedName name="hdgh">#REF!</definedName>
    <definedName name="hdhf" localSheetId="7">#REF!</definedName>
    <definedName name="hdhf">#REF!</definedName>
    <definedName name="Header_Row" localSheetId="7">#REF!</definedName>
    <definedName name="Header_Row">#REF!</definedName>
    <definedName name="HERRERO" localSheetId="7">#REF!</definedName>
    <definedName name="HERRERO">#REF!</definedName>
    <definedName name="hfgh" localSheetId="7">#REF!</definedName>
    <definedName name="hfgh">#REF!</definedName>
    <definedName name="hfh" localSheetId="7">#REF!</definedName>
    <definedName name="hfh">#REF!</definedName>
    <definedName name="hfhg" localSheetId="7">#REF!</definedName>
    <definedName name="hfhg">#REF!</definedName>
    <definedName name="hfthr" localSheetId="7">#REF!</definedName>
    <definedName name="hfthr">#REF!</definedName>
    <definedName name="hg" localSheetId="7">#REF!</definedName>
    <definedName name="hg">#REF!</definedName>
    <definedName name="HGFH" localSheetId="7">#REF!</definedName>
    <definedName name="HGFH">#REF!</definedName>
    <definedName name="hgfhty" localSheetId="7">#REF!</definedName>
    <definedName name="hgfhty">#REF!</definedName>
    <definedName name="HGHFH7" localSheetId="7">#REF!</definedName>
    <definedName name="HGHFH7">#REF!</definedName>
    <definedName name="hghhj" localSheetId="7">#REF!</definedName>
    <definedName name="hghhj">#REF!</definedName>
    <definedName name="hghydj" localSheetId="7">#REF!</definedName>
    <definedName name="hghydj">#REF!</definedName>
    <definedName name="hgjfjw" localSheetId="7">#REF!</definedName>
    <definedName name="hgjfjw">#REF!</definedName>
    <definedName name="HGJG" localSheetId="7">#REF!</definedName>
    <definedName name="HGJG">#REF!</definedName>
    <definedName name="hhg" localSheetId="7">#REF!</definedName>
    <definedName name="hhg">#REF!</definedName>
    <definedName name="hhh" localSheetId="7">#REF!</definedName>
    <definedName name="hhh">#REF!</definedName>
    <definedName name="hhhhhh" localSheetId="7">#REF!</definedName>
    <definedName name="hhhhhh">#REF!</definedName>
    <definedName name="hhhhhho" localSheetId="7">#REF!</definedName>
    <definedName name="hhhhhho">#REF!</definedName>
    <definedName name="hhhhhpy" localSheetId="7">#REF!</definedName>
    <definedName name="hhhhhpy">#REF!</definedName>
    <definedName name="hhhhth" localSheetId="7">#REF!</definedName>
    <definedName name="hhhhth">#REF!</definedName>
    <definedName name="hhhyhyh" localSheetId="7">#REF!</definedName>
    <definedName name="hhhyhyh">#REF!</definedName>
    <definedName name="hhtrhreh" localSheetId="7">#REF!</definedName>
    <definedName name="hhtrhreh">#REF!</definedName>
    <definedName name="hjfg" localSheetId="7">#REF!</definedName>
    <definedName name="hjfg">#REF!</definedName>
    <definedName name="hjgh" localSheetId="7">#REF!</definedName>
    <definedName name="hjgh">#REF!</definedName>
    <definedName name="hjghj" localSheetId="7">#REF!</definedName>
    <definedName name="hjghj">#REF!</definedName>
    <definedName name="hjhjhg" localSheetId="7">#REF!</definedName>
    <definedName name="hjhjhg">#REF!</definedName>
    <definedName name="HJKH" localSheetId="7">#REF!</definedName>
    <definedName name="HJKH">#REF!</definedName>
    <definedName name="hjkjk" localSheetId="7">#REF!</definedName>
    <definedName name="hjkjk">#REF!</definedName>
    <definedName name="HM" localSheetId="7">#REF!</definedName>
    <definedName name="HM">#REF!</definedName>
    <definedName name="hn" localSheetId="7">#REF!</definedName>
    <definedName name="hn">#REF!</definedName>
    <definedName name="HOJA1" localSheetId="7">#REF!</definedName>
    <definedName name="HOJA1">#REF!</definedName>
    <definedName name="horat" localSheetId="7">#REF!</definedName>
    <definedName name="horat">#REF!</definedName>
    <definedName name="Hornos" localSheetId="7">#REF!</definedName>
    <definedName name="Hornos">#REF!</definedName>
    <definedName name="HP_stg_Hz" localSheetId="7">#REF!</definedName>
    <definedName name="HP_stg_Hz">#REF!</definedName>
    <definedName name="hreer" localSheetId="7">#REF!</definedName>
    <definedName name="hreer">#REF!</definedName>
    <definedName name="hrhth" localSheetId="7">#REF!</definedName>
    <definedName name="hrhth">#REF!</definedName>
    <definedName name="hrthtrh" localSheetId="7">#REF!</definedName>
    <definedName name="hrthtrh">#REF!</definedName>
    <definedName name="hs" localSheetId="7">#REF!</definedName>
    <definedName name="hs">#REF!</definedName>
    <definedName name="hsfg" localSheetId="7">#REF!</definedName>
    <definedName name="hsfg">#REF!</definedName>
    <definedName name="HTAS" localSheetId="7">#REF!</definedName>
    <definedName name="HTAS">#REF!</definedName>
    <definedName name="HTAS1" localSheetId="7">#REF!</definedName>
    <definedName name="HTAS1">#REF!</definedName>
    <definedName name="hthdrf" localSheetId="7">#REF!</definedName>
    <definedName name="hthdrf">#REF!</definedName>
    <definedName name="htryrt7" localSheetId="7">#REF!</definedName>
    <definedName name="htryrt7">#REF!</definedName>
    <definedName name="hut" localSheetId="7">#REF!</definedName>
    <definedName name="hut">#REF!</definedName>
    <definedName name="hxdfk" localSheetId="7">#REF!</definedName>
    <definedName name="hxdfk">#REF!</definedName>
    <definedName name="hyhjop" localSheetId="7">#REF!</definedName>
    <definedName name="hyhjop">#REF!</definedName>
    <definedName name="hyhyh" localSheetId="7">#REF!</definedName>
    <definedName name="hyhyh">#REF!</definedName>
    <definedName name="hytirs" localSheetId="7">#REF!</definedName>
    <definedName name="hytirs">#REF!</definedName>
    <definedName name="I" localSheetId="7">#REF!</definedName>
    <definedName name="I">#REF!</definedName>
    <definedName name="i8i" localSheetId="7">#REF!</definedName>
    <definedName name="i8i">#REF!</definedName>
    <definedName name="Icct" localSheetId="7">#REF!</definedName>
    <definedName name="Icct">#REF!</definedName>
    <definedName name="ICP" localSheetId="7">#REF!</definedName>
    <definedName name="ICP">#REF!</definedName>
    <definedName name="ICP1_1" localSheetId="7">#REF!</definedName>
    <definedName name="ICP1_1">#REF!</definedName>
    <definedName name="ICP1_1_1" localSheetId="7">#REF!</definedName>
    <definedName name="ICP1_1_1">#REF!</definedName>
    <definedName name="ICP1_1_2" localSheetId="7">#REF!</definedName>
    <definedName name="ICP1_1_2">#REF!</definedName>
    <definedName name="ICP1_1_3" localSheetId="7">#REF!</definedName>
    <definedName name="ICP1_1_3">#REF!</definedName>
    <definedName name="ICP1_1_4" localSheetId="7">#REF!</definedName>
    <definedName name="ICP1_1_4">#REF!</definedName>
    <definedName name="ICP1_2" localSheetId="7">#REF!</definedName>
    <definedName name="ICP1_2">#REF!</definedName>
    <definedName name="ICP1_3" localSheetId="7">#REF!</definedName>
    <definedName name="ICP1_3">#REF!</definedName>
    <definedName name="ICP1_4" localSheetId="7">#REF!</definedName>
    <definedName name="ICP1_4">#REF!</definedName>
    <definedName name="IF" localSheetId="7">#REF!</definedName>
    <definedName name="IF">#REF!</definedName>
    <definedName name="Ig" localSheetId="7">#REF!</definedName>
    <definedName name="Ig">#REF!</definedName>
    <definedName name="ii" localSheetId="7">#REF!</definedName>
    <definedName name="ii">#REF!</definedName>
    <definedName name="iii" localSheetId="7">#REF!</definedName>
    <definedName name="iii">#REF!</definedName>
    <definedName name="iiii" localSheetId="7">#REF!</definedName>
    <definedName name="iiii">#REF!</definedName>
    <definedName name="iiiiiiik" localSheetId="7">#REF!</definedName>
    <definedName name="iiiiiiik">#REF!</definedName>
    <definedName name="iiiiuh" localSheetId="7">#REF!</definedName>
    <definedName name="iiiiuh">#REF!</definedName>
    <definedName name="iktgvfmu" localSheetId="7">#REF!</definedName>
    <definedName name="iktgvfmu">#REF!</definedName>
    <definedName name="IL" localSheetId="7">#REF!</definedName>
    <definedName name="IL">#REF!</definedName>
    <definedName name="IMPRESSION" localSheetId="7">#REF!</definedName>
    <definedName name="IMPRESSION">#REF!</definedName>
    <definedName name="imprimir" localSheetId="7">#REF!</definedName>
    <definedName name="imprimir">#REF!</definedName>
    <definedName name="IMPTOS" localSheetId="7">#REF!</definedName>
    <definedName name="IMPTOS">#REF!</definedName>
    <definedName name="IMPTOS1" localSheetId="7">#REF!</definedName>
    <definedName name="IMPTOS1">#REF!</definedName>
    <definedName name="INC" localSheetId="7">#REF!</definedName>
    <definedName name="INC">#REF!</definedName>
    <definedName name="INCR._PRODC." localSheetId="7">#REF!</definedName>
    <definedName name="INCR._PRODC.">#REF!</definedName>
    <definedName name="INDICE" localSheetId="7">#REF!</definedName>
    <definedName name="INDICE">#REF!</definedName>
    <definedName name="inf" localSheetId="7">#REF!</definedName>
    <definedName name="inf">#REF!</definedName>
    <definedName name="Informe_semanal" localSheetId="7">#REF!</definedName>
    <definedName name="Informe_semanal">#REF!</definedName>
    <definedName name="INGENIERIA1" localSheetId="7">#REF!</definedName>
    <definedName name="INGENIERIA1">#REF!</definedName>
    <definedName name="INGENIERIA11" localSheetId="7">#REF!</definedName>
    <definedName name="INGENIERIA11">#REF!</definedName>
    <definedName name="INPU" localSheetId="7">#REF!</definedName>
    <definedName name="INPU">#REF!</definedName>
    <definedName name="INPUT" localSheetId="7">#REF!</definedName>
    <definedName name="INPUT">#REF!</definedName>
    <definedName name="Insumos_auxiliares" localSheetId="7">#REF!</definedName>
    <definedName name="Insumos_auxiliares">#REF!</definedName>
    <definedName name="Insumos_basicos" localSheetId="7">#REF!</definedName>
    <definedName name="Insumos_basicos">#REF!</definedName>
    <definedName name="Int" localSheetId="7">#REF!</definedName>
    <definedName name="Int">#REF!</definedName>
    <definedName name="Intercambiadores" localSheetId="7">#REF!</definedName>
    <definedName name="Intercambiadores">#REF!</definedName>
    <definedName name="Interest_Rate" localSheetId="7">#REF!</definedName>
    <definedName name="Interest_Rate">#REF!</definedName>
    <definedName name="INTERMEDIA_I" localSheetId="7">#REF!</definedName>
    <definedName name="INTERMEDIA_I">#REF!</definedName>
    <definedName name="InvDol1" localSheetId="7">#REF!</definedName>
    <definedName name="InvDol1">#REF!</definedName>
    <definedName name="InvDol2" localSheetId="7">#REF!</definedName>
    <definedName name="InvDol2">#REF!</definedName>
    <definedName name="InvDol3" localSheetId="7">#REF!</definedName>
    <definedName name="InvDol3">#REF!</definedName>
    <definedName name="InvDol4" localSheetId="7">#REF!</definedName>
    <definedName name="InvDol4">#REF!</definedName>
    <definedName name="InvDol5" localSheetId="7">#REF!</definedName>
    <definedName name="InvDol5">#REF!</definedName>
    <definedName name="InvDol6" localSheetId="7">#REF!</definedName>
    <definedName name="InvDol6">#REF!</definedName>
    <definedName name="InvDol7" localSheetId="7">#REF!</definedName>
    <definedName name="InvDol7">#REF!</definedName>
    <definedName name="InvDol8" localSheetId="7">#REF!</definedName>
    <definedName name="InvDol8">#REF!</definedName>
    <definedName name="IOU" localSheetId="7">#REF!</definedName>
    <definedName name="IOU">#REF!</definedName>
    <definedName name="IP" localSheetId="7">#REF!</definedName>
    <definedName name="IP">#REF!</definedName>
    <definedName name="irng" localSheetId="7">#REF!</definedName>
    <definedName name="irng">#REF!</definedName>
    <definedName name="ITEM1" localSheetId="7">#REF!</definedName>
    <definedName name="ITEM1">#REF!</definedName>
    <definedName name="ITEM15" localSheetId="7">#REF!</definedName>
    <definedName name="ITEM15">#REF!</definedName>
    <definedName name="ITEM2" localSheetId="7">#REF!</definedName>
    <definedName name="ITEM2">#REF!</definedName>
    <definedName name="item210.3" localSheetId="7">#REF!</definedName>
    <definedName name="item210.3">#REF!</definedName>
    <definedName name="item230.1" localSheetId="7">#REF!</definedName>
    <definedName name="item230.1">#REF!</definedName>
    <definedName name="ITEM3" localSheetId="7">#REF!</definedName>
    <definedName name="ITEM3">#REF!</definedName>
    <definedName name="item310" localSheetId="7">#REF!</definedName>
    <definedName name="item310">#REF!</definedName>
    <definedName name="item320.2" localSheetId="7">#REF!</definedName>
    <definedName name="item320.2">#REF!</definedName>
    <definedName name="item330.1" localSheetId="7">#REF!</definedName>
    <definedName name="item330.1">#REF!</definedName>
    <definedName name="item420" localSheetId="7">#REF!</definedName>
    <definedName name="item420">#REF!</definedName>
    <definedName name="item450.2P" localSheetId="7">#REF!</definedName>
    <definedName name="item450.2P">#REF!</definedName>
    <definedName name="item600.1" localSheetId="7">#REF!</definedName>
    <definedName name="item600.1">#REF!</definedName>
    <definedName name="item610.1" localSheetId="7">#REF!</definedName>
    <definedName name="item610.1">#REF!</definedName>
    <definedName name="item610.2" localSheetId="7">#REF!</definedName>
    <definedName name="item610.2">#REF!</definedName>
    <definedName name="item630.4" localSheetId="7">#REF!</definedName>
    <definedName name="item630.4">#REF!</definedName>
    <definedName name="item630.6" localSheetId="7">#REF!</definedName>
    <definedName name="item630.6">#REF!</definedName>
    <definedName name="item630.7" localSheetId="7">#REF!</definedName>
    <definedName name="item630.7">#REF!</definedName>
    <definedName name="item640.3" localSheetId="7">#REF!</definedName>
    <definedName name="item640.3">#REF!</definedName>
    <definedName name="item661" localSheetId="7">#REF!</definedName>
    <definedName name="item661">#REF!</definedName>
    <definedName name="item671" localSheetId="7">#REF!</definedName>
    <definedName name="item671">#REF!</definedName>
    <definedName name="item673.1" localSheetId="7">#REF!</definedName>
    <definedName name="item673.1">#REF!</definedName>
    <definedName name="item673.3" localSheetId="7">#REF!</definedName>
    <definedName name="item673.3">#REF!</definedName>
    <definedName name="item681" localSheetId="7">#REF!</definedName>
    <definedName name="item681">#REF!</definedName>
    <definedName name="item700.1" localSheetId="7">#REF!</definedName>
    <definedName name="item700.1">#REF!</definedName>
    <definedName name="item710.1" localSheetId="7">#REF!</definedName>
    <definedName name="item710.1">#REF!</definedName>
    <definedName name="item710.2" localSheetId="7">#REF!</definedName>
    <definedName name="item710.2">#REF!</definedName>
    <definedName name="item730.1" localSheetId="7">#REF!</definedName>
    <definedName name="item730.1">#REF!</definedName>
    <definedName name="item730.2" localSheetId="7">#REF!</definedName>
    <definedName name="item730.2">#REF!</definedName>
    <definedName name="item730.2.4" localSheetId="7">#REF!</definedName>
    <definedName name="item730.2.4">#REF!</definedName>
    <definedName name="item900.2" localSheetId="7">#REF!</definedName>
    <definedName name="item900.2">#REF!</definedName>
    <definedName name="ItemCodos" localSheetId="7">#REF!</definedName>
    <definedName name="ItemCodos">#REF!</definedName>
    <definedName name="IUI" localSheetId="7">#REF!</definedName>
    <definedName name="IUI">#REF!</definedName>
    <definedName name="iuit7" localSheetId="7">#REF!</definedName>
    <definedName name="iuit7">#REF!</definedName>
    <definedName name="iul" localSheetId="7">#REF!</definedName>
    <definedName name="iul">#REF!</definedName>
    <definedName name="iuouio" localSheetId="7">#REF!</definedName>
    <definedName name="iuouio">#REF!</definedName>
    <definedName name="iuyi9" localSheetId="7">#REF!</definedName>
    <definedName name="iuyi9">#REF!</definedName>
    <definedName name="IVA" localSheetId="7">#REF!</definedName>
    <definedName name="IVA">#REF!</definedName>
    <definedName name="iwjer" localSheetId="7">#REF!</definedName>
    <definedName name="iwjer">#REF!</definedName>
    <definedName name="iyuiuyi" localSheetId="7">#REF!</definedName>
    <definedName name="iyuiuyi">#REF!</definedName>
    <definedName name="j" localSheetId="7">#REF!</definedName>
    <definedName name="j">#REF!</definedName>
    <definedName name="jd" localSheetId="7">#REF!</definedName>
    <definedName name="jd">#REF!</definedName>
    <definedName name="jdh" localSheetId="7">#REF!</definedName>
    <definedName name="jdh">#REF!</definedName>
    <definedName name="jeytj" localSheetId="7">#REF!</definedName>
    <definedName name="jeytj">#REF!</definedName>
    <definedName name="jfç" localSheetId="7">#REF!</definedName>
    <definedName name="jfç">#REF!</definedName>
    <definedName name="jfhjfrt" localSheetId="7">#REF!</definedName>
    <definedName name="jfhjfrt">#REF!</definedName>
    <definedName name="jgfj" localSheetId="7">#REF!</definedName>
    <definedName name="jgfj">#REF!</definedName>
    <definedName name="jghj" localSheetId="7">#REF!</definedName>
    <definedName name="jghj">#REF!</definedName>
    <definedName name="jgj" localSheetId="7">#REF!</definedName>
    <definedName name="jgj">#REF!</definedName>
    <definedName name="jhg" localSheetId="7">#REF!</definedName>
    <definedName name="jhg">#REF!</definedName>
    <definedName name="jhjyj" localSheetId="7">#REF!</definedName>
    <definedName name="jhjyj">#REF!</definedName>
    <definedName name="JHK" localSheetId="7">#REF!</definedName>
    <definedName name="JHK">#REF!</definedName>
    <definedName name="jhkgjkvf" localSheetId="7">#REF!</definedName>
    <definedName name="jhkgjkvf">#REF!</definedName>
    <definedName name="jjfq" localSheetId="7">#REF!</definedName>
    <definedName name="jjfq">#REF!</definedName>
    <definedName name="JJJ" localSheetId="7">#REF!</definedName>
    <definedName name="JJJ">#REF!</definedName>
    <definedName name="jjjhjddfg" localSheetId="7">#REF!</definedName>
    <definedName name="jjjhjddfg">#REF!</definedName>
    <definedName name="jjjjju" localSheetId="7">#REF!</definedName>
    <definedName name="jjjjju">#REF!</definedName>
    <definedName name="jjujujty" localSheetId="7">#REF!</definedName>
    <definedName name="jjujujty">#REF!</definedName>
    <definedName name="jjyjy" localSheetId="7">#REF!</definedName>
    <definedName name="jjyjy">#REF!</definedName>
    <definedName name="jkk" localSheetId="7">#REF!</definedName>
    <definedName name="jkk">#REF!</definedName>
    <definedName name="jkl" localSheetId="7">#REF!</definedName>
    <definedName name="jkl">#REF!</definedName>
    <definedName name="JRYJ" localSheetId="7">#REF!</definedName>
    <definedName name="JRYJ">#REF!</definedName>
    <definedName name="jtyj" localSheetId="7">#REF!</definedName>
    <definedName name="jtyj">#REF!</definedName>
    <definedName name="jtyry" localSheetId="7">#REF!</definedName>
    <definedName name="jtyry">#REF!</definedName>
    <definedName name="juj" localSheetId="7">#REF!</definedName>
    <definedName name="juj">#REF!</definedName>
    <definedName name="jujcx" localSheetId="7">#REF!</definedName>
    <definedName name="jujcx">#REF!</definedName>
    <definedName name="jujuj" localSheetId="7">#REF!</definedName>
    <definedName name="jujuj">#REF!</definedName>
    <definedName name="jujujuju" localSheetId="7">#REF!</definedName>
    <definedName name="jujujuju">#REF!</definedName>
    <definedName name="juuuhb" localSheetId="7">#REF!</definedName>
    <definedName name="juuuhb">#REF!</definedName>
    <definedName name="jvv" localSheetId="7">#REF!</definedName>
    <definedName name="jvv">#REF!</definedName>
    <definedName name="jyjt7" localSheetId="7">#REF!</definedName>
    <definedName name="jyjt7">#REF!</definedName>
    <definedName name="jyt" localSheetId="7">#REF!</definedName>
    <definedName name="jyt">#REF!</definedName>
    <definedName name="jytj" localSheetId="7">#REF!</definedName>
    <definedName name="jytj">#REF!</definedName>
    <definedName name="jyuju" localSheetId="7">#REF!</definedName>
    <definedName name="jyuju">#REF!</definedName>
    <definedName name="jyujyuj" localSheetId="7">#REF!</definedName>
    <definedName name="jyujyuj">#REF!</definedName>
    <definedName name="K0F1" localSheetId="7">#REF!</definedName>
    <definedName name="K0F1">#REF!</definedName>
    <definedName name="K0F2" localSheetId="7">#REF!</definedName>
    <definedName name="K0F2">#REF!</definedName>
    <definedName name="K10ALO" localSheetId="7">#REF!</definedName>
    <definedName name="K10ALO">#REF!</definedName>
    <definedName name="K11ALO" localSheetId="7">#REF!</definedName>
    <definedName name="K11ALO">#REF!</definedName>
    <definedName name="K1F1" localSheetId="7">#REF!</definedName>
    <definedName name="K1F1">#REF!</definedName>
    <definedName name="K1F2" localSheetId="7">#REF!</definedName>
    <definedName name="K1F2">#REF!</definedName>
    <definedName name="K2F1" localSheetId="7">#REF!</definedName>
    <definedName name="K2F1">#REF!</definedName>
    <definedName name="K2F2" localSheetId="7">#REF!</definedName>
    <definedName name="K2F2">#REF!</definedName>
    <definedName name="K3F1" localSheetId="7">#REF!</definedName>
    <definedName name="K3F1">#REF!</definedName>
    <definedName name="K3F2" localSheetId="7">#REF!</definedName>
    <definedName name="K3F2">#REF!</definedName>
    <definedName name="K4F1" localSheetId="7">#REF!</definedName>
    <definedName name="K4F1">#REF!</definedName>
    <definedName name="K4F2" localSheetId="7">#REF!</definedName>
    <definedName name="K4F2">#REF!</definedName>
    <definedName name="K5F1" localSheetId="7">#REF!</definedName>
    <definedName name="K5F1">#REF!</definedName>
    <definedName name="K5F2" localSheetId="7">#REF!</definedName>
    <definedName name="K5F2">#REF!</definedName>
    <definedName name="K6F1" localSheetId="7">#REF!</definedName>
    <definedName name="K6F1">#REF!</definedName>
    <definedName name="K6F2" localSheetId="7">#REF!</definedName>
    <definedName name="K6F2">#REF!</definedName>
    <definedName name="K7F1" localSheetId="7">#REF!</definedName>
    <definedName name="K7F1">#REF!</definedName>
    <definedName name="K7F2" localSheetId="7">#REF!</definedName>
    <definedName name="K7F2">#REF!</definedName>
    <definedName name="K8ALO" localSheetId="7">#REF!</definedName>
    <definedName name="K8ALO">#REF!</definedName>
    <definedName name="K8F1" localSheetId="7">#REF!</definedName>
    <definedName name="K8F1">#REF!</definedName>
    <definedName name="K8F2" localSheetId="7">#REF!</definedName>
    <definedName name="K8F2">#REF!</definedName>
    <definedName name="K9ALO" localSheetId="7">#REF!</definedName>
    <definedName name="K9ALO">#REF!</definedName>
    <definedName name="kdmfm" localSheetId="7">#REF!</definedName>
    <definedName name="kdmfm">#REF!</definedName>
    <definedName name="kf" localSheetId="7">#REF!</definedName>
    <definedName name="kf">#REF!</definedName>
    <definedName name="kh" localSheetId="7">#REF!</definedName>
    <definedName name="kh">#REF!</definedName>
    <definedName name="KHGGH" localSheetId="7">#REF!</definedName>
    <definedName name="KHGGH">#REF!</definedName>
    <definedName name="khjk7" localSheetId="7">#REF!</definedName>
    <definedName name="khjk7">#REF!</definedName>
    <definedName name="kikik" localSheetId="7">#REF!</definedName>
    <definedName name="kikik">#REF!</definedName>
    <definedName name="kj" localSheetId="7">#REF!</definedName>
    <definedName name="kj">#REF!</definedName>
    <definedName name="kjhkd" localSheetId="7">#REF!</definedName>
    <definedName name="kjhkd">#REF!</definedName>
    <definedName name="kjj" localSheetId="7">#REF!</definedName>
    <definedName name="kjj">#REF!</definedName>
    <definedName name="kjk" localSheetId="7">#REF!</definedName>
    <definedName name="kjk">#REF!</definedName>
    <definedName name="kjtrkjr" localSheetId="7">#REF!</definedName>
    <definedName name="kjtrkjr">#REF!</definedName>
    <definedName name="kk" localSheetId="7">#REF!</definedName>
    <definedName name="kk">#REF!</definedName>
    <definedName name="kkkki" localSheetId="7">#REF!</definedName>
    <definedName name="kkkki">#REF!</definedName>
    <definedName name="kkkkkki" localSheetId="7">#REF!</definedName>
    <definedName name="kkkkkki">#REF!</definedName>
    <definedName name="klklk" localSheetId="7">#REF!</definedName>
    <definedName name="klklk">#REF!</definedName>
    <definedName name="km" localSheetId="7">#REF!</definedName>
    <definedName name="km">#REF!</definedName>
    <definedName name="krtrk" localSheetId="7">#REF!</definedName>
    <definedName name="krtrk">#REF!</definedName>
    <definedName name="ks" localSheetId="7">#REF!</definedName>
    <definedName name="ks">#REF!</definedName>
    <definedName name="ksogtk" localSheetId="7">#REF!</definedName>
    <definedName name="ksogtk">#REF!</definedName>
    <definedName name="kuyhgbe" localSheetId="7">#REF!</definedName>
    <definedName name="kuyhgbe">#REF!</definedName>
    <definedName name="kyr" localSheetId="7">#REF!</definedName>
    <definedName name="kyr">#REF!</definedName>
    <definedName name="L" localSheetId="7">#REF!</definedName>
    <definedName name="L">#REF!</definedName>
    <definedName name="la" localSheetId="7">#REF!</definedName>
    <definedName name="la">#REF!</definedName>
    <definedName name="LAF" localSheetId="7">#REF!</definedName>
    <definedName name="LAF">#REF!</definedName>
    <definedName name="lame" localSheetId="7">#REF!</definedName>
    <definedName name="lame">#REF!</definedName>
    <definedName name="LANODO" localSheetId="7">#REF!</definedName>
    <definedName name="LANODO">#REF!</definedName>
    <definedName name="LANODOFT" localSheetId="7">#REF!</definedName>
    <definedName name="LANODOFT">#REF!</definedName>
    <definedName name="Last_Row" localSheetId="7">#REF!</definedName>
    <definedName name="Last_Row">#REF!</definedName>
    <definedName name="lb" localSheetId="7">#REF!</definedName>
    <definedName name="lb">#REF!</definedName>
    <definedName name="ld" localSheetId="7">#REF!</definedName>
    <definedName name="ld">#REF!</definedName>
    <definedName name="Libro1_Hoja1_Lista" localSheetId="7">#REF!</definedName>
    <definedName name="Libro1_Hoja1_Lista">#REF!</definedName>
    <definedName name="LICITACION" localSheetId="7">#REF!</definedName>
    <definedName name="LICITACION">#REF!</definedName>
    <definedName name="LINEA" localSheetId="7">#REF!</definedName>
    <definedName name="LINEA">#REF!</definedName>
    <definedName name="ListaCantidad" localSheetId="7">#REF!</definedName>
    <definedName name="ListaCantidad">#REF!</definedName>
    <definedName name="Listado" localSheetId="7">#REF!</definedName>
    <definedName name="Listado">#REF!</definedName>
    <definedName name="Listado1" localSheetId="7">#REF!</definedName>
    <definedName name="Listado1">#REF!</definedName>
    <definedName name="ListaItem" localSheetId="7">#REF!</definedName>
    <definedName name="ListaItem">#REF!</definedName>
    <definedName name="liuoo" localSheetId="7">#REF!</definedName>
    <definedName name="liuoo">#REF!</definedName>
    <definedName name="lkj" localSheetId="7">#REF!</definedName>
    <definedName name="lkj">#REF!</definedName>
    <definedName name="LKJLJK" localSheetId="7">#REF!</definedName>
    <definedName name="LKJLJK">#REF!</definedName>
    <definedName name="LL" localSheetId="7">#REF!</definedName>
    <definedName name="LL">#REF!</definedName>
    <definedName name="llam" localSheetId="7">#REF!</definedName>
    <definedName name="llam">#REF!</definedName>
    <definedName name="lllllh" localSheetId="7">#REF!</definedName>
    <definedName name="lllllh">#REF!</definedName>
    <definedName name="lllllllo" localSheetId="7">#REF!</definedName>
    <definedName name="lllllllo">#REF!</definedName>
    <definedName name="Loan_Amount" localSheetId="7">#REF!</definedName>
    <definedName name="Loan_Amount">#REF!</definedName>
    <definedName name="Loan_Start" localSheetId="7">#REF!</definedName>
    <definedName name="Loan_Start">#REF!</definedName>
    <definedName name="Loan_Years" localSheetId="7">#REF!</definedName>
    <definedName name="Loan_Years">#REF!</definedName>
    <definedName name="LOCALIZACION_Y_REPLANTEO" localSheetId="7">#REF!</definedName>
    <definedName name="LOCALIZACION_Y_REPLANTEO">#REF!</definedName>
    <definedName name="lolol" localSheetId="7">#REF!</definedName>
    <definedName name="lolol">#REF!</definedName>
    <definedName name="Longitud" localSheetId="7">#REF!</definedName>
    <definedName name="Longitud">#REF!</definedName>
    <definedName name="lp" localSheetId="7">#REF!</definedName>
    <definedName name="lp">#REF!</definedName>
    <definedName name="lplpl" localSheetId="7">#REF!</definedName>
    <definedName name="lplpl">#REF!</definedName>
    <definedName name="lt" localSheetId="7">#REF!</definedName>
    <definedName name="lt">#REF!</definedName>
    <definedName name="lun" localSheetId="7">#REF!</definedName>
    <definedName name="lun">#REF!</definedName>
    <definedName name="lv" localSheetId="7">#REF!</definedName>
    <definedName name="lv">#REF!</definedName>
    <definedName name="m" localSheetId="7">#REF!</definedName>
    <definedName name="m">#REF!</definedName>
    <definedName name="MA" localSheetId="7">#REF!</definedName>
    <definedName name="MA">#REF!</definedName>
    <definedName name="MACR" localSheetId="7">#REF!</definedName>
    <definedName name="MACR">#REF!</definedName>
    <definedName name="MACRDEL" localSheetId="7">#REF!</definedName>
    <definedName name="MACRDEL">#REF!</definedName>
    <definedName name="Macroactividad" localSheetId="7">#REF!</definedName>
    <definedName name="Macroactividad">#REF!</definedName>
    <definedName name="mafdsf" localSheetId="7">#REF!</definedName>
    <definedName name="mafdsf">#REF!</definedName>
    <definedName name="MANUAL" localSheetId="7">#REF!</definedName>
    <definedName name="MANUAL">#REF!</definedName>
    <definedName name="mao" localSheetId="7">#REF!</definedName>
    <definedName name="mao">#REF!</definedName>
    <definedName name="maow" localSheetId="7">#REF!</definedName>
    <definedName name="maow">#REF!</definedName>
    <definedName name="mar" localSheetId="7">#REF!</definedName>
    <definedName name="mar">#REF!</definedName>
    <definedName name="MARCO_H" localSheetId="7">#REF!</definedName>
    <definedName name="MARCO_H">#REF!</definedName>
    <definedName name="marina" localSheetId="7">#REF!</definedName>
    <definedName name="marina">#REF!</definedName>
    <definedName name="masor" localSheetId="7">#REF!</definedName>
    <definedName name="masor">#REF!</definedName>
    <definedName name="MAT" localSheetId="7">#REF!</definedName>
    <definedName name="MAT">#REF!</definedName>
    <definedName name="materiales1" localSheetId="7">#REF!</definedName>
    <definedName name="materiales1">#REF!</definedName>
    <definedName name="MaterialTub" localSheetId="7">#REF!</definedName>
    <definedName name="MaterialTub">#REF!</definedName>
    <definedName name="MATRIZ" localSheetId="7">#REF!</definedName>
    <definedName name="MATRIZ">#REF!</definedName>
    <definedName name="MATRIZ_DE_DATOS" localSheetId="7">#REF!</definedName>
    <definedName name="MATRIZ_DE_DATOS">#REF!</definedName>
    <definedName name="MCCs" localSheetId="7">#REF!</definedName>
    <definedName name="MCCs">#REF!</definedName>
    <definedName name="mdd" localSheetId="7">#REF!</definedName>
    <definedName name="mdd">#REF!</definedName>
    <definedName name="mediah_reposo_comida" localSheetId="7">#REF!</definedName>
    <definedName name="mediah_reposo_comida">#REF!</definedName>
    <definedName name="meg" localSheetId="7">#REF!</definedName>
    <definedName name="meg">#REF!</definedName>
    <definedName name="MENU1" localSheetId="7">#REF!</definedName>
    <definedName name="MENU1">#REF!</definedName>
    <definedName name="MENU2" localSheetId="7">#REF!</definedName>
    <definedName name="MENU2">#REF!</definedName>
    <definedName name="MENU3" localSheetId="7">#REF!</definedName>
    <definedName name="MENU3">#REF!</definedName>
    <definedName name="MENU4" localSheetId="7">#REF!</definedName>
    <definedName name="MENU4">#REF!</definedName>
    <definedName name="MENU5" localSheetId="7">#REF!</definedName>
    <definedName name="MENU5">#REF!</definedName>
    <definedName name="MENU6" localSheetId="7">#REF!</definedName>
    <definedName name="MENU6">#REF!</definedName>
    <definedName name="MESES" localSheetId="7">#REF!</definedName>
    <definedName name="MESES">#REF!</definedName>
    <definedName name="Meta1" localSheetId="7">#REF!</definedName>
    <definedName name="Meta1">#REF!</definedName>
    <definedName name="Meta2" localSheetId="7">#REF!</definedName>
    <definedName name="Meta2">#REF!</definedName>
    <definedName name="Meta3" localSheetId="7">#REF!</definedName>
    <definedName name="Meta3">#REF!</definedName>
    <definedName name="METAAFPDCC" localSheetId="5">#REF!</definedName>
    <definedName name="METAAFPDCC" localSheetId="6">#REF!</definedName>
    <definedName name="METAAFPDCC" localSheetId="1">#REF!</definedName>
    <definedName name="METAAFPDCC" localSheetId="0">#REF!</definedName>
    <definedName name="METAAFPDCC" localSheetId="8">#REF!</definedName>
    <definedName name="METAAFPDCC" localSheetId="9">#REF!</definedName>
    <definedName name="METAAFPDCC" localSheetId="10">#REF!</definedName>
    <definedName name="METAAFPDCC" localSheetId="11">#REF!</definedName>
    <definedName name="METAAFPDCC" localSheetId="12">#REF!</definedName>
    <definedName name="METAAFPDCC" localSheetId="13">#REF!</definedName>
    <definedName name="METAAFPDCC" localSheetId="14">#REF!</definedName>
    <definedName name="METAAFPDCC">#REF!</definedName>
    <definedName name="METAPDCC" localSheetId="5">#REF!</definedName>
    <definedName name="METAPDCC" localSheetId="6">#REF!</definedName>
    <definedName name="METAPDCC" localSheetId="1">#REF!</definedName>
    <definedName name="METAPDCC" localSheetId="0">#REF!</definedName>
    <definedName name="METAPDCC" localSheetId="8">#REF!</definedName>
    <definedName name="METAPDCC" localSheetId="9">#REF!</definedName>
    <definedName name="METAPDCC" localSheetId="10">#REF!</definedName>
    <definedName name="METAPDCC" localSheetId="11">#REF!</definedName>
    <definedName name="METAPDCC" localSheetId="12">#REF!</definedName>
    <definedName name="METAPDCC" localSheetId="13">#REF!</definedName>
    <definedName name="METAPDCC" localSheetId="14">#REF!</definedName>
    <definedName name="METAPDCC">#REF!</definedName>
    <definedName name="mfgjrdt" localSheetId="7">#REF!</definedName>
    <definedName name="mfgjrdt">#REF!</definedName>
    <definedName name="mghm" localSheetId="7">#REF!</definedName>
    <definedName name="mghm">#REF!</definedName>
    <definedName name="Mi_Salida" localSheetId="7">#REF!</definedName>
    <definedName name="Mi_Salida">#REF!</definedName>
    <definedName name="Mi_Salida1" localSheetId="7">#REF!</definedName>
    <definedName name="Mi_Salida1">#REF!</definedName>
    <definedName name="MICR" localSheetId="7">#REF!</definedName>
    <definedName name="MICR">#REF!</definedName>
    <definedName name="MIN_MAX_sma" localSheetId="7">#REF!</definedName>
    <definedName name="MIN_MAX_sma">#REF!</definedName>
    <definedName name="mjmj" localSheetId="7">#REF!</definedName>
    <definedName name="mjmj">#REF!</definedName>
    <definedName name="mjmjmn" localSheetId="7">#REF!</definedName>
    <definedName name="mjmjmn">#REF!</definedName>
    <definedName name="mjnhgkio" localSheetId="7">#REF!</definedName>
    <definedName name="mjnhgkio">#REF!</definedName>
    <definedName name="MJU" localSheetId="7">#REF!</definedName>
    <definedName name="MJU">#REF!</definedName>
    <definedName name="mmjmjh" localSheetId="7">#REF!</definedName>
    <definedName name="mmjmjh">#REF!</definedName>
    <definedName name="mmm" localSheetId="7">#REF!</definedName>
    <definedName name="mmm">#REF!</definedName>
    <definedName name="mmmh" localSheetId="7">#REF!</definedName>
    <definedName name="mmmh">#REF!</definedName>
    <definedName name="mmmmmjyt" localSheetId="7">#REF!</definedName>
    <definedName name="mmmmmjyt">#REF!</definedName>
    <definedName name="mmmmmmg" localSheetId="7">#REF!</definedName>
    <definedName name="mmmmmmg">#REF!</definedName>
    <definedName name="MN" localSheetId="7">#REF!</definedName>
    <definedName name="MN">#REF!</definedName>
    <definedName name="MOA" localSheetId="7">#REF!</definedName>
    <definedName name="MOA">#REF!</definedName>
    <definedName name="MOD" localSheetId="7">#REF!</definedName>
    <definedName name="MOD">#REF!</definedName>
    <definedName name="MODIVejec" localSheetId="7">#REF!</definedName>
    <definedName name="MODIVejec">#REF!</definedName>
    <definedName name="MOE" localSheetId="7">#REF!</definedName>
    <definedName name="MOE">#REF!</definedName>
    <definedName name="mono" localSheetId="7">#REF!</definedName>
    <definedName name="mono">#REF!</definedName>
    <definedName name="MontoVigenciasA1" localSheetId="7">#REF!</definedName>
    <definedName name="MontoVigenciasA1">#REF!</definedName>
    <definedName name="MontoVigenciasA2" localSheetId="7">#REF!</definedName>
    <definedName name="MontoVigenciasA2">#REF!</definedName>
    <definedName name="MontoVigenciasA3" localSheetId="7">#REF!</definedName>
    <definedName name="MontoVigenciasA3">#REF!</definedName>
    <definedName name="MontoVigenciasA4" localSheetId="7">#REF!</definedName>
    <definedName name="MontoVigenciasA4">#REF!</definedName>
    <definedName name="MontoVigenciasA5" localSheetId="7">#REF!</definedName>
    <definedName name="MontoVigenciasA5">#REF!</definedName>
    <definedName name="MORON" localSheetId="7">#REF!</definedName>
    <definedName name="MORON">#REF!</definedName>
    <definedName name="MRLART" localSheetId="7">#REF!</definedName>
    <definedName name="MRLART">#REF!</definedName>
    <definedName name="MRSUPDET" localSheetId="7">#REF!</definedName>
    <definedName name="MRSUPDET">#REF!</definedName>
    <definedName name="Mtz_Avance" localSheetId="7">#REF!</definedName>
    <definedName name="Mtz_Avance">#REF!</definedName>
    <definedName name="Mv" localSheetId="7">#REF!</definedName>
    <definedName name="Mv">#REF!</definedName>
    <definedName name="n" localSheetId="7">#REF!</definedName>
    <definedName name="n">#REF!</definedName>
    <definedName name="nbvnv" localSheetId="7">#REF!</definedName>
    <definedName name="nbvnv">#REF!</definedName>
    <definedName name="NDHS" localSheetId="7">#REF!</definedName>
    <definedName name="NDHS">#REF!</definedName>
    <definedName name="nf" localSheetId="7">#REF!</definedName>
    <definedName name="nf">#REF!</definedName>
    <definedName name="nfg" localSheetId="7">#REF!</definedName>
    <definedName name="nfg">#REF!</definedName>
    <definedName name="nfgn" localSheetId="7">#REF!</definedName>
    <definedName name="nfgn">#REF!</definedName>
    <definedName name="ng" localSheetId="7">#REF!</definedName>
    <definedName name="ng">#REF!</definedName>
    <definedName name="ngdn" localSheetId="7">#REF!</definedName>
    <definedName name="ngdn">#REF!</definedName>
    <definedName name="ngfh" localSheetId="7">#REF!</definedName>
    <definedName name="ngfh">#REF!</definedName>
    <definedName name="NH" localSheetId="7">#REF!</definedName>
    <definedName name="NH">#REF!</definedName>
    <definedName name="nhn" localSheetId="7">#REF!</definedName>
    <definedName name="nhn">#REF!</definedName>
    <definedName name="nhncfgn" localSheetId="7">#REF!</definedName>
    <definedName name="nhncfgn">#REF!</definedName>
    <definedName name="nhndr" localSheetId="7">#REF!</definedName>
    <definedName name="nhndr">#REF!</definedName>
    <definedName name="Nmax" localSheetId="7">#REF!</definedName>
    <definedName name="Nmax">#REF!</definedName>
    <definedName name="nmdlf" localSheetId="7">#REF!</definedName>
    <definedName name="nmdlf">#REF!</definedName>
    <definedName name="nmmmm" localSheetId="7">#REF!</definedName>
    <definedName name="nmmmm">#REF!</definedName>
    <definedName name="NN" localSheetId="7">#REF!</definedName>
    <definedName name="NN">#REF!</definedName>
    <definedName name="nndng" localSheetId="7">#REF!</definedName>
    <definedName name="nndng">#REF!</definedName>
    <definedName name="nnn" localSheetId="7">#REF!</definedName>
    <definedName name="nnn">#REF!</definedName>
    <definedName name="nnnhd" localSheetId="7">#REF!</definedName>
    <definedName name="nnnhd">#REF!</definedName>
    <definedName name="nnnnn" localSheetId="7">#REF!</definedName>
    <definedName name="nnnnn">#REF!</definedName>
    <definedName name="nnnnnd" localSheetId="7">#REF!</definedName>
    <definedName name="nnnnnd">#REF!</definedName>
    <definedName name="nnnnnf" localSheetId="7">#REF!</definedName>
    <definedName name="nnnnnf">#REF!</definedName>
    <definedName name="nnnnnh" localSheetId="7">#REF!</definedName>
    <definedName name="nnnnnh">#REF!</definedName>
    <definedName name="NOMBRE" localSheetId="7">#REF!</definedName>
    <definedName name="NOMBRE" localSheetId="1">#REF!</definedName>
    <definedName name="NOMBRE" localSheetId="8">'E. TECNICA P1'!$A$22:$C$26</definedName>
    <definedName name="NOMBRE" localSheetId="9">'E. TECNICA P2'!$A$22:$C$26</definedName>
    <definedName name="NOMBRE" localSheetId="10">'E. TECNICA P3'!$A$22:$C$26</definedName>
    <definedName name="NOMBRE" localSheetId="11">'E. TECNICA P4'!$A$22:$C$26</definedName>
    <definedName name="NOMBRE" localSheetId="12">'E. TECNICA P5'!$A$22:$C$26</definedName>
    <definedName name="NOMBRE" localSheetId="13">'E. TECNICA P6'!$A$22:$C$26</definedName>
    <definedName name="NOMBRE" localSheetId="14">'E. TECNICA P7'!$A$22:$C$26</definedName>
    <definedName name="NOMBRE" localSheetId="2">#REF!</definedName>
    <definedName name="NOMBRE">#REF!</definedName>
    <definedName name="NombreCoordinador" localSheetId="7">#REF!</definedName>
    <definedName name="NombreCoordinador" localSheetId="1">#REF!</definedName>
    <definedName name="NombreCoordinador" localSheetId="12">#REF!</definedName>
    <definedName name="NombreCoordinador" localSheetId="2">#REF!</definedName>
    <definedName name="NombreCoordinador">#REF!</definedName>
    <definedName name="NombreDependencia" localSheetId="7">#REF!</definedName>
    <definedName name="NombreDependencia" localSheetId="1">#REF!</definedName>
    <definedName name="NombreDependencia" localSheetId="12">#REF!</definedName>
    <definedName name="NombreDependencia" localSheetId="2">#REF!</definedName>
    <definedName name="NombreDependencia">#REF!</definedName>
    <definedName name="NombreProyecto" localSheetId="7">#REF!</definedName>
    <definedName name="NombreProyecto">#REF!</definedName>
    <definedName name="NombreVicepresidencia" localSheetId="7">#REF!</definedName>
    <definedName name="NombreVicepresidencia">#REF!</definedName>
    <definedName name="Norte" localSheetId="7">#REF!</definedName>
    <definedName name="Norte">#REF!</definedName>
    <definedName name="NPAGE" localSheetId="7">#REF!</definedName>
    <definedName name="NPAGE">#REF!</definedName>
    <definedName name="NUEVO" localSheetId="7">#REF!</definedName>
    <definedName name="NUEVO">#REF!</definedName>
    <definedName name="Num_Pmt_Per_Year" localSheetId="7">#REF!</definedName>
    <definedName name="Num_Pmt_Per_Year">#REF!</definedName>
    <definedName name="nxn" localSheetId="7">#REF!</definedName>
    <definedName name="nxn">#REF!</definedName>
    <definedName name="ñpñpñ" localSheetId="7">#REF!</definedName>
    <definedName name="ñpñpñ">#REF!</definedName>
    <definedName name="º1" localSheetId="7">#REF!</definedName>
    <definedName name="º1">#REF!</definedName>
    <definedName name="o9o9" localSheetId="7">#REF!</definedName>
    <definedName name="o9o9">#REF!</definedName>
    <definedName name="ObjetivoProyecto" localSheetId="7">#REF!</definedName>
    <definedName name="ObjetivoProyecto">#REF!</definedName>
    <definedName name="Obra" localSheetId="7">#REF!</definedName>
    <definedName name="Obra">#REF!</definedName>
    <definedName name="obras" localSheetId="7">#REF!</definedName>
    <definedName name="obras">#REF!</definedName>
    <definedName name="obras11" localSheetId="7">#REF!</definedName>
    <definedName name="obras11">#REF!</definedName>
    <definedName name="OCD" localSheetId="7">#REF!</definedName>
    <definedName name="OCD">#REF!</definedName>
    <definedName name="OCD1_1" localSheetId="7">#REF!</definedName>
    <definedName name="OCD1_1">#REF!</definedName>
    <definedName name="OCD1_1_1" localSheetId="7">#REF!</definedName>
    <definedName name="OCD1_1_1">#REF!</definedName>
    <definedName name="OCI" localSheetId="7">#REF!</definedName>
    <definedName name="OCI">#REF!</definedName>
    <definedName name="OCI1_1" localSheetId="7">#REF!</definedName>
    <definedName name="OCI1_1">#REF!</definedName>
    <definedName name="OCI1_1_1" localSheetId="7">#REF!</definedName>
    <definedName name="OCI1_1_1">#REF!</definedName>
    <definedName name="OCTUBRE" localSheetId="7">#REF!</definedName>
    <definedName name="OCTUBRE">#REF!</definedName>
    <definedName name="OD" localSheetId="7">#REF!</definedName>
    <definedName name="OD">#REF!</definedName>
    <definedName name="oiret" localSheetId="7">#REF!</definedName>
    <definedName name="oiret">#REF!</definedName>
    <definedName name="oirgrth" localSheetId="7">#REF!</definedName>
    <definedName name="oirgrth">#REF!</definedName>
    <definedName name="OIUOIU" localSheetId="7">#REF!</definedName>
    <definedName name="OIUOIU">#REF!</definedName>
    <definedName name="OÑ" localSheetId="7">#REF!</definedName>
    <definedName name="OÑ">#REF!</definedName>
    <definedName name="ooo" localSheetId="7">#REF!</definedName>
    <definedName name="ooo">#REF!</definedName>
    <definedName name="ooooiii" localSheetId="7">#REF!</definedName>
    <definedName name="ooooiii">#REF!</definedName>
    <definedName name="oooos" localSheetId="7">#REF!</definedName>
    <definedName name="oooos">#REF!</definedName>
    <definedName name="opcion" localSheetId="7">#REF!</definedName>
    <definedName name="opcion">#REF!</definedName>
    <definedName name="Operario" localSheetId="7">#REF!</definedName>
    <definedName name="Operario">#REF!</definedName>
    <definedName name="OR" localSheetId="7">#REF!</definedName>
    <definedName name="OR">#REF!</definedName>
    <definedName name="ORIGEN" localSheetId="7">#REF!</definedName>
    <definedName name="ORIGEN">#REF!</definedName>
    <definedName name="ORIGINAL" localSheetId="7">#REF!</definedName>
    <definedName name="ORIGINAL">#REF!</definedName>
    <definedName name="OROZCO" localSheetId="7">#REF!</definedName>
    <definedName name="OROZCO">#REF!</definedName>
    <definedName name="OTROS1" localSheetId="7">#REF!</definedName>
    <definedName name="OTROS1">#REF!</definedName>
    <definedName name="OUT" localSheetId="7">#REF!</definedName>
    <definedName name="OUT">#REF!</definedName>
    <definedName name="P" localSheetId="7">#REF!</definedName>
    <definedName name="P" localSheetId="1">#REF!</definedName>
    <definedName name="P" localSheetId="8">'E. TECNICA P1'!$D$22</definedName>
    <definedName name="P" localSheetId="9">'E. TECNICA P2'!$D$22</definedName>
    <definedName name="P" localSheetId="10">'E. TECNICA P3'!$D$22</definedName>
    <definedName name="P" localSheetId="11">'E. TECNICA P4'!$D$22</definedName>
    <definedName name="P" localSheetId="12">'E. TECNICA P5'!$D$22</definedName>
    <definedName name="P" localSheetId="13">'E. TECNICA P6'!$D$22</definedName>
    <definedName name="P" localSheetId="14">'E. TECNICA P7'!$D$22</definedName>
    <definedName name="P" localSheetId="2">#REF!</definedName>
    <definedName name="P">#REF!</definedName>
    <definedName name="P_Yacimiento" localSheetId="7">#REF!</definedName>
    <definedName name="P_Yacimiento" localSheetId="1">#REF!</definedName>
    <definedName name="P_Yacimiento" localSheetId="12">#REF!</definedName>
    <definedName name="P_Yacimiento" localSheetId="2">#REF!</definedName>
    <definedName name="P_Yacimiento">#REF!</definedName>
    <definedName name="p0p0" localSheetId="7">#REF!</definedName>
    <definedName name="p0p0" localSheetId="1">#REF!</definedName>
    <definedName name="p0p0" localSheetId="12">#REF!</definedName>
    <definedName name="p0p0" localSheetId="2">#REF!</definedName>
    <definedName name="p0p0">#REF!</definedName>
    <definedName name="Page____1____of____2" localSheetId="7">#REF!</definedName>
    <definedName name="Page____1____of____2">#REF!</definedName>
    <definedName name="Pay_Date" localSheetId="7">#REF!</definedName>
    <definedName name="Pay_Date">#REF!</definedName>
    <definedName name="Pay_Num" localSheetId="7">#REF!</definedName>
    <definedName name="Pay_Num">#REF!</definedName>
    <definedName name="Pb" localSheetId="7">#REF!</definedName>
    <definedName name="Pb">#REF!</definedName>
    <definedName name="Pd" localSheetId="7">#REF!</definedName>
    <definedName name="Pd">#REF!</definedName>
    <definedName name="PeriodoRepago" localSheetId="7">#REF!</definedName>
    <definedName name="PeriodoRepago">#REF!</definedName>
    <definedName name="PeriodoRepagoCCP" localSheetId="7">#REF!</definedName>
    <definedName name="PeriodoRepagoCCP">#REF!</definedName>
    <definedName name="PERSONA" localSheetId="1">#REF!</definedName>
    <definedName name="PERSONA" localSheetId="8">'E. TECNICA P1'!$X$6:$X$7</definedName>
    <definedName name="PERSONA" localSheetId="9">'E. TECNICA P2'!$X$6:$X$7</definedName>
    <definedName name="PERSONA" localSheetId="10">'E. TECNICA P3'!$X$6:$X$7</definedName>
    <definedName name="PERSONA" localSheetId="11">'E. TECNICA P4'!$X$6:$X$7</definedName>
    <definedName name="PERSONA" localSheetId="12">'E. TECNICA P5'!$X$6:$X$7</definedName>
    <definedName name="PERSONA" localSheetId="13">'E. TECNICA P6'!$X$6:$X$7</definedName>
    <definedName name="PERSONA" localSheetId="14">'E. TECNICA P7'!$X$6:$X$7</definedName>
    <definedName name="PERSONA">'[1]0'!$AB$2:$AB$3</definedName>
    <definedName name="Pindis" localSheetId="7">#REF!</definedName>
    <definedName name="Pindis" localSheetId="1">#REF!</definedName>
    <definedName name="Pindis" localSheetId="12">#REF!</definedName>
    <definedName name="Pindis" localSheetId="2">#REF!</definedName>
    <definedName name="Pindis">#REF!</definedName>
    <definedName name="pint" localSheetId="7">#REF!</definedName>
    <definedName name="pint" localSheetId="1">#REF!</definedName>
    <definedName name="pint" localSheetId="12">#REF!</definedName>
    <definedName name="pint" localSheetId="2">#REF!</definedName>
    <definedName name="pint">#REF!</definedName>
    <definedName name="pintura" localSheetId="7">#REF!</definedName>
    <definedName name="pintura" localSheetId="1">#REF!</definedName>
    <definedName name="pintura" localSheetId="12">#REF!</definedName>
    <definedName name="pintura" localSheetId="2">#REF!</definedName>
    <definedName name="pintura">#REF!</definedName>
    <definedName name="pintyura" localSheetId="7">#REF!</definedName>
    <definedName name="pintyura">#REF!</definedName>
    <definedName name="PIP" localSheetId="7">#REF!</definedName>
    <definedName name="PIP">#REF!</definedName>
    <definedName name="Piscinas" localSheetId="7">#REF!</definedName>
    <definedName name="Piscinas">#REF!</definedName>
    <definedName name="PKHK" localSheetId="7">#REF!</definedName>
    <definedName name="PKHK">#REF!</definedName>
    <definedName name="pkj" localSheetId="7">#REF!</definedName>
    <definedName name="pkj">#REF!</definedName>
    <definedName name="pkwsem" localSheetId="7">#REF!</definedName>
    <definedName name="pkwsem">#REF!</definedName>
    <definedName name="PLAD" localSheetId="7">#REF!</definedName>
    <definedName name="PLAD">#REF!</definedName>
    <definedName name="Platinas" localSheetId="7">#REF!</definedName>
    <definedName name="Platinas">#REF!</definedName>
    <definedName name="PlazoAIU" localSheetId="7">#REF!</definedName>
    <definedName name="PlazoAIU">#REF!</definedName>
    <definedName name="PLPLUNN" localSheetId="7">#REF!</definedName>
    <definedName name="PLPLUNN">#REF!</definedName>
    <definedName name="PMP" localSheetId="7">#REF!</definedName>
    <definedName name="PMP">#REF!</definedName>
    <definedName name="POCETAS" localSheetId="7">#REF!</definedName>
    <definedName name="POCETAS">#REF!</definedName>
    <definedName name="POIUP" localSheetId="7">#REF!</definedName>
    <definedName name="POIUP">#REF!</definedName>
    <definedName name="popop" localSheetId="7">#REF!</definedName>
    <definedName name="popop">#REF!</definedName>
    <definedName name="popp" localSheetId="7">#REF!</definedName>
    <definedName name="popp">#REF!</definedName>
    <definedName name="popu" localSheetId="7">#REF!</definedName>
    <definedName name="popu">#REF!</definedName>
    <definedName name="popvds" localSheetId="7">#REF!</definedName>
    <definedName name="popvds">#REF!</definedName>
    <definedName name="porc" localSheetId="7">#REF!</definedName>
    <definedName name="porc">#REF!</definedName>
    <definedName name="Porcentaje" localSheetId="7">#REF!</definedName>
    <definedName name="Porcentaje">#REF!</definedName>
    <definedName name="PORCENTAJE1" localSheetId="7">#REF!</definedName>
    <definedName name="PORCENTAJE1">#REF!</definedName>
    <definedName name="PORTADA2" localSheetId="7">#REF!</definedName>
    <definedName name="PORTADA2">#REF!</definedName>
    <definedName name="POSICION_PRESUP" localSheetId="7">#REF!</definedName>
    <definedName name="POSICION_PRESUP">#REF!</definedName>
    <definedName name="POSICIONES" localSheetId="7">#REF!</definedName>
    <definedName name="POSICIONES">#REF!</definedName>
    <definedName name="pouig" localSheetId="7">#REF!</definedName>
    <definedName name="pouig">#REF!</definedName>
    <definedName name="PPPP" localSheetId="7">#REF!</definedName>
    <definedName name="PPPP">#REF!</definedName>
    <definedName name="ppppp9" localSheetId="7">#REF!</definedName>
    <definedName name="ppppp9">#REF!</definedName>
    <definedName name="pppppd" localSheetId="7">#REF!</definedName>
    <definedName name="pppppd">#REF!</definedName>
    <definedName name="PPtoNorte" localSheetId="7">#REF!</definedName>
    <definedName name="PPtoNorte">#REF!</definedName>
    <definedName name="pqroj" localSheetId="7">#REF!</definedName>
    <definedName name="pqroj">#REF!</definedName>
    <definedName name="PRE" localSheetId="7">#REF!</definedName>
    <definedName name="PRE">#REF!</definedName>
    <definedName name="Precio" localSheetId="7">#REF!</definedName>
    <definedName name="Precio">#REF!</definedName>
    <definedName name="precio2" localSheetId="7">#REF!</definedName>
    <definedName name="precio2">#REF!</definedName>
    <definedName name="PrecioS" localSheetId="7">#REF!</definedName>
    <definedName name="PrecioS">#REF!</definedName>
    <definedName name="PREST" localSheetId="7">#REF!</definedName>
    <definedName name="PREST">#REF!</definedName>
    <definedName name="PRIMER" localSheetId="7">#REF!</definedName>
    <definedName name="PRIMER">#REF!</definedName>
    <definedName name="PRIMET" localSheetId="7">#REF!</definedName>
    <definedName name="PRIMET">#REF!</definedName>
    <definedName name="Princ" localSheetId="7">#REF!</definedName>
    <definedName name="Princ">#REF!</definedName>
    <definedName name="PRINT_AREA" localSheetId="7">#REF!</definedName>
    <definedName name="PRINT_AREA">#REF!</definedName>
    <definedName name="Print_Area_MI" localSheetId="7">#REF!</definedName>
    <definedName name="Print_Area_MI">#REF!</definedName>
    <definedName name="PRINT_TITLES" localSheetId="7">#REF!</definedName>
    <definedName name="PRINT_TITLES">#REF!</definedName>
    <definedName name="PRINT_TITLES_MI" localSheetId="7">#REF!</definedName>
    <definedName name="PRINT_TITLES_MI">#REF!</definedName>
    <definedName name="PRINT1" localSheetId="7">#REF!</definedName>
    <definedName name="PRINT1">#REF!</definedName>
    <definedName name="PRINT2" localSheetId="7">#REF!</definedName>
    <definedName name="PRINT2">#REF!</definedName>
    <definedName name="PRIVADO" localSheetId="7">#REF!</definedName>
    <definedName name="PRIVADO">#REF!</definedName>
    <definedName name="PROC" localSheetId="7">#REF!</definedName>
    <definedName name="PROC">#REF!</definedName>
    <definedName name="PROCEDIM_SELECC" localSheetId="7">#REF!</definedName>
    <definedName name="PROCEDIM_SELECC">#REF!</definedName>
    <definedName name="PROCESO" localSheetId="7">#REF!</definedName>
    <definedName name="PROCESO">#REF!</definedName>
    <definedName name="PRODUCTO" localSheetId="7">#REF!</definedName>
    <definedName name="PRODUCTO">#REF!</definedName>
    <definedName name="PROGDES" localSheetId="7">#REF!</definedName>
    <definedName name="PROGDES">#REF!</definedName>
    <definedName name="Programa" localSheetId="7">#REF!</definedName>
    <definedName name="Programa">#REF!</definedName>
    <definedName name="Proponente" localSheetId="7">#REF!</definedName>
    <definedName name="Proponente">#REF!</definedName>
    <definedName name="PRUEBA2" localSheetId="7">#REF!</definedName>
    <definedName name="PRUEBA2">#REF!</definedName>
    <definedName name="ps" localSheetId="7">#REF!</definedName>
    <definedName name="ps">#REF!</definedName>
    <definedName name="PSTRESS_RELIEVI" localSheetId="7">#REF!</definedName>
    <definedName name="PSTRESS_RELIEVI">#REF!</definedName>
    <definedName name="PTAR" localSheetId="7">#REF!</definedName>
    <definedName name="PTAR">#REF!</definedName>
    <definedName name="ptope" localSheetId="7">#REF!</definedName>
    <definedName name="ptope">#REF!</definedName>
    <definedName name="ptopes" localSheetId="7">#REF!</definedName>
    <definedName name="ptopes">#REF!</definedName>
    <definedName name="PW" localSheetId="7">#REF!</definedName>
    <definedName name="PW">#REF!</definedName>
    <definedName name="Pwfd" localSheetId="7">#REF!</definedName>
    <definedName name="Pwfd">#REF!</definedName>
    <definedName name="Q" localSheetId="7">#REF!</definedName>
    <definedName name="Q">#REF!</definedName>
    <definedName name="Q_BRUTO" localSheetId="7">#REF!</definedName>
    <definedName name="Q_BRUTO">#REF!</definedName>
    <definedName name="q1q1q" localSheetId="7">#REF!</definedName>
    <definedName name="q1q1q">#REF!</definedName>
    <definedName name="qaedtguj" localSheetId="7">#REF!</definedName>
    <definedName name="qaedtguj">#REF!</definedName>
    <definedName name="QAQSWS" localSheetId="7">#REF!</definedName>
    <definedName name="QAQSWS">#REF!</definedName>
    <definedName name="qaqwwxcr" localSheetId="7">#REF!</definedName>
    <definedName name="qaqwwxcr">#REF!</definedName>
    <definedName name="qaz" localSheetId="7">#REF!</definedName>
    <definedName name="qaz">#REF!</definedName>
    <definedName name="qedcd" localSheetId="7">#REF!</definedName>
    <definedName name="qedcd">#REF!</definedName>
    <definedName name="qeqewe" localSheetId="7">#REF!</definedName>
    <definedName name="qeqewe">#REF!</definedName>
    <definedName name="qewj" localSheetId="7">#REF!</definedName>
    <definedName name="qewj">#REF!</definedName>
    <definedName name="qqqqqw" localSheetId="7">#REF!</definedName>
    <definedName name="qqqqqw">#REF!</definedName>
    <definedName name="QS" localSheetId="7">#REF!</definedName>
    <definedName name="QS">#REF!</definedName>
    <definedName name="QTIES" localSheetId="7">#REF!</definedName>
    <definedName name="QTIES">#REF!</definedName>
    <definedName name="QTY" localSheetId="7">#REF!</definedName>
    <definedName name="QTY">#REF!</definedName>
    <definedName name="qw" localSheetId="7">#REF!</definedName>
    <definedName name="qw">#REF!</definedName>
    <definedName name="qwdas2" localSheetId="7">#REF!</definedName>
    <definedName name="qwdas2">#REF!</definedName>
    <definedName name="QWE" localSheetId="7">#REF!</definedName>
    <definedName name="QWE">#REF!</definedName>
    <definedName name="qweqe" localSheetId="7">#REF!</definedName>
    <definedName name="qweqe">#REF!</definedName>
    <definedName name="qwewertet" localSheetId="7">#REF!</definedName>
    <definedName name="qwewertet">#REF!</definedName>
    <definedName name="qwqwqwj" localSheetId="7">#REF!</definedName>
    <definedName name="qwqwqwj">#REF!</definedName>
    <definedName name="R._SECO" localSheetId="7">#REF!</definedName>
    <definedName name="R._SECO">#REF!</definedName>
    <definedName name="R_2" localSheetId="7">#REF!</definedName>
    <definedName name="R_2">#REF!</definedName>
    <definedName name="R_c" localSheetId="7">#REF!</definedName>
    <definedName name="R_c">#REF!</definedName>
    <definedName name="RANGO_FECHA" localSheetId="7">#REF!</definedName>
    <definedName name="RANGO_FECHA">#REF!</definedName>
    <definedName name="Rates" localSheetId="7">#REF!</definedName>
    <definedName name="Rates">#REF!</definedName>
    <definedName name="RD" localSheetId="7">#REF!</definedName>
    <definedName name="RD">#REF!</definedName>
    <definedName name="rdq" localSheetId="7">#REF!</definedName>
    <definedName name="rdq">#REF!</definedName>
    <definedName name="Reactores" localSheetId="7">#REF!</definedName>
    <definedName name="Reactores">#REF!</definedName>
    <definedName name="Recorder" localSheetId="7">#REF!</definedName>
    <definedName name="Recorder">#REF!</definedName>
    <definedName name="rege" localSheetId="7">#REF!</definedName>
    <definedName name="rege">#REF!</definedName>
    <definedName name="RegistroCoordinador" localSheetId="7">#REF!</definedName>
    <definedName name="RegistroCoordinador">#REF!</definedName>
    <definedName name="regresd" localSheetId="7">#REF!</definedName>
    <definedName name="regresd">#REF!</definedName>
    <definedName name="regthio" localSheetId="7">#REF!</definedName>
    <definedName name="regthio">#REF!</definedName>
    <definedName name="REJHE" localSheetId="7">#REF!</definedName>
    <definedName name="REJHE">#REF!</definedName>
    <definedName name="rell" localSheetId="7">#REF!</definedName>
    <definedName name="rell">#REF!</definedName>
    <definedName name="rendimiento" localSheetId="7">#REF!</definedName>
    <definedName name="rendimiento">#REF!</definedName>
    <definedName name="RENDIMIENTO____CARGA" localSheetId="7">#REF!</definedName>
    <definedName name="RENDIMIENTO____CARGA">#REF!</definedName>
    <definedName name="REPXXX" localSheetId="7">#REF!</definedName>
    <definedName name="REPXXX">#REF!</definedName>
    <definedName name="Requerimiento" localSheetId="7">#REF!</definedName>
    <definedName name="Requerimiento">#REF!</definedName>
    <definedName name="Requerimientos" localSheetId="7">#REF!</definedName>
    <definedName name="Requerimientos">#REF!</definedName>
    <definedName name="rer" localSheetId="7">#REF!</definedName>
    <definedName name="rer">#REF!</definedName>
    <definedName name="rererw" localSheetId="7">#REF!</definedName>
    <definedName name="rererw">#REF!</definedName>
    <definedName name="rerg" localSheetId="7">#REF!</definedName>
    <definedName name="rerg">#REF!</definedName>
    <definedName name="rerrrrw" localSheetId="7">#REF!</definedName>
    <definedName name="rerrrrw">#REF!</definedName>
    <definedName name="RES" localSheetId="7">#REF!</definedName>
    <definedName name="RES">#REF!</definedName>
    <definedName name="Resistividad" localSheetId="7">#REF!</definedName>
    <definedName name="Resistividad">#REF!</definedName>
    <definedName name="RESU" localSheetId="7">#REF!</definedName>
    <definedName name="RESU">#REF!</definedName>
    <definedName name="resufi" localSheetId="7">#REF!</definedName>
    <definedName name="resufi">#REF!</definedName>
    <definedName name="resufi1" localSheetId="7">#REF!</definedName>
    <definedName name="resufi1">#REF!</definedName>
    <definedName name="resumen" localSheetId="7">#REF!</definedName>
    <definedName name="resumen">#REF!</definedName>
    <definedName name="resumen_final" localSheetId="7">#REF!</definedName>
    <definedName name="resumen_final">#REF!</definedName>
    <definedName name="resumen_final1" localSheetId="7">#REF!</definedName>
    <definedName name="resumen_final1">#REF!</definedName>
    <definedName name="RETTRE" localSheetId="7">#REF!</definedName>
    <definedName name="RETTRE">#REF!</definedName>
    <definedName name="rety" localSheetId="7">#REF!</definedName>
    <definedName name="rety">#REF!</definedName>
    <definedName name="rewfreg" localSheetId="7">#REF!</definedName>
    <definedName name="rewfreg">#REF!</definedName>
    <definedName name="rewr" localSheetId="7">#REF!</definedName>
    <definedName name="rewr">#REF!</definedName>
    <definedName name="REWWER" localSheetId="7">#REF!</definedName>
    <definedName name="REWWER">#REF!</definedName>
    <definedName name="reyepoi" localSheetId="7">#REF!</definedName>
    <definedName name="reyepoi">#REF!</definedName>
    <definedName name="reyety" localSheetId="7">#REF!</definedName>
    <definedName name="reyety">#REF!</definedName>
    <definedName name="reyty" localSheetId="7">#REF!</definedName>
    <definedName name="reyty">#REF!</definedName>
    <definedName name="reyyt" localSheetId="7">#REF!</definedName>
    <definedName name="reyyt">#REF!</definedName>
    <definedName name="rfhnhjyu" localSheetId="7">#REF!</definedName>
    <definedName name="rfhnhjyu">#REF!</definedName>
    <definedName name="rfrf" localSheetId="7">#REF!</definedName>
    <definedName name="rfrf">#REF!</definedName>
    <definedName name="RFV" localSheetId="7">#REF!</definedName>
    <definedName name="RFV">#REF!</definedName>
    <definedName name="RG" localSheetId="7">#REF!</definedName>
    <definedName name="RG">#REF!</definedName>
    <definedName name="rge" localSheetId="7">#REF!</definedName>
    <definedName name="rge">#REF!</definedName>
    <definedName name="rgegg" localSheetId="7">#REF!</definedName>
    <definedName name="rgegg">#REF!</definedName>
    <definedName name="rhh" localSheetId="7">#REF!</definedName>
    <definedName name="rhh">#REF!</definedName>
    <definedName name="rhrtd" localSheetId="7">#REF!</definedName>
    <definedName name="rhrtd">#REF!</definedName>
    <definedName name="rhtry" localSheetId="7">#REF!</definedName>
    <definedName name="rhtry">#REF!</definedName>
    <definedName name="RID" localSheetId="7">#REF!</definedName>
    <definedName name="RID">#REF!</definedName>
    <definedName name="RISP" localSheetId="7">#REF!</definedName>
    <definedName name="RISP">#REF!</definedName>
    <definedName name="rj" localSheetId="7">#REF!</definedName>
    <definedName name="rj">#REF!</definedName>
    <definedName name="rjjth" localSheetId="7">#REF!</definedName>
    <definedName name="rjjth">#REF!</definedName>
    <definedName name="rjy" localSheetId="7">#REF!</definedName>
    <definedName name="rjy">#REF!</definedName>
    <definedName name="rkjyk" localSheetId="7">#REF!</definedName>
    <definedName name="rkjyk">#REF!</definedName>
    <definedName name="rkru" localSheetId="7">#REF!</definedName>
    <definedName name="rkru">#REF!</definedName>
    <definedName name="rky" localSheetId="7">#REF!</definedName>
    <definedName name="rky">#REF!</definedName>
    <definedName name="Ro" localSheetId="7">#REF!</definedName>
    <definedName name="Ro">#REF!</definedName>
    <definedName name="rrr" localSheetId="7">#REF!</definedName>
    <definedName name="rrr">#REF!</definedName>
    <definedName name="rrrr" localSheetId="7">#REF!</definedName>
    <definedName name="rrrr">#REF!</definedName>
    <definedName name="rrrrrb" localSheetId="7">#REF!</definedName>
    <definedName name="rrrrrb">#REF!</definedName>
    <definedName name="rrrrrrre" localSheetId="7">#REF!</definedName>
    <definedName name="rrrrrrre">#REF!</definedName>
    <definedName name="rrrrt" localSheetId="7">#REF!</definedName>
    <definedName name="rrrrt">#REF!</definedName>
    <definedName name="Rs" localSheetId="7">#REF!</definedName>
    <definedName name="Rs">#REF!</definedName>
    <definedName name="rsdgsd5" localSheetId="7">#REF!</definedName>
    <definedName name="rsdgsd5">#REF!</definedName>
    <definedName name="RSS" localSheetId="7">#REF!</definedName>
    <definedName name="RSS">#REF!</definedName>
    <definedName name="rt" localSheetId="7">#REF!</definedName>
    <definedName name="rt">#REF!</definedName>
    <definedName name="rte" localSheetId="7">#REF!</definedName>
    <definedName name="rte">#REF!</definedName>
    <definedName name="rteg" localSheetId="7">#REF!</definedName>
    <definedName name="rteg">#REF!</definedName>
    <definedName name="rtert" localSheetId="7">#REF!</definedName>
    <definedName name="rtert">#REF!</definedName>
    <definedName name="rtes" localSheetId="7">#REF!</definedName>
    <definedName name="rtes">#REF!</definedName>
    <definedName name="rtewth" localSheetId="7">#REF!</definedName>
    <definedName name="rtewth">#REF!</definedName>
    <definedName name="rthjtj" localSheetId="7">#REF!</definedName>
    <definedName name="rthjtj">#REF!</definedName>
    <definedName name="rthrthg" localSheetId="7">#REF!</definedName>
    <definedName name="rthrthg">#REF!</definedName>
    <definedName name="rthtrh" localSheetId="7">#REF!</definedName>
    <definedName name="rthtrh">#REF!</definedName>
    <definedName name="rtkk" localSheetId="7">#REF!</definedName>
    <definedName name="rtkk">#REF!</definedName>
    <definedName name="rttthy" localSheetId="7">#REF!</definedName>
    <definedName name="rttthy">#REF!</definedName>
    <definedName name="rtu" localSheetId="7">#REF!</definedName>
    <definedName name="rtu">#REF!</definedName>
    <definedName name="rtug" localSheetId="7">#REF!</definedName>
    <definedName name="rtug">#REF!</definedName>
    <definedName name="rtugsd" localSheetId="7">#REF!</definedName>
    <definedName name="rtugsd">#REF!</definedName>
    <definedName name="rturtu" localSheetId="7">#REF!</definedName>
    <definedName name="rturtu">#REF!</definedName>
    <definedName name="rturu" localSheetId="7">#REF!</definedName>
    <definedName name="rturu">#REF!</definedName>
    <definedName name="rtut" localSheetId="7">#REF!</definedName>
    <definedName name="rtut">#REF!</definedName>
    <definedName name="rtutru" localSheetId="7">#REF!</definedName>
    <definedName name="rtutru">#REF!</definedName>
    <definedName name="rtuy" localSheetId="7">#REF!</definedName>
    <definedName name="rtuy">#REF!</definedName>
    <definedName name="rtyhr" localSheetId="7">#REF!</definedName>
    <definedName name="rtyhr">#REF!</definedName>
    <definedName name="rtym" localSheetId="7">#REF!</definedName>
    <definedName name="rtym">#REF!</definedName>
    <definedName name="rtyrey" localSheetId="7">#REF!</definedName>
    <definedName name="rtyrey">#REF!</definedName>
    <definedName name="rtyrh" localSheetId="7">#REF!</definedName>
    <definedName name="rtyrh">#REF!</definedName>
    <definedName name="RTYRTY" localSheetId="7">#REF!</definedName>
    <definedName name="RTYRTY">#REF!</definedName>
    <definedName name="rtyt" localSheetId="7">#REF!</definedName>
    <definedName name="rtyt">#REF!</definedName>
    <definedName name="rtytry" localSheetId="7">#REF!</definedName>
    <definedName name="rtytry">#REF!</definedName>
    <definedName name="ruru" localSheetId="7">#REF!</definedName>
    <definedName name="ruru">#REF!</definedName>
    <definedName name="RUT" localSheetId="7">#REF!</definedName>
    <definedName name="RUT">#REF!</definedName>
    <definedName name="rutu" localSheetId="7">#REF!</definedName>
    <definedName name="rutu">#REF!</definedName>
    <definedName name="rwt" localSheetId="7">#REF!</definedName>
    <definedName name="rwt">#REF!</definedName>
    <definedName name="ry" localSheetId="7">#REF!</definedName>
    <definedName name="ry">#REF!</definedName>
    <definedName name="ryeryb" localSheetId="7">#REF!</definedName>
    <definedName name="ryeryb">#REF!</definedName>
    <definedName name="rytrsdg" localSheetId="7">#REF!</definedName>
    <definedName name="rytrsdg">#REF!</definedName>
    <definedName name="saa" localSheetId="7">#REF!</definedName>
    <definedName name="saa">#REF!</definedName>
    <definedName name="SAD" localSheetId="7">#REF!</definedName>
    <definedName name="SAD">#REF!</definedName>
    <definedName name="SADF" localSheetId="7">#REF!</definedName>
    <definedName name="SADF">#REF!</definedName>
    <definedName name="sadff" localSheetId="7">#REF!</definedName>
    <definedName name="sadff">#REF!</definedName>
    <definedName name="sadfo" localSheetId="7">#REF!</definedName>
    <definedName name="sadfo">#REF!</definedName>
    <definedName name="safdp" localSheetId="7">#REF!</definedName>
    <definedName name="safdp">#REF!</definedName>
    <definedName name="SALID1" localSheetId="7">#REF!</definedName>
    <definedName name="SALID1">#REF!</definedName>
    <definedName name="sbgfbgdr" localSheetId="7">#REF!</definedName>
    <definedName name="sbgfbgdr">#REF!</definedName>
    <definedName name="SBS" localSheetId="7">#REF!</definedName>
    <definedName name="SBS">#REF!</definedName>
    <definedName name="Sched_Pay" localSheetId="7">#REF!</definedName>
    <definedName name="Sched_Pay">#REF!</definedName>
    <definedName name="Scheduled_Extra_Payments" localSheetId="7">#REF!</definedName>
    <definedName name="Scheduled_Extra_Payments">#REF!</definedName>
    <definedName name="Scheduled_Interest_Rate" localSheetId="7">#REF!</definedName>
    <definedName name="Scheduled_Interest_Rate">#REF!</definedName>
    <definedName name="Scheduled_Monthly_Payment" localSheetId="7">#REF!</definedName>
    <definedName name="Scheduled_Monthly_Payment">#REF!</definedName>
    <definedName name="sd" localSheetId="7">#REF!</definedName>
    <definedName name="sd">#REF!</definedName>
    <definedName name="sdaf" localSheetId="7">#REF!</definedName>
    <definedName name="sdaf">#REF!</definedName>
    <definedName name="sdas" localSheetId="7">#REF!</definedName>
    <definedName name="sdas">#REF!</definedName>
    <definedName name="sdasdf" localSheetId="7">#REF!</definedName>
    <definedName name="sdasdf">#REF!</definedName>
    <definedName name="SDCDSCT" localSheetId="7">#REF!</definedName>
    <definedName name="SDCDSCT">#REF!</definedName>
    <definedName name="SDDSAFF" localSheetId="7">#REF!</definedName>
    <definedName name="SDDSAFF">#REF!</definedName>
    <definedName name="SDFCE" localSheetId="7">#REF!</definedName>
    <definedName name="SDFCE">#REF!</definedName>
    <definedName name="sdfd" localSheetId="7">#REF!</definedName>
    <definedName name="sdfd">#REF!</definedName>
    <definedName name="SDFDG" localSheetId="7">#REF!</definedName>
    <definedName name="SDFDG">#REF!</definedName>
    <definedName name="sdfds" localSheetId="7">#REF!</definedName>
    <definedName name="sdfds">#REF!</definedName>
    <definedName name="SDFDSO" localSheetId="7">#REF!</definedName>
    <definedName name="SDFDSO">#REF!</definedName>
    <definedName name="sdfdstp" localSheetId="7">#REF!</definedName>
    <definedName name="sdfdstp">#REF!</definedName>
    <definedName name="SDFEO" localSheetId="7">#REF!</definedName>
    <definedName name="SDFEO">#REF!</definedName>
    <definedName name="sdfg" localSheetId="7">#REF!</definedName>
    <definedName name="sdfg">#REF!</definedName>
    <definedName name="sdfgdsfk" localSheetId="7">#REF!</definedName>
    <definedName name="sdfgdsfk">#REF!</definedName>
    <definedName name="sdfgsg" localSheetId="7">#REF!</definedName>
    <definedName name="sdfgsg">#REF!</definedName>
    <definedName name="SDFLJK" localSheetId="7">#REF!</definedName>
    <definedName name="SDFLJK">#REF!</definedName>
    <definedName name="sdfsd" localSheetId="7">#REF!</definedName>
    <definedName name="sdfsd">#REF!</definedName>
    <definedName name="sdfsd4" localSheetId="7">#REF!</definedName>
    <definedName name="sdfsd4">#REF!</definedName>
    <definedName name="SDFSDF" localSheetId="7">#REF!</definedName>
    <definedName name="SDFSDF">#REF!</definedName>
    <definedName name="sdfsdfb" localSheetId="7">#REF!</definedName>
    <definedName name="sdfsdfb">#REF!</definedName>
    <definedName name="sdfsdgg" localSheetId="7">#REF!</definedName>
    <definedName name="sdfsdgg">#REF!</definedName>
    <definedName name="SDFSF" localSheetId="7">#REF!</definedName>
    <definedName name="SDFSF">#REF!</definedName>
    <definedName name="sdfsv" localSheetId="7">#REF!</definedName>
    <definedName name="sdfsv">#REF!</definedName>
    <definedName name="sdgfd" localSheetId="7">#REF!</definedName>
    <definedName name="sdgfd">#REF!</definedName>
    <definedName name="sdgfgp" localSheetId="7">#REF!</definedName>
    <definedName name="sdgfgp">#REF!</definedName>
    <definedName name="sdgfiu" localSheetId="7">#REF!</definedName>
    <definedName name="sdgfiu">#REF!</definedName>
    <definedName name="sdgsd" localSheetId="7">#REF!</definedName>
    <definedName name="sdgsd">#REF!</definedName>
    <definedName name="sdgsg" localSheetId="7">#REF!</definedName>
    <definedName name="sdgsg">#REF!</definedName>
    <definedName name="SDIKOM" localSheetId="7">#REF!</definedName>
    <definedName name="SDIKOM">#REF!</definedName>
    <definedName name="sdsdfh" localSheetId="7">#REF!</definedName>
    <definedName name="sdsdfh">#REF!</definedName>
    <definedName name="sdsdfsdff" localSheetId="7">#REF!</definedName>
    <definedName name="sdsdfsdff">#REF!</definedName>
    <definedName name="SECTOR" localSheetId="7">#REF!</definedName>
    <definedName name="SECTOR">#REF!</definedName>
    <definedName name="SEMANA_C3" localSheetId="7">#REF!</definedName>
    <definedName name="SEMANA_C3">#REF!</definedName>
    <definedName name="setrj" localSheetId="7">#REF!</definedName>
    <definedName name="setrj">#REF!</definedName>
    <definedName name="sett" localSheetId="7">#REF!</definedName>
    <definedName name="sett">#REF!</definedName>
    <definedName name="sfasf" localSheetId="7">#REF!</definedName>
    <definedName name="sfasf">#REF!</definedName>
    <definedName name="SFHSGFH" localSheetId="7">#REF!</definedName>
    <definedName name="SFHSGFH">#REF!</definedName>
    <definedName name="sfsd" localSheetId="7">#REF!</definedName>
    <definedName name="sfsd">#REF!</definedName>
    <definedName name="sfsdf" localSheetId="7">#REF!</definedName>
    <definedName name="sfsdf">#REF!</definedName>
    <definedName name="sfsdferg" localSheetId="7">#REF!</definedName>
    <definedName name="sfsdferg">#REF!</definedName>
    <definedName name="sfsdfs" localSheetId="7">#REF!</definedName>
    <definedName name="sfsdfs">#REF!</definedName>
    <definedName name="SHEE_INT" localSheetId="7">#REF!</definedName>
    <definedName name="SHEE_INT">#REF!</definedName>
    <definedName name="SHEET" localSheetId="7">#REF!</definedName>
    <definedName name="SHEET">#REF!</definedName>
    <definedName name="SHEET1" localSheetId="7">#REF!</definedName>
    <definedName name="SHEET1">#REF!</definedName>
    <definedName name="SHEET10" localSheetId="7">#REF!</definedName>
    <definedName name="SHEET10">#REF!</definedName>
    <definedName name="SHEET11" localSheetId="7">#REF!</definedName>
    <definedName name="SHEET11">#REF!</definedName>
    <definedName name="SHEET12" localSheetId="7">#REF!</definedName>
    <definedName name="SHEET12">#REF!</definedName>
    <definedName name="SHEET13" localSheetId="7">#REF!</definedName>
    <definedName name="SHEET13">#REF!</definedName>
    <definedName name="SHEET14" localSheetId="7">#REF!</definedName>
    <definedName name="SHEET14">#REF!</definedName>
    <definedName name="SHEET15" localSheetId="7">#REF!</definedName>
    <definedName name="SHEET15">#REF!</definedName>
    <definedName name="SHEET16" localSheetId="7">#REF!</definedName>
    <definedName name="SHEET16">#REF!</definedName>
    <definedName name="SHEET17" localSheetId="7">#REF!</definedName>
    <definedName name="SHEET17">#REF!</definedName>
    <definedName name="SHEET18" localSheetId="7">#REF!</definedName>
    <definedName name="SHEET18">#REF!</definedName>
    <definedName name="SHEET19" localSheetId="7">#REF!</definedName>
    <definedName name="SHEET19">#REF!</definedName>
    <definedName name="SHEET2" localSheetId="7">#REF!</definedName>
    <definedName name="SHEET2">#REF!</definedName>
    <definedName name="SHEET20" localSheetId="7">#REF!</definedName>
    <definedName name="SHEET20">#REF!</definedName>
    <definedName name="SHEET21" localSheetId="7">#REF!</definedName>
    <definedName name="SHEET21">#REF!</definedName>
    <definedName name="SHEET22" localSheetId="7">#REF!</definedName>
    <definedName name="SHEET22">#REF!</definedName>
    <definedName name="SHEET23" localSheetId="7">#REF!</definedName>
    <definedName name="SHEET23">#REF!</definedName>
    <definedName name="SHEET24" localSheetId="7">#REF!</definedName>
    <definedName name="SHEET24">#REF!</definedName>
    <definedName name="SHEET25" localSheetId="7">#REF!</definedName>
    <definedName name="SHEET25">#REF!</definedName>
    <definedName name="SHEET26" localSheetId="7">#REF!</definedName>
    <definedName name="SHEET26">#REF!</definedName>
    <definedName name="SHEET3" localSheetId="7">#REF!</definedName>
    <definedName name="SHEET3">#REF!</definedName>
    <definedName name="SHEET4" localSheetId="7">#REF!</definedName>
    <definedName name="SHEET4">#REF!</definedName>
    <definedName name="SHEET5" localSheetId="7">#REF!</definedName>
    <definedName name="SHEET5">#REF!</definedName>
    <definedName name="SHEET6" localSheetId="7">#REF!</definedName>
    <definedName name="SHEET6">#REF!</definedName>
    <definedName name="SHEET7" localSheetId="7">#REF!</definedName>
    <definedName name="SHEET7">#REF!</definedName>
    <definedName name="SHEET8" localSheetId="7">#REF!</definedName>
    <definedName name="SHEET8">#REF!</definedName>
    <definedName name="SHEET9" localSheetId="7">#REF!</definedName>
    <definedName name="SHEET9">#REF!</definedName>
    <definedName name="SINGOLO" localSheetId="7">#REF!</definedName>
    <definedName name="SINGOLO">#REF!</definedName>
    <definedName name="SOLD._4_" localSheetId="7">#REF!</definedName>
    <definedName name="SOLD._4_">#REF!</definedName>
    <definedName name="SOLD._6_" localSheetId="7">#REF!</definedName>
    <definedName name="SOLD._6_">#REF!</definedName>
    <definedName name="SOLD._8_" localSheetId="7">#REF!</definedName>
    <definedName name="SOLD._8_">#REF!</definedName>
    <definedName name="srwrwr" localSheetId="7">#REF!</definedName>
    <definedName name="srwrwr">#REF!</definedName>
    <definedName name="SS" localSheetId="7">#REF!</definedName>
    <definedName name="SS">#REF!</definedName>
    <definedName name="SS_AVG_SIZE" localSheetId="7">#REF!</definedName>
    <definedName name="SS_AVG_SIZE">#REF!</definedName>
    <definedName name="SS_WELDING" localSheetId="7">#REF!</definedName>
    <definedName name="SS_WELDING">#REF!</definedName>
    <definedName name="sssss7" localSheetId="7">#REF!</definedName>
    <definedName name="sssss7">#REF!</definedName>
    <definedName name="sssssa" localSheetId="7">#REF!</definedName>
    <definedName name="sssssa">#REF!</definedName>
    <definedName name="sssssy" localSheetId="7">#REF!</definedName>
    <definedName name="sssssy">#REF!</definedName>
    <definedName name="St" localSheetId="7">#REF!</definedName>
    <definedName name="St">#REF!</definedName>
    <definedName name="ST_BLDG" localSheetId="7">#REF!</definedName>
    <definedName name="ST_BLDG">#REF!</definedName>
    <definedName name="ST_CW" localSheetId="7">#REF!</definedName>
    <definedName name="ST_CW">#REF!</definedName>
    <definedName name="STALO1" localSheetId="7">#REF!</definedName>
    <definedName name="STALO1">#REF!</definedName>
    <definedName name="STAMPA" localSheetId="7">#REF!</definedName>
    <definedName name="STAMPA">#REF!</definedName>
    <definedName name="STANU" localSheetId="7">#REF!</definedName>
    <definedName name="STANU">#REF!</definedName>
    <definedName name="START" localSheetId="7">#REF!</definedName>
    <definedName name="START">#REF!</definedName>
    <definedName name="START1" localSheetId="7">#REF!</definedName>
    <definedName name="START1">#REF!</definedName>
    <definedName name="STENU" localSheetId="7">#REF!</definedName>
    <definedName name="STENU">#REF!</definedName>
    <definedName name="Stock" localSheetId="7">#REF!</definedName>
    <definedName name="Stock">#REF!</definedName>
    <definedName name="STONU" localSheetId="7">#REF!</definedName>
    <definedName name="STONU">#REF!</definedName>
    <definedName name="STRESS_RELIEVIN" localSheetId="7">#REF!</definedName>
    <definedName name="STRESS_RELIEVIN">#REF!</definedName>
    <definedName name="STSUMM" localSheetId="7">#REF!</definedName>
    <definedName name="STSUMM">#REF!</definedName>
    <definedName name="stt" localSheetId="7">#REF!</definedName>
    <definedName name="stt">#REF!</definedName>
    <definedName name="SUBSUELO" localSheetId="7">#REF!</definedName>
    <definedName name="SUBSUELO">#REF!</definedName>
    <definedName name="Subtotal" localSheetId="7">#REF!</definedName>
    <definedName name="Subtotal">#REF!</definedName>
    <definedName name="SUELDO" localSheetId="7">#REF!</definedName>
    <definedName name="SUELDO">#REF!</definedName>
    <definedName name="Summary" localSheetId="7">#REF!</definedName>
    <definedName name="Summary">#REF!</definedName>
    <definedName name="SUP_ART" localSheetId="7">#REF!</definedName>
    <definedName name="SUP_ART">#REF!</definedName>
    <definedName name="SUP_VEX" localSheetId="7">#REF!</definedName>
    <definedName name="SUP_VEX">#REF!</definedName>
    <definedName name="SUP_VPR" localSheetId="7">#REF!</definedName>
    <definedName name="SUP_VPR">#REF!</definedName>
    <definedName name="SUP_VPR_GEC" localSheetId="7">#REF!</definedName>
    <definedName name="SUP_VPR_GEC">#REF!</definedName>
    <definedName name="SUP_VPR_GMM" localSheetId="7">#REF!</definedName>
    <definedName name="SUP_VPR_GMM">#REF!</definedName>
    <definedName name="SUP_VPR_GRC" localSheetId="7">#REF!</definedName>
    <definedName name="SUP_VPR_GRC">#REF!</definedName>
    <definedName name="SUP_VPR_GRM" localSheetId="7">#REF!</definedName>
    <definedName name="SUP_VPR_GRM">#REF!</definedName>
    <definedName name="SUP_VPR_GRN" localSheetId="7">#REF!</definedName>
    <definedName name="SUP_VPR_GRN">#REF!</definedName>
    <definedName name="SUP_VPR_GRS" localSheetId="7">#REF!</definedName>
    <definedName name="SUP_VPR_GRS">#REF!</definedName>
    <definedName name="SUP_VPR_GTP" localSheetId="7">#REF!</definedName>
    <definedName name="SUP_VPR_GTP">#REF!</definedName>
    <definedName name="SUP_VPR_NA" localSheetId="7">#REF!</definedName>
    <definedName name="SUP_VPR_NA">#REF!</definedName>
    <definedName name="SUPERFICIE" localSheetId="7">#REF!</definedName>
    <definedName name="SUPERFICIE">#REF!</definedName>
    <definedName name="swsw" localSheetId="7">#REF!</definedName>
    <definedName name="swsw">#REF!</definedName>
    <definedName name="swsw3" localSheetId="7">#REF!</definedName>
    <definedName name="swsw3">#REF!</definedName>
    <definedName name="t5t5" localSheetId="7">#REF!</definedName>
    <definedName name="t5t5">#REF!</definedName>
    <definedName name="TABLA" localSheetId="7">#REF!</definedName>
    <definedName name="TABLA">#REF!</definedName>
    <definedName name="TABLEKP" localSheetId="7">#REF!</definedName>
    <definedName name="TABLEKP">#REF!</definedName>
    <definedName name="TABLEPRI" localSheetId="7">#REF!</definedName>
    <definedName name="TABLEPRI">#REF!</definedName>
    <definedName name="Tambores" localSheetId="7">#REF!</definedName>
    <definedName name="Tambores">#REF!</definedName>
    <definedName name="Tanques" localSheetId="7">#REF!</definedName>
    <definedName name="Tanques">#REF!</definedName>
    <definedName name="TAREAS_INICIALES" localSheetId="7">#REF!</definedName>
    <definedName name="TAREAS_INICIALES">#REF!</definedName>
    <definedName name="TARIFA" localSheetId="7">#REF!</definedName>
    <definedName name="TARIFA">#REF!</definedName>
    <definedName name="Tasa" localSheetId="7">#REF!</definedName>
    <definedName name="Tasa">#REF!</definedName>
    <definedName name="TASA_DE_CAMBIO" localSheetId="7">#REF!</definedName>
    <definedName name="TASA_DE_CAMBIO">#REF!</definedName>
    <definedName name="TasaCCP" localSheetId="7">#REF!</definedName>
    <definedName name="TasaCCP">#REF!</definedName>
    <definedName name="Tax" localSheetId="7">#REF!</definedName>
    <definedName name="Tax">#REF!</definedName>
    <definedName name="TB_EVENTOS_OTS_ANUAL" localSheetId="7">#REF!</definedName>
    <definedName name="TB_EVENTOS_OTS_ANUAL">#REF!</definedName>
    <definedName name="tc" localSheetId="7">#REF!</definedName>
    <definedName name="tc">#REF!</definedName>
    <definedName name="tdy" localSheetId="7">#REF!</definedName>
    <definedName name="tdy" localSheetId="1">#REF!</definedName>
    <definedName name="tdy" localSheetId="2">#REF!</definedName>
    <definedName name="tdy">#REF!</definedName>
    <definedName name="TEMA1" localSheetId="7">#REF!</definedName>
    <definedName name="TEMA1" localSheetId="1">#REF!</definedName>
    <definedName name="TEMA1" localSheetId="2">#REF!</definedName>
    <definedName name="TEMA1">#REF!</definedName>
    <definedName name="TEMA10" localSheetId="7">#REF!</definedName>
    <definedName name="TEMA10" localSheetId="1">#REF!</definedName>
    <definedName name="TEMA10" localSheetId="2">#REF!</definedName>
    <definedName name="TEMA10">#REF!</definedName>
    <definedName name="TEMA2" localSheetId="7">#REF!</definedName>
    <definedName name="TEMA2">#REF!</definedName>
    <definedName name="TEMA3" localSheetId="7">#REF!</definedName>
    <definedName name="TEMA3">#REF!</definedName>
    <definedName name="TEMA4" localSheetId="7">#REF!</definedName>
    <definedName name="TEMA4">#REF!</definedName>
    <definedName name="TEMA5" localSheetId="7">#REF!</definedName>
    <definedName name="TEMA5">#REF!</definedName>
    <definedName name="TEMA6" localSheetId="7">#REF!</definedName>
    <definedName name="TEMA6">#REF!</definedName>
    <definedName name="TEMA7" localSheetId="7">#REF!</definedName>
    <definedName name="TEMA7">#REF!</definedName>
    <definedName name="TEMA8" localSheetId="7">#REF!</definedName>
    <definedName name="TEMA8">#REF!</definedName>
    <definedName name="TEMA9" localSheetId="7">#REF!</definedName>
    <definedName name="TEMA9">#REF!</definedName>
    <definedName name="TEMAS_PACC" localSheetId="7">#REF!</definedName>
    <definedName name="TEMAS_PACC">#REF!</definedName>
    <definedName name="tewst" localSheetId="7">#REF!</definedName>
    <definedName name="tewst">#REF!</definedName>
    <definedName name="teytrh" localSheetId="7">#REF!</definedName>
    <definedName name="teytrh">#REF!</definedName>
    <definedName name="TGB" localSheetId="7">#REF!</definedName>
    <definedName name="TGB">#REF!</definedName>
    <definedName name="TH" localSheetId="7">#REF!</definedName>
    <definedName name="TH">#REF!</definedName>
    <definedName name="thdh" localSheetId="7">#REF!</definedName>
    <definedName name="thdh">#REF!</definedName>
    <definedName name="THP" localSheetId="7">#REF!</definedName>
    <definedName name="THP">#REF!</definedName>
    <definedName name="thtj" localSheetId="7">#REF!</definedName>
    <definedName name="thtj">#REF!</definedName>
    <definedName name="TIPO" localSheetId="7">#REF!</definedName>
    <definedName name="TIPO">#REF!</definedName>
    <definedName name="TIPO_GRUPO" localSheetId="7">#REF!</definedName>
    <definedName name="TIPO_GRUPO">#REF!</definedName>
    <definedName name="TipoPro" localSheetId="7">#REF!</definedName>
    <definedName name="TipoPro">#REF!</definedName>
    <definedName name="Tipoproceso" localSheetId="7">#REF!</definedName>
    <definedName name="Tipoproceso">#REF!</definedName>
    <definedName name="TIR" localSheetId="7">#REF!</definedName>
    <definedName name="TIR">#REF!</definedName>
    <definedName name="TITLE" localSheetId="7">#REF!</definedName>
    <definedName name="TITLE">#REF!</definedName>
    <definedName name="titu" localSheetId="7">#REF!</definedName>
    <definedName name="titu">#REF!</definedName>
    <definedName name="titu2" localSheetId="7">#REF!</definedName>
    <definedName name="titu2">#REF!</definedName>
    <definedName name="TITULO" localSheetId="7">#REF!</definedName>
    <definedName name="TITULO">#REF!</definedName>
    <definedName name="_xlnm.Print_Titles" localSheetId="5">' C. FINANCIERA'!$1:$8</definedName>
    <definedName name="Títulos_a_imprimir_IM" localSheetId="7">#REF!</definedName>
    <definedName name="Títulos_a_imprimir_IM" localSheetId="1">#REF!</definedName>
    <definedName name="Títulos_a_imprimir_IM">#REF!</definedName>
    <definedName name="TK_1" localSheetId="7">#REF!</definedName>
    <definedName name="TK_1" localSheetId="1">#REF!</definedName>
    <definedName name="TK_1">#REF!</definedName>
    <definedName name="TOPGENER" localSheetId="7">#REF!</definedName>
    <definedName name="TOPGENER" localSheetId="1">#REF!</definedName>
    <definedName name="TOPGENER">#REF!</definedName>
    <definedName name="TOPGENER1" localSheetId="7">#REF!</definedName>
    <definedName name="TOPGENER1">#REF!</definedName>
    <definedName name="TOPMENU" localSheetId="7">#REF!</definedName>
    <definedName name="TOPMENU">#REF!</definedName>
    <definedName name="Torres" localSheetId="7">#REF!</definedName>
    <definedName name="Torres">#REF!</definedName>
    <definedName name="tortas" localSheetId="7">#REF!</definedName>
    <definedName name="tortas">#REF!</definedName>
    <definedName name="tortas2" localSheetId="7">#REF!</definedName>
    <definedName name="tortas2">#REF!</definedName>
    <definedName name="TOT" localSheetId="7">#REF!</definedName>
    <definedName name="TOT">#REF!</definedName>
    <definedName name="TOTAL" localSheetId="7">#REF!</definedName>
    <definedName name="TOTAL">#REF!</definedName>
    <definedName name="Total_Interest" localSheetId="7">#REF!</definedName>
    <definedName name="Total_Interest">#REF!</definedName>
    <definedName name="Total_Pay" localSheetId="7">#REF!</definedName>
    <definedName name="Total_Pay">#REF!</definedName>
    <definedName name="total1" localSheetId="7">#REF!</definedName>
    <definedName name="total1">#REF!</definedName>
    <definedName name="TOTALHH" localSheetId="7">#REF!</definedName>
    <definedName name="TOTALHH">#REF!</definedName>
    <definedName name="TOTALHH1" localSheetId="7">#REF!</definedName>
    <definedName name="TOTALHH1">#REF!</definedName>
    <definedName name="TOTSHE1" localSheetId="7">#REF!</definedName>
    <definedName name="TOTSHE1">#REF!</definedName>
    <definedName name="TOTSHE10" localSheetId="7">#REF!</definedName>
    <definedName name="TOTSHE10">#REF!</definedName>
    <definedName name="TOTSHE11" localSheetId="7">#REF!</definedName>
    <definedName name="TOTSHE11">#REF!</definedName>
    <definedName name="TOTSHE12" localSheetId="7">#REF!</definedName>
    <definedName name="TOTSHE12">#REF!</definedName>
    <definedName name="TOTSHE13" localSheetId="7">#REF!</definedName>
    <definedName name="TOTSHE13">#REF!</definedName>
    <definedName name="TOTSHE14" localSheetId="7">#REF!</definedName>
    <definedName name="TOTSHE14">#REF!</definedName>
    <definedName name="TOTSHE15" localSheetId="7">#REF!</definedName>
    <definedName name="TOTSHE15">#REF!</definedName>
    <definedName name="TOTSHE16" localSheetId="7">#REF!</definedName>
    <definedName name="TOTSHE16">#REF!</definedName>
    <definedName name="TOTSHE17" localSheetId="7">#REF!</definedName>
    <definedName name="TOTSHE17">#REF!</definedName>
    <definedName name="TOTSHE18" localSheetId="7">#REF!</definedName>
    <definedName name="TOTSHE18">#REF!</definedName>
    <definedName name="TOTSHE19" localSheetId="7">#REF!</definedName>
    <definedName name="TOTSHE19">#REF!</definedName>
    <definedName name="TOTSHE2" localSheetId="7">#REF!</definedName>
    <definedName name="TOTSHE2">#REF!</definedName>
    <definedName name="TOTSHE20" localSheetId="7">#REF!</definedName>
    <definedName name="TOTSHE20">#REF!</definedName>
    <definedName name="TOTSHE21" localSheetId="7">#REF!</definedName>
    <definedName name="TOTSHE21">#REF!</definedName>
    <definedName name="TOTSHE22" localSheetId="7">#REF!</definedName>
    <definedName name="TOTSHE22">#REF!</definedName>
    <definedName name="TOTSHE23" localSheetId="7">#REF!</definedName>
    <definedName name="TOTSHE23">#REF!</definedName>
    <definedName name="TOTSHE24" localSheetId="7">#REF!</definedName>
    <definedName name="TOTSHE24">#REF!</definedName>
    <definedName name="TOTSHE25" localSheetId="7">#REF!</definedName>
    <definedName name="TOTSHE25">#REF!</definedName>
    <definedName name="TOTSHE26" localSheetId="7">#REF!</definedName>
    <definedName name="TOTSHE26">#REF!</definedName>
    <definedName name="TOTSHE3" localSheetId="7">#REF!</definedName>
    <definedName name="TOTSHE3">#REF!</definedName>
    <definedName name="TOTSHE4" localSheetId="7">#REF!</definedName>
    <definedName name="TOTSHE4">#REF!</definedName>
    <definedName name="TOTSHE5" localSheetId="7">#REF!</definedName>
    <definedName name="TOTSHE5">#REF!</definedName>
    <definedName name="TOTSHE6" localSheetId="7">#REF!</definedName>
    <definedName name="TOTSHE6">#REF!</definedName>
    <definedName name="TOTSHE7" localSheetId="7">#REF!</definedName>
    <definedName name="TOTSHE7">#REF!</definedName>
    <definedName name="TOTSHE8" localSheetId="7">#REF!</definedName>
    <definedName name="TOTSHE8">#REF!</definedName>
    <definedName name="TOTSHE9" localSheetId="7">#REF!</definedName>
    <definedName name="TOTSHE9">#REF!</definedName>
    <definedName name="tr" localSheetId="7">#REF!</definedName>
    <definedName name="tr">#REF!</definedName>
    <definedName name="TrainSpec" localSheetId="7">#REF!</definedName>
    <definedName name="TrainSpec">#REF!</definedName>
    <definedName name="Transmisores" localSheetId="7">#REF!</definedName>
    <definedName name="Transmisores">#REF!</definedName>
    <definedName name="TREM" localSheetId="7">#REF!</definedName>
    <definedName name="TREM">#REF!</definedName>
    <definedName name="Trenes" localSheetId="7">#REF!</definedName>
    <definedName name="Trenes">#REF!</definedName>
    <definedName name="trest" localSheetId="7">#REF!</definedName>
    <definedName name="trest">#REF!</definedName>
    <definedName name="tret" localSheetId="7">#REF!</definedName>
    <definedName name="tret">#REF!</definedName>
    <definedName name="trh" localSheetId="7">#REF!</definedName>
    <definedName name="trh">#REF!</definedName>
    <definedName name="trhfh" localSheetId="7">#REF!</definedName>
    <definedName name="trhfh">#REF!</definedName>
    <definedName name="tri" localSheetId="7">#REF!</definedName>
    <definedName name="tri">#REF!</definedName>
    <definedName name="Trimestre1" localSheetId="7">#REF!</definedName>
    <definedName name="Trimestre1">#REF!</definedName>
    <definedName name="Trimestre2" localSheetId="7">#REF!</definedName>
    <definedName name="Trimestre2">#REF!</definedName>
    <definedName name="Trimestre3" localSheetId="7">#REF!</definedName>
    <definedName name="Trimestre3">#REF!</definedName>
    <definedName name="Trimestre4" localSheetId="7">#REF!</definedName>
    <definedName name="Trimestre4">#REF!</definedName>
    <definedName name="trjfgjh" localSheetId="7">#REF!</definedName>
    <definedName name="trjfgjh">#REF!</definedName>
    <definedName name="tru" localSheetId="7">#REF!</definedName>
    <definedName name="tru">#REF!</definedName>
    <definedName name="truds" localSheetId="7">#REF!</definedName>
    <definedName name="truds">#REF!</definedName>
    <definedName name="trutu" localSheetId="7">#REF!</definedName>
    <definedName name="trutu">#REF!</definedName>
    <definedName name="trydfg" localSheetId="7">#REF!</definedName>
    <definedName name="trydfg">#REF!</definedName>
    <definedName name="trydtrygf" localSheetId="7">#REF!</definedName>
    <definedName name="trydtrygf">#REF!</definedName>
    <definedName name="tryery" localSheetId="7">#REF!</definedName>
    <definedName name="tryery">#REF!</definedName>
    <definedName name="tryi6" localSheetId="7">#REF!</definedName>
    <definedName name="tryi6">#REF!</definedName>
    <definedName name="tryrth" localSheetId="7">#REF!</definedName>
    <definedName name="tryrth">#REF!</definedName>
    <definedName name="tsert" localSheetId="7">#REF!</definedName>
    <definedName name="tsert">#REF!</definedName>
    <definedName name="TtCD" localSheetId="7">#REF!</definedName>
    <definedName name="TtCD">#REF!</definedName>
    <definedName name="TTR" localSheetId="7">#REF!</definedName>
    <definedName name="TTR">#REF!</definedName>
    <definedName name="ttrff" localSheetId="7">#REF!</definedName>
    <definedName name="ttrff">#REF!</definedName>
    <definedName name="ttt" localSheetId="7">#REF!</definedName>
    <definedName name="ttt">#REF!</definedName>
    <definedName name="tttt7" localSheetId="7">#REF!</definedName>
    <definedName name="tttt7">#REF!</definedName>
    <definedName name="tttthy" localSheetId="7">#REF!</definedName>
    <definedName name="tttthy">#REF!</definedName>
    <definedName name="ttttr" localSheetId="7">#REF!</definedName>
    <definedName name="ttttr">#REF!</definedName>
    <definedName name="ttttt" localSheetId="7">#REF!</definedName>
    <definedName name="ttttt">#REF!</definedName>
    <definedName name="tu" localSheetId="7">#REF!</definedName>
    <definedName name="tu">#REF!</definedName>
    <definedName name="TUBERIA" localSheetId="7">#REF!</definedName>
    <definedName name="TUBERIA">#REF!</definedName>
    <definedName name="Tubería" localSheetId="7">#REF!</definedName>
    <definedName name="Tubería">#REF!</definedName>
    <definedName name="TUBERIA1" localSheetId="7">#REF!</definedName>
    <definedName name="TUBERIA1">#REF!</definedName>
    <definedName name="tur" localSheetId="7">#REF!</definedName>
    <definedName name="tur">#REF!</definedName>
    <definedName name="turu" localSheetId="7">#REF!</definedName>
    <definedName name="turu">#REF!</definedName>
    <definedName name="tvmenor90min" localSheetId="7">#REF!</definedName>
    <definedName name="tvmenor90min">#REF!</definedName>
    <definedName name="twer" localSheetId="7">#REF!</definedName>
    <definedName name="twer">#REF!</definedName>
    <definedName name="twet" localSheetId="7">#REF!</definedName>
    <definedName name="twet">#REF!</definedName>
    <definedName name="ty" localSheetId="7">#REF!</definedName>
    <definedName name="ty">#REF!</definedName>
    <definedName name="tyery" localSheetId="7">#REF!</definedName>
    <definedName name="tyery">#REF!</definedName>
    <definedName name="tyj" localSheetId="7">#REF!</definedName>
    <definedName name="tyj">#REF!</definedName>
    <definedName name="tyjtyj" localSheetId="7">#REF!</definedName>
    <definedName name="tyjtyj">#REF!</definedName>
    <definedName name="tyjytjuyjuy" localSheetId="7">#REF!</definedName>
    <definedName name="tyjytjuyjuy">#REF!</definedName>
    <definedName name="tyk" localSheetId="7">#REF!</definedName>
    <definedName name="tyk">#REF!</definedName>
    <definedName name="tym" localSheetId="7">#REF!</definedName>
    <definedName name="tym">#REF!</definedName>
    <definedName name="tyr" localSheetId="7">#REF!</definedName>
    <definedName name="tyr">#REF!</definedName>
    <definedName name="tytgfhgfh" localSheetId="7">#REF!</definedName>
    <definedName name="tytgfhgfh">#REF!</definedName>
    <definedName name="tyty" localSheetId="7">#REF!</definedName>
    <definedName name="tyty">#REF!</definedName>
    <definedName name="TYUIYI" localSheetId="7">#REF!</definedName>
    <definedName name="TYUIYI">#REF!</definedName>
    <definedName name="tyujh" localSheetId="7">#REF!</definedName>
    <definedName name="tyujh">#REF!</definedName>
    <definedName name="tyuty" localSheetId="7">#REF!</definedName>
    <definedName name="tyuty">#REF!</definedName>
    <definedName name="tyutyu" localSheetId="7">#REF!</definedName>
    <definedName name="tyutyu">#REF!</definedName>
    <definedName name="tyxg" localSheetId="7">#REF!</definedName>
    <definedName name="tyxg">#REF!</definedName>
    <definedName name="U" localSheetId="7">#REF!</definedName>
    <definedName name="U">#REF!</definedName>
    <definedName name="u3u" localSheetId="7">#REF!</definedName>
    <definedName name="u3u">#REF!</definedName>
    <definedName name="u7u7" localSheetId="7">#REF!</definedName>
    <definedName name="u7u7">#REF!</definedName>
    <definedName name="Ubicación" localSheetId="7">#REF!</definedName>
    <definedName name="Ubicación">#REF!</definedName>
    <definedName name="UI" localSheetId="7">#REF!</definedName>
    <definedName name="UI">#REF!</definedName>
    <definedName name="UIC" localSheetId="7">#REF!</definedName>
    <definedName name="UIC">#REF!</definedName>
    <definedName name="uijhj" localSheetId="7">#REF!</definedName>
    <definedName name="uijhj">#REF!</definedName>
    <definedName name="uio" localSheetId="7">#REF!</definedName>
    <definedName name="uio">#REF!</definedName>
    <definedName name="uiou" localSheetId="7">#REF!</definedName>
    <definedName name="uiou">#REF!</definedName>
    <definedName name="uir" localSheetId="7">#REF!</definedName>
    <definedName name="uir">#REF!</definedName>
    <definedName name="uituii" localSheetId="7">#REF!</definedName>
    <definedName name="uituii">#REF!</definedName>
    <definedName name="uityjj" localSheetId="7">#REF!</definedName>
    <definedName name="uityjj">#REF!</definedName>
    <definedName name="uiufgj" localSheetId="7">#REF!</definedName>
    <definedName name="uiufgj">#REF!</definedName>
    <definedName name="UIUYI" localSheetId="7">#REF!</definedName>
    <definedName name="UIUYI">#REF!</definedName>
    <definedName name="UK" localSheetId="7">#REF!</definedName>
    <definedName name="UK">#REF!</definedName>
    <definedName name="UN_PRI" localSheetId="7">#REF!</definedName>
    <definedName name="UN_PRI">#REF!</definedName>
    <definedName name="Unitarios" localSheetId="7">#REF!</definedName>
    <definedName name="Unitarios">#REF!</definedName>
    <definedName name="unj" localSheetId="7">#REF!</definedName>
    <definedName name="unj">#REF!</definedName>
    <definedName name="UOUIV" localSheetId="7">#REF!</definedName>
    <definedName name="UOUIV">#REF!</definedName>
    <definedName name="uryur" localSheetId="7">#REF!</definedName>
    <definedName name="uryur">#REF!</definedName>
    <definedName name="USxCOL" localSheetId="7">#REF!</definedName>
    <definedName name="USxCOL">#REF!</definedName>
    <definedName name="uu" localSheetId="7">#REF!</definedName>
    <definedName name="uu">#REF!</definedName>
    <definedName name="uuu" localSheetId="7">#REF!</definedName>
    <definedName name="uuu">#REF!</definedName>
    <definedName name="uuuuo" localSheetId="7">#REF!</definedName>
    <definedName name="uuuuo">#REF!</definedName>
    <definedName name="uuuuuj" localSheetId="7">#REF!</definedName>
    <definedName name="uuuuuj">#REF!</definedName>
    <definedName name="uwkap" localSheetId="7">#REF!</definedName>
    <definedName name="uwkap">#REF!</definedName>
    <definedName name="uyiyiy" localSheetId="7">#REF!</definedName>
    <definedName name="uyiyiy">#REF!</definedName>
    <definedName name="uytu" localSheetId="7">#REF!</definedName>
    <definedName name="uytu">#REF!</definedName>
    <definedName name="uyur" localSheetId="7">#REF!</definedName>
    <definedName name="uyur">#REF!</definedName>
    <definedName name="v" localSheetId="7">#REF!</definedName>
    <definedName name="v">#REF!</definedName>
    <definedName name="VALDES" localSheetId="7">#REF!</definedName>
    <definedName name="VALDES">#REF!</definedName>
    <definedName name="valor1" localSheetId="7">#REF!</definedName>
    <definedName name="valor1">#REF!</definedName>
    <definedName name="valor2" localSheetId="7">#REF!</definedName>
    <definedName name="valor2">#REF!</definedName>
    <definedName name="VALOR3" localSheetId="7">#REF!</definedName>
    <definedName name="VALOR3">#REF!</definedName>
    <definedName name="ValorEjecutado" localSheetId="7">#REF!</definedName>
    <definedName name="ValorEjecutado">#REF!</definedName>
    <definedName name="ValorProyecto" localSheetId="7">#REF!</definedName>
    <definedName name="ValorProyecto">#REF!</definedName>
    <definedName name="ValorRecursosComprometidos" localSheetId="7">#REF!</definedName>
    <definedName name="ValorRecursosComprometidos">#REF!</definedName>
    <definedName name="Válvulas" localSheetId="7">#REF!</definedName>
    <definedName name="Válvulas">#REF!</definedName>
    <definedName name="VARIACION1" localSheetId="7">#REF!</definedName>
    <definedName name="VARIACION1">#REF!</definedName>
    <definedName name="Varios" localSheetId="7">#REF!</definedName>
    <definedName name="Varios">#REF!</definedName>
    <definedName name="vbvbvbvb" localSheetId="7">#REF!</definedName>
    <definedName name="vbvbvbvb">#REF!</definedName>
    <definedName name="vc" localSheetId="7">#REF!</definedName>
    <definedName name="vc">#REF!</definedName>
    <definedName name="vct" localSheetId="7">#REF!</definedName>
    <definedName name="vct">#REF!</definedName>
    <definedName name="vcvvc" localSheetId="7">#REF!</definedName>
    <definedName name="vcvvc">#REF!</definedName>
    <definedName name="vdfvuio" localSheetId="7">#REF!</definedName>
    <definedName name="vdfvuio">#REF!</definedName>
    <definedName name="vdsvnj" localSheetId="7">#REF!</definedName>
    <definedName name="vdsvnj">#REF!</definedName>
    <definedName name="VentaAiu" localSheetId="7">#REF!</definedName>
    <definedName name="VentaAiu">#REF!</definedName>
    <definedName name="VEX" localSheetId="7">#REF!</definedName>
    <definedName name="VEX">#REF!</definedName>
    <definedName name="VEX_ON" localSheetId="7">#REF!</definedName>
    <definedName name="VEX_ON">#REF!</definedName>
    <definedName name="VEX1_1" localSheetId="7">#REF!</definedName>
    <definedName name="VEX1_1">#REF!</definedName>
    <definedName name="VEX1_1_1" localSheetId="7">#REF!</definedName>
    <definedName name="VEX1_1_1">#REF!</definedName>
    <definedName name="VEX1_1_2" localSheetId="7">#REF!</definedName>
    <definedName name="VEX1_1_2">#REF!</definedName>
    <definedName name="VEX1_1_3" localSheetId="7">#REF!</definedName>
    <definedName name="VEX1_1_3">#REF!</definedName>
    <definedName name="VEX1_1_4" localSheetId="7">#REF!</definedName>
    <definedName name="VEX1_1_4">#REF!</definedName>
    <definedName name="VEX1_2" localSheetId="7">#REF!</definedName>
    <definedName name="VEX1_2">#REF!</definedName>
    <definedName name="VEX1_3" localSheetId="7">#REF!</definedName>
    <definedName name="VEX1_3">#REF!</definedName>
    <definedName name="VFA" localSheetId="7">#REF!</definedName>
    <definedName name="VFA">#REF!</definedName>
    <definedName name="VFA1_1" localSheetId="7">#REF!</definedName>
    <definedName name="VFA1_1">#REF!</definedName>
    <definedName name="VFA1_1_1" localSheetId="7">#REF!</definedName>
    <definedName name="VFA1_1_1">#REF!</definedName>
    <definedName name="VFA1_1_2" localSheetId="7">#REF!</definedName>
    <definedName name="VFA1_1_2">#REF!</definedName>
    <definedName name="VFA1_1_3" localSheetId="7">#REF!</definedName>
    <definedName name="VFA1_1_3">#REF!</definedName>
    <definedName name="VFA1_1_4" localSheetId="7">#REF!</definedName>
    <definedName name="VFA1_1_4">#REF!</definedName>
    <definedName name="VFA1_1_5" localSheetId="7">#REF!</definedName>
    <definedName name="VFA1_1_5">#REF!</definedName>
    <definedName name="VFA1_1_6" localSheetId="7">#REF!</definedName>
    <definedName name="VFA1_1_6">#REF!</definedName>
    <definedName name="VFA1_2" localSheetId="7">#REF!</definedName>
    <definedName name="VFA1_2">#REF!</definedName>
    <definedName name="VFA1_3" localSheetId="7">#REF!</definedName>
    <definedName name="VFA1_3">#REF!</definedName>
    <definedName name="vfbgnhyt" localSheetId="7">#REF!</definedName>
    <definedName name="vfbgnhyt">#REF!</definedName>
    <definedName name="vfh" localSheetId="7">#REF!</definedName>
    <definedName name="vfh">#REF!</definedName>
    <definedName name="VFR" localSheetId="7">#REF!</definedName>
    <definedName name="VFR">#REF!</definedName>
    <definedName name="vfvdv" localSheetId="7">#REF!</definedName>
    <definedName name="vfvdv">#REF!</definedName>
    <definedName name="vfvf" localSheetId="7">#REF!</definedName>
    <definedName name="vfvf">#REF!</definedName>
    <definedName name="VIA" localSheetId="7">#REF!</definedName>
    <definedName name="VIA">#REF!</definedName>
    <definedName name="VigenciaDolares" localSheetId="7">#REF!</definedName>
    <definedName name="VigenciaDolares">#REF!</definedName>
    <definedName name="VigenciaPesos" localSheetId="7">#REF!</definedName>
    <definedName name="VigenciaPesos">#REF!</definedName>
    <definedName name="VIT" localSheetId="7">#REF!</definedName>
    <definedName name="VIT">#REF!</definedName>
    <definedName name="VIT1_1" localSheetId="7">#REF!</definedName>
    <definedName name="VIT1_1">#REF!</definedName>
    <definedName name="VIT1_1_1" localSheetId="7">#REF!</definedName>
    <definedName name="VIT1_1_1">#REF!</definedName>
    <definedName name="VIT1_1_10" localSheetId="7">#REF!</definedName>
    <definedName name="VIT1_1_10">#REF!</definedName>
    <definedName name="VIT1_1_11" localSheetId="7">#REF!</definedName>
    <definedName name="VIT1_1_11">#REF!</definedName>
    <definedName name="VIT1_1_12" localSheetId="7">#REF!</definedName>
    <definedName name="VIT1_1_12">#REF!</definedName>
    <definedName name="VIT1_1_13" localSheetId="7">#REF!</definedName>
    <definedName name="VIT1_1_13">#REF!</definedName>
    <definedName name="VIT1_1_14" localSheetId="7">#REF!</definedName>
    <definedName name="VIT1_1_14">#REF!</definedName>
    <definedName name="VIT1_1_15" localSheetId="7">#REF!</definedName>
    <definedName name="VIT1_1_15">#REF!</definedName>
    <definedName name="VIT1_1_16" localSheetId="7">#REF!</definedName>
    <definedName name="VIT1_1_16">#REF!</definedName>
    <definedName name="VIt1_1_17" localSheetId="7">#REF!</definedName>
    <definedName name="VIt1_1_17">#REF!</definedName>
    <definedName name="VIT1_1_18" localSheetId="7">#REF!</definedName>
    <definedName name="VIT1_1_18">#REF!</definedName>
    <definedName name="VIt1_1_19" localSheetId="7">#REF!</definedName>
    <definedName name="VIt1_1_19">#REF!</definedName>
    <definedName name="VIT1_1_2" localSheetId="7">#REF!</definedName>
    <definedName name="VIT1_1_2">#REF!</definedName>
    <definedName name="VIT1_1_20" localSheetId="7">#REF!</definedName>
    <definedName name="VIT1_1_20">#REF!</definedName>
    <definedName name="VIT1_1_3" localSheetId="7">#REF!</definedName>
    <definedName name="VIT1_1_3">#REF!</definedName>
    <definedName name="VIT1_1_4" localSheetId="7">#REF!</definedName>
    <definedName name="VIT1_1_4">#REF!</definedName>
    <definedName name="VIT1_1_5" localSheetId="7">#REF!</definedName>
    <definedName name="VIT1_1_5">#REF!</definedName>
    <definedName name="VIT1_1_6" localSheetId="7">#REF!</definedName>
    <definedName name="VIT1_1_6">#REF!</definedName>
    <definedName name="VIT1_1_7" localSheetId="7">#REF!</definedName>
    <definedName name="VIT1_1_7">#REF!</definedName>
    <definedName name="VIT1_1_8" localSheetId="7">#REF!</definedName>
    <definedName name="VIT1_1_8">#REF!</definedName>
    <definedName name="VIT1_1_9" localSheetId="7">#REF!</definedName>
    <definedName name="VIT1_1_9">#REF!</definedName>
    <definedName name="VIT1_2" localSheetId="7">#REF!</definedName>
    <definedName name="VIT1_2">#REF!</definedName>
    <definedName name="VIT1_3" localSheetId="7">#REF!</definedName>
    <definedName name="VIT1_3">#REF!</definedName>
    <definedName name="VIT1_4" localSheetId="7">#REF!</definedName>
    <definedName name="VIT1_4">#REF!</definedName>
    <definedName name="VIT1_5" localSheetId="7">#REF!</definedName>
    <definedName name="VIT1_5">#REF!</definedName>
    <definedName name="VIT1_6" localSheetId="7">#REF!</definedName>
    <definedName name="VIT1_6">#REF!</definedName>
    <definedName name="vk" localSheetId="7">#REF!</definedName>
    <definedName name="vk">#REF!</definedName>
    <definedName name="vnbvxb" localSheetId="7">#REF!</definedName>
    <definedName name="vnbvxb">#REF!</definedName>
    <definedName name="VNVBN" localSheetId="7">#REF!</definedName>
    <definedName name="VNVBN">#REF!</definedName>
    <definedName name="vp" localSheetId="7">#REF!</definedName>
    <definedName name="vp">#REF!</definedName>
    <definedName name="VPN" localSheetId="7">#REF!</definedName>
    <definedName name="VPN">#REF!</definedName>
    <definedName name="VPNCCP" localSheetId="7">#REF!</definedName>
    <definedName name="VPNCCP">#REF!</definedName>
    <definedName name="VPNInversion" localSheetId="7">#REF!</definedName>
    <definedName name="VPNInversion">#REF!</definedName>
    <definedName name="VPNInversionCCP" localSheetId="7">#REF!</definedName>
    <definedName name="VPNInversionCCP">#REF!</definedName>
    <definedName name="VPR" localSheetId="7">#REF!</definedName>
    <definedName name="VPR">#REF!</definedName>
    <definedName name="VPR_COMBUS" localSheetId="7">#REF!</definedName>
    <definedName name="VPR_COMBUS">#REF!</definedName>
    <definedName name="VPR_CRUDO" localSheetId="7">#REF!</definedName>
    <definedName name="VPR_CRUDO">#REF!</definedName>
    <definedName name="VPR_GAS" localSheetId="7">#REF!</definedName>
    <definedName name="VPR_GAS">#REF!</definedName>
    <definedName name="VPR_ON" localSheetId="7">#REF!</definedName>
    <definedName name="VPR_ON">#REF!</definedName>
    <definedName name="VPR1_1" localSheetId="7">#REF!</definedName>
    <definedName name="VPR1_1">#REF!</definedName>
    <definedName name="VPR1_1_1" localSheetId="7">#REF!</definedName>
    <definedName name="VPR1_1_1">#REF!</definedName>
    <definedName name="VPR1_1_10" localSheetId="7">#REF!</definedName>
    <definedName name="VPR1_1_10">#REF!</definedName>
    <definedName name="VPR1_1_11" localSheetId="7">#REF!</definedName>
    <definedName name="VPR1_1_11">#REF!</definedName>
    <definedName name="VPR1_1_12" localSheetId="7">#REF!</definedName>
    <definedName name="VPR1_1_12">#REF!</definedName>
    <definedName name="VPR1_1_13" localSheetId="7">#REF!</definedName>
    <definedName name="VPR1_1_13">#REF!</definedName>
    <definedName name="VPR1_1_14" localSheetId="7">#REF!</definedName>
    <definedName name="VPR1_1_14">#REF!</definedName>
    <definedName name="VPR1_1_15" localSheetId="7">#REF!</definedName>
    <definedName name="VPR1_1_15">#REF!</definedName>
    <definedName name="VPR1_1_16" localSheetId="7">#REF!</definedName>
    <definedName name="VPR1_1_16">#REF!</definedName>
    <definedName name="VPR1_1_17" localSheetId="7">#REF!</definedName>
    <definedName name="VPR1_1_17">#REF!</definedName>
    <definedName name="VPR1_1_18" localSheetId="7">#REF!</definedName>
    <definedName name="VPR1_1_18">#REF!</definedName>
    <definedName name="VPR1_1_19" localSheetId="7">#REF!</definedName>
    <definedName name="VPR1_1_19">#REF!</definedName>
    <definedName name="VPR1_1_2" localSheetId="7">#REF!</definedName>
    <definedName name="VPR1_1_2">#REF!</definedName>
    <definedName name="VPR1_1_20" localSheetId="7">#REF!</definedName>
    <definedName name="VPR1_1_20">#REF!</definedName>
    <definedName name="VPR1_1_21" localSheetId="7">#REF!</definedName>
    <definedName name="VPR1_1_21">#REF!</definedName>
    <definedName name="VPR1_1_22" localSheetId="7">#REF!</definedName>
    <definedName name="VPR1_1_22">#REF!</definedName>
    <definedName name="VPR1_1_23" localSheetId="7">#REF!</definedName>
    <definedName name="VPR1_1_23">#REF!</definedName>
    <definedName name="VPR1_1_24" localSheetId="7">#REF!</definedName>
    <definedName name="VPR1_1_24">#REF!</definedName>
    <definedName name="VPR1_1_25" localSheetId="7">#REF!</definedName>
    <definedName name="VPR1_1_25">#REF!</definedName>
    <definedName name="VPR1_1_26" localSheetId="7">#REF!</definedName>
    <definedName name="VPR1_1_26">#REF!</definedName>
    <definedName name="VPR1_1_27" localSheetId="7">#REF!</definedName>
    <definedName name="VPR1_1_27">#REF!</definedName>
    <definedName name="VPR1_1_28" localSheetId="7">#REF!</definedName>
    <definedName name="VPR1_1_28">#REF!</definedName>
    <definedName name="VPR1_1_29" localSheetId="7">#REF!</definedName>
    <definedName name="VPR1_1_29">#REF!</definedName>
    <definedName name="VPR1_1_3" localSheetId="7">#REF!</definedName>
    <definedName name="VPR1_1_3">#REF!</definedName>
    <definedName name="VPR1_1_30" localSheetId="7">#REF!</definedName>
    <definedName name="VPR1_1_30">#REF!</definedName>
    <definedName name="VPR1_1_31" localSheetId="7">#REF!</definedName>
    <definedName name="VPR1_1_31">#REF!</definedName>
    <definedName name="VPR1_1_32" localSheetId="7">#REF!</definedName>
    <definedName name="VPR1_1_32">#REF!</definedName>
    <definedName name="VPR1_1_4" localSheetId="7">#REF!</definedName>
    <definedName name="VPR1_1_4">#REF!</definedName>
    <definedName name="VPR1_1_5" localSheetId="7">#REF!</definedName>
    <definedName name="VPR1_1_5">#REF!</definedName>
    <definedName name="VPR1_1_6" localSheetId="7">#REF!</definedName>
    <definedName name="VPR1_1_6">#REF!</definedName>
    <definedName name="VPR1_1_7" localSheetId="7">#REF!</definedName>
    <definedName name="VPR1_1_7">#REF!</definedName>
    <definedName name="VPR1_1_8" localSheetId="7">#REF!</definedName>
    <definedName name="VPR1_1_8">#REF!</definedName>
    <definedName name="VPR1_1_9" localSheetId="7">#REF!</definedName>
    <definedName name="VPR1_1_9">#REF!</definedName>
    <definedName name="VPR1_2" localSheetId="7">#REF!</definedName>
    <definedName name="VPR1_2">#REF!</definedName>
    <definedName name="VPR1_3" localSheetId="7">#REF!</definedName>
    <definedName name="VPR1_3">#REF!</definedName>
    <definedName name="VPR1_4" localSheetId="7">#REF!</definedName>
    <definedName name="VPR1_4">#REF!</definedName>
    <definedName name="VPR1_5" localSheetId="7">#REF!</definedName>
    <definedName name="VPR1_5">#REF!</definedName>
    <definedName name="VPR1_6" localSheetId="7">#REF!</definedName>
    <definedName name="VPR1_6">#REF!</definedName>
    <definedName name="vpt" localSheetId="7">#REF!</definedName>
    <definedName name="vpt">#REF!</definedName>
    <definedName name="VRP" localSheetId="7">#REF!</definedName>
    <definedName name="VRP">#REF!</definedName>
    <definedName name="VRP_PETROQ" localSheetId="7">#REF!</definedName>
    <definedName name="VRP_PETROQ">#REF!</definedName>
    <definedName name="VRP1_1" localSheetId="7">#REF!</definedName>
    <definedName name="VRP1_1">#REF!</definedName>
    <definedName name="VRP1_1_1" localSheetId="7">#REF!</definedName>
    <definedName name="VRP1_1_1">#REF!</definedName>
    <definedName name="VRP1_1_10" localSheetId="7">#REF!</definedName>
    <definedName name="VRP1_1_10">#REF!</definedName>
    <definedName name="VRP1_1_11" localSheetId="7">#REF!</definedName>
    <definedName name="VRP1_1_11">#REF!</definedName>
    <definedName name="VRP1_1_12" localSheetId="7">#REF!</definedName>
    <definedName name="VRP1_1_12">#REF!</definedName>
    <definedName name="VRP1_1_13" localSheetId="7">#REF!</definedName>
    <definedName name="VRP1_1_13">#REF!</definedName>
    <definedName name="VRP1_1_14" localSheetId="7">#REF!</definedName>
    <definedName name="VRP1_1_14">#REF!</definedName>
    <definedName name="VRP1_1_15" localSheetId="7">#REF!</definedName>
    <definedName name="VRP1_1_15">#REF!</definedName>
    <definedName name="VRP1_1_16" localSheetId="7">#REF!</definedName>
    <definedName name="VRP1_1_16">#REF!</definedName>
    <definedName name="VRP1_1_17" localSheetId="7">#REF!</definedName>
    <definedName name="VRP1_1_17">#REF!</definedName>
    <definedName name="VRP1_1_18" localSheetId="7">#REF!</definedName>
    <definedName name="VRP1_1_18">#REF!</definedName>
    <definedName name="VRP1_1_19" localSheetId="7">#REF!</definedName>
    <definedName name="VRP1_1_19">#REF!</definedName>
    <definedName name="VRP1_1_2" localSheetId="7">#REF!</definedName>
    <definedName name="VRP1_1_2">#REF!</definedName>
    <definedName name="VRP1_1_20" localSheetId="7">#REF!</definedName>
    <definedName name="VRP1_1_20">#REF!</definedName>
    <definedName name="VRP1_1_21" localSheetId="7">#REF!</definedName>
    <definedName name="VRP1_1_21">#REF!</definedName>
    <definedName name="VRP1_1_22" localSheetId="7">#REF!</definedName>
    <definedName name="VRP1_1_22">#REF!</definedName>
    <definedName name="VRP1_1_23" localSheetId="7">#REF!</definedName>
    <definedName name="VRP1_1_23">#REF!</definedName>
    <definedName name="VRP1_1_3" localSheetId="7">#REF!</definedName>
    <definedName name="VRP1_1_3">#REF!</definedName>
    <definedName name="VRP1_1_4" localSheetId="7">#REF!</definedName>
    <definedName name="VRP1_1_4">#REF!</definedName>
    <definedName name="VRP1_1_5" localSheetId="7">#REF!</definedName>
    <definedName name="VRP1_1_5">#REF!</definedName>
    <definedName name="VRP1_1_6" localSheetId="7">#REF!</definedName>
    <definedName name="VRP1_1_6">#REF!</definedName>
    <definedName name="VRP1_1_7" localSheetId="7">#REF!</definedName>
    <definedName name="VRP1_1_7">#REF!</definedName>
    <definedName name="VRP1_1_8" localSheetId="7">#REF!</definedName>
    <definedName name="VRP1_1_8">#REF!</definedName>
    <definedName name="VRP1_1_9" localSheetId="7">#REF!</definedName>
    <definedName name="VRP1_1_9">#REF!</definedName>
    <definedName name="VRP1_2" localSheetId="7">#REF!</definedName>
    <definedName name="VRP1_2">#REF!</definedName>
    <definedName name="VRP1_3" localSheetId="7">#REF!</definedName>
    <definedName name="VRP1_3">#REF!</definedName>
    <definedName name="VRP1_4" localSheetId="7">#REF!</definedName>
    <definedName name="VRP1_4">#REF!</definedName>
    <definedName name="vsdfj" localSheetId="7">#REF!</definedName>
    <definedName name="vsdfj">#REF!</definedName>
    <definedName name="VSM" localSheetId="7">#REF!</definedName>
    <definedName name="VSM">#REF!</definedName>
    <definedName name="VSM1_1" localSheetId="7">#REF!</definedName>
    <definedName name="VSM1_1">#REF!</definedName>
    <definedName name="VSM1_1_1" localSheetId="7">#REF!</definedName>
    <definedName name="VSM1_1_1">#REF!</definedName>
    <definedName name="VSM1_1_2" localSheetId="7">#REF!</definedName>
    <definedName name="VSM1_1_2">#REF!</definedName>
    <definedName name="VSM1_1_3" localSheetId="7">#REF!</definedName>
    <definedName name="VSM1_1_3">#REF!</definedName>
    <definedName name="VSM1_1_4" localSheetId="7">#REF!</definedName>
    <definedName name="VSM1_1_4">#REF!</definedName>
    <definedName name="VSM1_1_5" localSheetId="7">#REF!</definedName>
    <definedName name="VSM1_1_5">#REF!</definedName>
    <definedName name="VSM1_2" localSheetId="7">#REF!</definedName>
    <definedName name="VSM1_2">#REF!</definedName>
    <definedName name="VSM1_3" localSheetId="7">#REF!</definedName>
    <definedName name="VSM1_3">#REF!</definedName>
    <definedName name="VSM1_4" localSheetId="7">#REF!</definedName>
    <definedName name="VSM1_4">#REF!</definedName>
    <definedName name="VSM1_5" localSheetId="7">#REF!</definedName>
    <definedName name="VSM1_5">#REF!</definedName>
    <definedName name="vsp" localSheetId="7">#REF!</definedName>
    <definedName name="vsp">#REF!</definedName>
    <definedName name="vt" localSheetId="7">#REF!</definedName>
    <definedName name="vt">#REF!</definedName>
    <definedName name="vutil" localSheetId="7">#REF!</definedName>
    <definedName name="vutil">#REF!</definedName>
    <definedName name="vvcxv" localSheetId="7">#REF!</definedName>
    <definedName name="vvcxv">#REF!</definedName>
    <definedName name="Vvkmh" localSheetId="7">#REF!</definedName>
    <definedName name="Vvkmh">#REF!</definedName>
    <definedName name="Vvmph" localSheetId="7">#REF!</definedName>
    <definedName name="Vvmph">#REF!</definedName>
    <definedName name="VVV" localSheetId="7">#REF!</definedName>
    <definedName name="VVV">#REF!</definedName>
    <definedName name="vvvvt" localSheetId="7">#REF!</definedName>
    <definedName name="vvvvt">#REF!</definedName>
    <definedName name="vvvvvvf" localSheetId="7">#REF!</definedName>
    <definedName name="vvvvvvf">#REF!</definedName>
    <definedName name="vy" localSheetId="7">#REF!</definedName>
    <definedName name="vy">#REF!</definedName>
    <definedName name="w2w2w" localSheetId="7">#REF!</definedName>
    <definedName name="w2w2w">#REF!</definedName>
    <definedName name="WAGE_RATE" localSheetId="7">#REF!</definedName>
    <definedName name="WAGE_RATE">#REF!</definedName>
    <definedName name="Wage0100" localSheetId="7">#REF!</definedName>
    <definedName name="Wage0100">#REF!</definedName>
    <definedName name="Wage0200" localSheetId="7">#REF!</definedName>
    <definedName name="Wage0200">#REF!</definedName>
    <definedName name="WBS" localSheetId="7">#REF!</definedName>
    <definedName name="WBS">#REF!</definedName>
    <definedName name="Wcut" localSheetId="7">#REF!</definedName>
    <definedName name="Wcut">#REF!</definedName>
    <definedName name="WD" localSheetId="7">#REF!</definedName>
    <definedName name="WD">#REF!</definedName>
    <definedName name="WDD" localSheetId="7">#REF!</definedName>
    <definedName name="WDD">#REF!</definedName>
    <definedName name="WDFSDF" localSheetId="7">#REF!</definedName>
    <definedName name="WDFSDF">#REF!</definedName>
    <definedName name="wedw" localSheetId="7">#REF!</definedName>
    <definedName name="wedw">#REF!</definedName>
    <definedName name="WEFWE" localSheetId="7">#REF!</definedName>
    <definedName name="WEFWE">#REF!</definedName>
    <definedName name="werew" localSheetId="7">#REF!</definedName>
    <definedName name="werew">#REF!</definedName>
    <definedName name="WEREWR" localSheetId="7">#REF!</definedName>
    <definedName name="WEREWR">#REF!</definedName>
    <definedName name="werfdsf" localSheetId="7">#REF!</definedName>
    <definedName name="werfdsf">#REF!</definedName>
    <definedName name="werh" localSheetId="7">#REF!</definedName>
    <definedName name="werh">#REF!</definedName>
    <definedName name="wersfdfrguyo" localSheetId="7">#REF!</definedName>
    <definedName name="wersfdfrguyo">#REF!</definedName>
    <definedName name="werwr" localSheetId="7">#REF!</definedName>
    <definedName name="werwr">#REF!</definedName>
    <definedName name="WERWVN" localSheetId="7">#REF!</definedName>
    <definedName name="WERWVN">#REF!</definedName>
    <definedName name="wetrew" localSheetId="7">#REF!</definedName>
    <definedName name="wetrew">#REF!</definedName>
    <definedName name="wettt" localSheetId="7">#REF!</definedName>
    <definedName name="wettt">#REF!</definedName>
    <definedName name="wetwretd" localSheetId="7">#REF!</definedName>
    <definedName name="wetwretd">#REF!</definedName>
    <definedName name="wew" localSheetId="7">#REF!</definedName>
    <definedName name="wew">#REF!</definedName>
    <definedName name="wffag" localSheetId="7">#REF!</definedName>
    <definedName name="wffag">#REF!</definedName>
    <definedName name="WILSON" localSheetId="7">#REF!</definedName>
    <definedName name="WILSON">#REF!</definedName>
    <definedName name="WQ" localSheetId="7">#REF!</definedName>
    <definedName name="WQ">#REF!</definedName>
    <definedName name="WQEEWQ" localSheetId="7">#REF!</definedName>
    <definedName name="WQEEWQ">#REF!</definedName>
    <definedName name="wrn.civil._.works." localSheetId="7">#REF!</definedName>
    <definedName name="wrn.civil._.works.">#REF!</definedName>
    <definedName name="wrn.FINAN97." localSheetId="7">#REF!</definedName>
    <definedName name="wrn.FINAN97.">#REF!</definedName>
    <definedName name="wrn.FORMATOS." localSheetId="7">#REF!</definedName>
    <definedName name="wrn.FORMATOS.">#REF!</definedName>
    <definedName name="wrn.GENERAL." localSheetId="7">#REF!</definedName>
    <definedName name="wrn.GENERAL.">#REF!</definedName>
    <definedName name="wrn.GERENCIA." localSheetId="7">#REF!</definedName>
    <definedName name="wrn.GERENCIA.">#REF!</definedName>
    <definedName name="wrn.OPERADORES." localSheetId="7">#REF!</definedName>
    <definedName name="wrn.OPERADORES.">#REF!</definedName>
    <definedName name="wrn.res7" localSheetId="7">#REF!</definedName>
    <definedName name="wrn.res7">#REF!</definedName>
    <definedName name="wrn.Resumen." localSheetId="7">#REF!</definedName>
    <definedName name="wrn.Resumen.">#REF!</definedName>
    <definedName name="wrn.TRABFENO." localSheetId="7">#REF!</definedName>
    <definedName name="wrn.TRABFENO.">#REF!</definedName>
    <definedName name="wrn.via." localSheetId="7">#REF!</definedName>
    <definedName name="wrn.via.">#REF!</definedName>
    <definedName name="wsnhed" localSheetId="7">#REF!</definedName>
    <definedName name="wsnhed">#REF!</definedName>
    <definedName name="wswswsqa" localSheetId="7">#REF!</definedName>
    <definedName name="wswswsqa">#REF!</definedName>
    <definedName name="WSX" localSheetId="7">#REF!</definedName>
    <definedName name="WSX">#REF!</definedName>
    <definedName name="Wtot" localSheetId="7">#REF!</definedName>
    <definedName name="Wtot">#REF!</definedName>
    <definedName name="wtt" localSheetId="7">#REF!</definedName>
    <definedName name="wtt">#REF!</definedName>
    <definedName name="WW" localSheetId="7">#REF!</definedName>
    <definedName name="WW">#REF!</definedName>
    <definedName name="wwded3" localSheetId="7">#REF!</definedName>
    <definedName name="wwded3">#REF!</definedName>
    <definedName name="wwwwe" localSheetId="7">#REF!</definedName>
    <definedName name="wwwwe">#REF!</definedName>
    <definedName name="wyty" localSheetId="7">#REF!</definedName>
    <definedName name="wyty">#REF!</definedName>
    <definedName name="x" localSheetId="7">#REF!</definedName>
    <definedName name="x">#REF!</definedName>
    <definedName name="xcbvbs" localSheetId="7">#REF!</definedName>
    <definedName name="xcbvbs">#REF!</definedName>
    <definedName name="XD" localSheetId="7">#REF!</definedName>
    <definedName name="XD">#REF!</definedName>
    <definedName name="XSW" localSheetId="7">#REF!</definedName>
    <definedName name="XSW">#REF!</definedName>
    <definedName name="xsxs" localSheetId="7">#REF!</definedName>
    <definedName name="xsxs">#REF!</definedName>
    <definedName name="XX" localSheetId="7">#REF!</definedName>
    <definedName name="XX">#REF!</definedName>
    <definedName name="xxfg" localSheetId="7">#REF!</definedName>
    <definedName name="xxfg">#REF!</definedName>
    <definedName name="XXXX" localSheetId="7">#REF!</definedName>
    <definedName name="XXXX">#REF!</definedName>
    <definedName name="xxxxxds" localSheetId="7">#REF!</definedName>
    <definedName name="xxxxxds">#REF!</definedName>
    <definedName name="XXXXXX" localSheetId="7">#REF!</definedName>
    <definedName name="XXXXXX">#REF!</definedName>
    <definedName name="XXXXXXXXXX" localSheetId="7">#REF!</definedName>
    <definedName name="XXXXXXXXXX">#REF!</definedName>
    <definedName name="xxxxxxxxxx29" localSheetId="7">#REF!</definedName>
    <definedName name="xxxxxxxxxx29">#REF!</definedName>
    <definedName name="XXXXXXXXXXXX" localSheetId="7">#REF!</definedName>
    <definedName name="XXXXXXXXXXXX">#REF!</definedName>
    <definedName name="XZS" localSheetId="7">#REF!</definedName>
    <definedName name="XZS">#REF!</definedName>
    <definedName name="XZXZV" localSheetId="7">#REF!</definedName>
    <definedName name="XZXZV">#REF!</definedName>
    <definedName name="y6y6" localSheetId="7">#REF!</definedName>
    <definedName name="y6y6">#REF!</definedName>
    <definedName name="YA" localSheetId="7">#REF!</definedName>
    <definedName name="YA">#REF!</definedName>
    <definedName name="yery" localSheetId="7">#REF!</definedName>
    <definedName name="yery">#REF!</definedName>
    <definedName name="YHN" localSheetId="7">#REF!</definedName>
    <definedName name="YHN">#REF!</definedName>
    <definedName name="yhy" localSheetId="7">#REF!</definedName>
    <definedName name="yhy">#REF!</definedName>
    <definedName name="YJ" localSheetId="7">#REF!</definedName>
    <definedName name="YJ">#REF!</definedName>
    <definedName name="yjyj" localSheetId="7">#REF!</definedName>
    <definedName name="yjyj">#REF!</definedName>
    <definedName name="yrey" localSheetId="7">#REF!</definedName>
    <definedName name="yrey">#REF!</definedName>
    <definedName name="yry" localSheetId="7">#REF!</definedName>
    <definedName name="yry">#REF!</definedName>
    <definedName name="YT" localSheetId="7">#REF!</definedName>
    <definedName name="YT">#REF!</definedName>
    <definedName name="ytj" localSheetId="7">#REF!</definedName>
    <definedName name="ytj">#REF!</definedName>
    <definedName name="ytjt6" localSheetId="7">#REF!</definedName>
    <definedName name="ytjt6">#REF!</definedName>
    <definedName name="ytrwyr" localSheetId="7">#REF!</definedName>
    <definedName name="ytrwyr">#REF!</definedName>
    <definedName name="ytry" localSheetId="7">#REF!</definedName>
    <definedName name="ytry">#REF!</definedName>
    <definedName name="ytryrty" localSheetId="7">#REF!</definedName>
    <definedName name="ytryrty">#REF!</definedName>
    <definedName name="YTRYUYT" localSheetId="7">#REF!</definedName>
    <definedName name="YTRYUYT">#REF!</definedName>
    <definedName name="ytudfgd" localSheetId="7">#REF!</definedName>
    <definedName name="ytudfgd">#REF!</definedName>
    <definedName name="yturtu7" localSheetId="7">#REF!</definedName>
    <definedName name="yturtu7">#REF!</definedName>
    <definedName name="yturu" localSheetId="7">#REF!</definedName>
    <definedName name="yturu">#REF!</definedName>
    <definedName name="ytuytfgh" localSheetId="7">#REF!</definedName>
    <definedName name="ytuytfgh">#REF!</definedName>
    <definedName name="yty" localSheetId="7">#REF!</definedName>
    <definedName name="yty">#REF!</definedName>
    <definedName name="ytyyh" localSheetId="7">#REF!</definedName>
    <definedName name="ytyyh">#REF!</definedName>
    <definedName name="ytzacdfg" localSheetId="7">#REF!</definedName>
    <definedName name="ytzacdfg">#REF!</definedName>
    <definedName name="yu" localSheetId="7">#REF!</definedName>
    <definedName name="yu">#REF!</definedName>
    <definedName name="yudre54" localSheetId="7">#REF!</definedName>
    <definedName name="yudre54">#REF!</definedName>
    <definedName name="yuhgh" localSheetId="7">#REF!</definedName>
    <definedName name="yuhgh">#REF!</definedName>
    <definedName name="yutu" localSheetId="7">#REF!</definedName>
    <definedName name="yutu">#REF!</definedName>
    <definedName name="yuuiiy" localSheetId="7">#REF!</definedName>
    <definedName name="yuuiiy">#REF!</definedName>
    <definedName name="yuuuuuu" localSheetId="7">#REF!</definedName>
    <definedName name="yuuuuuu">#REF!</definedName>
    <definedName name="yy" localSheetId="7">#REF!</definedName>
    <definedName name="yy">#REF!</definedName>
    <definedName name="yyy" localSheetId="7">#REF!</definedName>
    <definedName name="yyy">#REF!</definedName>
    <definedName name="yyyuh" localSheetId="7">#REF!</definedName>
    <definedName name="yyyuh">#REF!</definedName>
    <definedName name="yyyyhhh" localSheetId="7">#REF!</definedName>
    <definedName name="yyyyhhh">#REF!</definedName>
    <definedName name="yyyyyf" localSheetId="7">#REF!</definedName>
    <definedName name="yyyyyf">#REF!</definedName>
    <definedName name="ZAQ" localSheetId="7">#REF!</definedName>
    <definedName name="ZAQ">#REF!</definedName>
    <definedName name="zdervr" localSheetId="7">#REF!</definedName>
    <definedName name="zdervr">#REF!</definedName>
    <definedName name="ZDF" localSheetId="7">#REF!</definedName>
    <definedName name="ZDF">#REF!</definedName>
    <definedName name="ZONA1" localSheetId="7">#REF!</definedName>
    <definedName name="ZONA1">#REF!</definedName>
    <definedName name="ZONA3" localSheetId="7">#REF!</definedName>
    <definedName name="ZONA3">#REF!</definedName>
    <definedName name="ZONA4" localSheetId="7">#REF!</definedName>
    <definedName name="ZONA4">#REF!</definedName>
    <definedName name="zxczds" localSheetId="7">#REF!</definedName>
    <definedName name="zxczds">#REF!</definedName>
    <definedName name="zxsdftyu" localSheetId="7">#REF!</definedName>
    <definedName name="zxsdftyu">#REF!</definedName>
    <definedName name="zxvxczv" localSheetId="7">#REF!</definedName>
    <definedName name="zxvxczv">#REF!</definedName>
    <definedName name="ZZZZZZZZZZZ" localSheetId="7">#REF!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 i="85" l="1"/>
  <c r="I6" i="85"/>
  <c r="I7" i="85"/>
  <c r="Q8" i="79"/>
  <c r="G5" i="85"/>
  <c r="G6" i="85"/>
  <c r="G7" i="85"/>
  <c r="G8" i="85"/>
  <c r="G4" i="85"/>
  <c r="Q9" i="79"/>
  <c r="Q10" i="79"/>
  <c r="H5" i="85" l="1"/>
  <c r="H6" i="85"/>
  <c r="H7" i="85"/>
  <c r="H8" i="85"/>
  <c r="H4" i="85"/>
  <c r="C18" i="85"/>
  <c r="Q7" i="79" l="1"/>
  <c r="F4" i="85"/>
  <c r="J4" i="85" s="1"/>
  <c r="F5" i="85"/>
  <c r="J5" i="85" s="1"/>
  <c r="F6" i="85"/>
  <c r="J6" i="85" s="1"/>
  <c r="F7" i="85"/>
  <c r="J7" i="85" s="1"/>
  <c r="F8" i="85"/>
  <c r="J8" i="85" s="1"/>
  <c r="W63" i="83"/>
  <c r="X60" i="83"/>
  <c r="W60" i="83"/>
  <c r="Y60" i="83" s="1"/>
  <c r="Y59" i="83"/>
  <c r="X59" i="83"/>
  <c r="W59" i="83"/>
  <c r="AE58" i="83"/>
  <c r="AC58" i="83"/>
  <c r="AA58" i="83"/>
  <c r="Y58" i="83"/>
  <c r="W58" i="83"/>
  <c r="X50" i="83"/>
  <c r="W50" i="83"/>
  <c r="V50" i="83"/>
  <c r="AA49" i="83"/>
  <c r="AA47" i="83"/>
  <c r="AA46" i="83"/>
  <c r="V42" i="83"/>
  <c r="AM41" i="83"/>
  <c r="AJ41" i="83"/>
  <c r="AG41" i="83"/>
  <c r="AD41" i="83"/>
  <c r="AA41" i="83"/>
  <c r="X41" i="83"/>
  <c r="W41" i="83"/>
  <c r="V41" i="83"/>
  <c r="H37" i="83"/>
  <c r="H38" i="83" s="1"/>
  <c r="E37" i="83"/>
  <c r="E38" i="83" s="1"/>
  <c r="Q39" i="83" s="1"/>
  <c r="Q31" i="83"/>
  <c r="W19" i="83"/>
  <c r="W18" i="83"/>
  <c r="W17" i="83"/>
  <c r="W13" i="83"/>
  <c r="Q11" i="83"/>
  <c r="I4" i="85" l="1"/>
  <c r="Q4" i="79" s="1"/>
  <c r="Q6" i="79"/>
  <c r="Q5" i="79"/>
  <c r="G9" i="85"/>
  <c r="O5" i="79" l="1"/>
  <c r="O6" i="79"/>
  <c r="O8" i="79"/>
  <c r="O9" i="79"/>
  <c r="O10" i="79"/>
  <c r="O4" i="79"/>
  <c r="I6" i="81"/>
  <c r="I7" i="81"/>
  <c r="I8" i="81"/>
  <c r="I9" i="81"/>
  <c r="I10" i="81"/>
  <c r="I11" i="81"/>
  <c r="I5" i="81"/>
  <c r="H4" i="82" l="1"/>
  <c r="F7" i="82"/>
  <c r="F8" i="82"/>
  <c r="F9" i="82"/>
  <c r="F10" i="82"/>
  <c r="E5" i="82"/>
  <c r="F5" i="82" s="1"/>
  <c r="E6" i="82"/>
  <c r="F6" i="82" s="1"/>
  <c r="E7" i="82"/>
  <c r="E8" i="82"/>
  <c r="E9" i="82"/>
  <c r="E10" i="82"/>
  <c r="E4" i="82"/>
  <c r="F4" i="82" s="1"/>
  <c r="C20" i="82" l="1"/>
  <c r="G5" i="82" l="1"/>
  <c r="G7" i="82"/>
  <c r="G9" i="82"/>
  <c r="C17" i="82"/>
  <c r="G4" i="82"/>
  <c r="G6" i="82"/>
  <c r="G8" i="82"/>
  <c r="G10" i="82"/>
  <c r="C18" i="82"/>
  <c r="C26" i="82" l="1"/>
  <c r="G11" i="82"/>
  <c r="C23" i="82" s="1"/>
  <c r="H6" i="82" l="1"/>
  <c r="H7" i="82"/>
  <c r="H8" i="82"/>
  <c r="H9" i="82"/>
  <c r="H10" i="82"/>
  <c r="H5" i="82"/>
  <c r="Q11" i="80" l="1"/>
  <c r="W13" i="80"/>
  <c r="W17" i="80"/>
  <c r="W18" i="80"/>
  <c r="W19" i="80"/>
  <c r="Q31" i="80"/>
  <c r="E38" i="80"/>
  <c r="H38" i="80"/>
  <c r="K38" i="80"/>
  <c r="V41" i="80"/>
  <c r="W41" i="80"/>
  <c r="X41" i="80"/>
  <c r="AA41" i="80"/>
  <c r="AD41" i="80"/>
  <c r="AG41" i="80"/>
  <c r="AJ41" i="80"/>
  <c r="AM41" i="80"/>
  <c r="V42" i="80"/>
  <c r="AA46" i="80"/>
  <c r="AA47" i="80"/>
  <c r="AA49" i="80"/>
  <c r="V50" i="80"/>
  <c r="W50" i="80"/>
  <c r="X50" i="80"/>
  <c r="W58" i="80"/>
  <c r="Y58" i="80"/>
  <c r="AA58" i="80"/>
  <c r="AC58" i="80"/>
  <c r="AE58" i="80"/>
  <c r="W59" i="80"/>
  <c r="X59" i="80"/>
  <c r="Y59" i="80"/>
  <c r="W60" i="80"/>
  <c r="X60" i="80"/>
  <c r="Y60" i="80"/>
  <c r="W63" i="80"/>
  <c r="M92" i="76" l="1"/>
  <c r="K92" i="76"/>
  <c r="G92" i="76"/>
  <c r="E92" i="76"/>
  <c r="N85" i="76"/>
  <c r="M85" i="76"/>
  <c r="L85" i="76"/>
  <c r="K85" i="76"/>
  <c r="J85" i="76"/>
  <c r="H85" i="76"/>
  <c r="G85" i="76"/>
  <c r="F85" i="76"/>
  <c r="E85" i="76"/>
  <c r="M84" i="76"/>
  <c r="K84" i="76"/>
  <c r="I84" i="76"/>
  <c r="G84" i="76"/>
  <c r="E84" i="76"/>
  <c r="N77" i="76"/>
  <c r="M77" i="76"/>
  <c r="L77" i="76"/>
  <c r="K77" i="76"/>
  <c r="J77" i="76"/>
  <c r="I77" i="76"/>
  <c r="H77" i="76"/>
  <c r="G77" i="76"/>
  <c r="F77" i="76"/>
  <c r="E77" i="76"/>
  <c r="M76" i="76"/>
  <c r="K76" i="76"/>
  <c r="I76" i="76"/>
  <c r="G76" i="76"/>
  <c r="E76" i="76"/>
  <c r="N69" i="76"/>
  <c r="M69" i="76"/>
  <c r="L69" i="76"/>
  <c r="K69" i="76"/>
  <c r="J69" i="76"/>
  <c r="I69" i="76"/>
  <c r="H69" i="76"/>
  <c r="G69" i="76"/>
  <c r="F69" i="76"/>
  <c r="E69" i="76"/>
  <c r="N62" i="76"/>
  <c r="M62" i="76"/>
  <c r="L62" i="76"/>
  <c r="K62" i="76"/>
  <c r="J62" i="76"/>
  <c r="I62" i="76"/>
  <c r="H62" i="76"/>
  <c r="G62" i="76"/>
  <c r="F62" i="76"/>
  <c r="E62" i="76"/>
  <c r="N55" i="76"/>
  <c r="M55" i="76"/>
  <c r="L55" i="76"/>
  <c r="K55" i="76"/>
  <c r="J55" i="76"/>
  <c r="I55" i="76"/>
  <c r="H55" i="76"/>
  <c r="G55" i="76"/>
  <c r="F55" i="76"/>
  <c r="E55" i="76"/>
  <c r="M54" i="76"/>
  <c r="K54" i="76"/>
  <c r="I54" i="76"/>
  <c r="G54" i="76"/>
  <c r="E54" i="76"/>
  <c r="N47" i="76"/>
  <c r="M47" i="76"/>
  <c r="L47" i="76"/>
  <c r="K47" i="76"/>
  <c r="J47" i="76"/>
  <c r="I47" i="76"/>
  <c r="H47" i="76"/>
  <c r="G47" i="76"/>
  <c r="F47" i="76"/>
  <c r="E47" i="76"/>
  <c r="M46" i="76"/>
  <c r="K46" i="76"/>
  <c r="I46" i="76"/>
  <c r="G46" i="76"/>
  <c r="E46" i="76"/>
  <c r="N39" i="76"/>
  <c r="M39" i="76"/>
  <c r="L39" i="76"/>
  <c r="K39" i="76"/>
  <c r="J39" i="76"/>
  <c r="I39" i="76"/>
  <c r="H39" i="76"/>
  <c r="G39" i="76"/>
  <c r="F39" i="76"/>
  <c r="E39" i="76"/>
  <c r="N32" i="76"/>
  <c r="M32" i="76"/>
  <c r="L32" i="76"/>
  <c r="K32" i="76"/>
  <c r="J32" i="76"/>
  <c r="I32" i="76"/>
  <c r="H32" i="76"/>
  <c r="G32" i="76"/>
  <c r="F32" i="76"/>
  <c r="E32" i="76"/>
  <c r="M31" i="76"/>
  <c r="K31" i="76"/>
  <c r="G31" i="76"/>
  <c r="E31" i="76"/>
  <c r="N24" i="76"/>
  <c r="M24" i="76"/>
  <c r="L24" i="76"/>
  <c r="K24" i="76"/>
  <c r="J24" i="76"/>
  <c r="H24" i="76"/>
  <c r="G24" i="76"/>
  <c r="F24" i="76"/>
  <c r="E24" i="76"/>
  <c r="M23" i="76"/>
  <c r="K23" i="76"/>
  <c r="I23" i="76"/>
  <c r="G23" i="76"/>
  <c r="E23" i="76"/>
  <c r="N16" i="76"/>
  <c r="M16" i="76"/>
  <c r="L16" i="76"/>
  <c r="K16" i="76"/>
  <c r="J16" i="76"/>
  <c r="I16" i="76"/>
  <c r="H16" i="76"/>
  <c r="G16" i="76"/>
  <c r="F16" i="76"/>
  <c r="E16" i="76"/>
  <c r="N9" i="76"/>
  <c r="M9" i="76"/>
  <c r="L9" i="76"/>
  <c r="K9" i="76"/>
  <c r="J9" i="76"/>
  <c r="H9" i="76"/>
  <c r="G9" i="76"/>
  <c r="F9" i="76"/>
  <c r="E9" i="76"/>
  <c r="W63" i="75" l="1"/>
  <c r="Y60" i="75"/>
  <c r="X60" i="75"/>
  <c r="W60" i="75"/>
  <c r="X59" i="75"/>
  <c r="W59" i="75"/>
  <c r="Y59" i="75" s="1"/>
  <c r="AE58" i="75"/>
  <c r="AC58" i="75"/>
  <c r="AA58" i="75"/>
  <c r="Y58" i="75"/>
  <c r="W50" i="75"/>
  <c r="V50" i="75"/>
  <c r="X50" i="75" s="1"/>
  <c r="AA47" i="75"/>
  <c r="AA46" i="75"/>
  <c r="AA49" i="75" s="1"/>
  <c r="V42" i="75"/>
  <c r="AM41" i="75"/>
  <c r="AJ41" i="75"/>
  <c r="AG41" i="75"/>
  <c r="AD41" i="75"/>
  <c r="AA41" i="75"/>
  <c r="W41" i="75"/>
  <c r="X41" i="75" s="1"/>
  <c r="V41" i="75"/>
  <c r="E37" i="75"/>
  <c r="E38" i="75" s="1"/>
  <c r="Q31" i="75"/>
  <c r="A22" i="75"/>
  <c r="W13" i="75" s="1"/>
  <c r="W19" i="75"/>
  <c r="W18" i="75"/>
  <c r="W17" i="75"/>
  <c r="Q11" i="75"/>
  <c r="W63" i="74"/>
  <c r="Y60" i="74"/>
  <c r="X60" i="74"/>
  <c r="W60" i="74"/>
  <c r="Y59" i="74"/>
  <c r="X59" i="74"/>
  <c r="W59" i="74"/>
  <c r="AE58" i="74"/>
  <c r="AC58" i="74"/>
  <c r="AA58" i="74"/>
  <c r="Y58" i="74"/>
  <c r="W58" i="74"/>
  <c r="X50" i="74"/>
  <c r="W50" i="74"/>
  <c r="V50" i="74"/>
  <c r="AA49" i="74"/>
  <c r="AA47" i="74"/>
  <c r="AA46" i="74"/>
  <c r="V42" i="74"/>
  <c r="AM41" i="74"/>
  <c r="AJ41" i="74"/>
  <c r="AG41" i="74"/>
  <c r="AD41" i="74"/>
  <c r="AA41" i="74"/>
  <c r="X41" i="74"/>
  <c r="W41" i="74"/>
  <c r="V41" i="74"/>
  <c r="E38" i="74"/>
  <c r="E35" i="74"/>
  <c r="Q31" i="74"/>
  <c r="W19" i="74"/>
  <c r="W18" i="74"/>
  <c r="W17" i="74"/>
  <c r="W13" i="74"/>
  <c r="Q11" i="74"/>
  <c r="W58" i="75" l="1"/>
  <c r="W63" i="72"/>
  <c r="X60" i="72"/>
  <c r="W60" i="72"/>
  <c r="Y60" i="72" s="1"/>
  <c r="X59" i="72"/>
  <c r="W59" i="72"/>
  <c r="Y59" i="72" s="1"/>
  <c r="AE58" i="72"/>
  <c r="AC58" i="72"/>
  <c r="AA58" i="72"/>
  <c r="Y58" i="72"/>
  <c r="W50" i="72"/>
  <c r="V50" i="72"/>
  <c r="X50" i="72" s="1"/>
  <c r="AA49" i="72"/>
  <c r="AA47" i="72"/>
  <c r="E47" i="72"/>
  <c r="AA46" i="72"/>
  <c r="V42" i="72"/>
  <c r="AM41" i="72"/>
  <c r="AJ41" i="72"/>
  <c r="AG41" i="72"/>
  <c r="AD41" i="72"/>
  <c r="AA41" i="72"/>
  <c r="W41" i="72"/>
  <c r="V41" i="72"/>
  <c r="X41" i="72" s="1"/>
  <c r="E38" i="72"/>
  <c r="Q31" i="72"/>
  <c r="A22" i="72"/>
  <c r="W58" i="72" s="1"/>
  <c r="W19" i="72"/>
  <c r="W18" i="72"/>
  <c r="C18" i="72"/>
  <c r="W17" i="72"/>
  <c r="Q11" i="72"/>
  <c r="W13" i="72" l="1"/>
  <c r="W63" i="70" l="1"/>
  <c r="Y60" i="70"/>
  <c r="X60" i="70"/>
  <c r="W60" i="70"/>
  <c r="Y59" i="70"/>
  <c r="X59" i="70"/>
  <c r="W59" i="70"/>
  <c r="AE58" i="70"/>
  <c r="AC58" i="70"/>
  <c r="AA58" i="70"/>
  <c r="Y58" i="70"/>
  <c r="W58" i="70"/>
  <c r="X50" i="70"/>
  <c r="W50" i="70"/>
  <c r="V50" i="70"/>
  <c r="AA49" i="70"/>
  <c r="AA47" i="70"/>
  <c r="AA46" i="70"/>
  <c r="V42" i="70"/>
  <c r="AM41" i="70"/>
  <c r="AJ41" i="70"/>
  <c r="AG41" i="70"/>
  <c r="AD41" i="70"/>
  <c r="AA41" i="70"/>
  <c r="X41" i="70"/>
  <c r="W41" i="70"/>
  <c r="V41" i="70"/>
  <c r="K38" i="70"/>
  <c r="H38" i="70"/>
  <c r="E38" i="70"/>
  <c r="Q39" i="70" s="1"/>
  <c r="K37" i="70"/>
  <c r="H37" i="70"/>
  <c r="E37" i="70"/>
  <c r="Q31" i="70"/>
  <c r="W19" i="70"/>
  <c r="W18" i="70"/>
  <c r="W17" i="70"/>
  <c r="W13" i="70"/>
  <c r="Q11" i="70"/>
  <c r="K38" i="69"/>
  <c r="H38" i="69"/>
  <c r="E38" i="69"/>
  <c r="I133" i="50"/>
  <c r="J133" i="50"/>
  <c r="I132" i="50"/>
  <c r="J132" i="50"/>
  <c r="I130" i="50"/>
  <c r="J130" i="50"/>
  <c r="I128" i="50"/>
  <c r="J128" i="50"/>
  <c r="I127" i="50"/>
  <c r="J127" i="50"/>
  <c r="I126" i="50"/>
  <c r="J126" i="50"/>
  <c r="I125" i="50"/>
  <c r="J125" i="50"/>
  <c r="I124" i="50"/>
  <c r="J124" i="50"/>
  <c r="I123" i="50"/>
  <c r="J123" i="50"/>
  <c r="I121" i="50"/>
  <c r="J121" i="50"/>
  <c r="I120" i="50"/>
  <c r="J120" i="50"/>
  <c r="I119" i="50"/>
  <c r="J119" i="50"/>
  <c r="I118" i="50"/>
  <c r="J118" i="50"/>
  <c r="I116" i="50"/>
  <c r="J116" i="50"/>
  <c r="I115" i="50"/>
  <c r="J115" i="50"/>
  <c r="I114" i="50"/>
  <c r="J114" i="50"/>
  <c r="I113" i="50"/>
  <c r="J113" i="50"/>
  <c r="I112" i="50"/>
  <c r="J112" i="50"/>
  <c r="I111" i="50"/>
  <c r="J111" i="50"/>
  <c r="I109" i="50"/>
  <c r="J109" i="50"/>
  <c r="I108" i="50"/>
  <c r="J108" i="50"/>
  <c r="I107" i="50"/>
  <c r="J107" i="50"/>
  <c r="I106" i="50"/>
  <c r="J106" i="50"/>
  <c r="I100" i="50"/>
  <c r="J100" i="50"/>
  <c r="I99" i="50"/>
  <c r="J99" i="50"/>
  <c r="I97" i="50"/>
  <c r="J97" i="50"/>
  <c r="I95" i="50"/>
  <c r="J95" i="50"/>
  <c r="I94" i="50"/>
  <c r="J94" i="50"/>
  <c r="I93" i="50"/>
  <c r="J93" i="50"/>
  <c r="I91" i="50"/>
  <c r="J91" i="50"/>
  <c r="I90" i="50"/>
  <c r="J90" i="50"/>
  <c r="I89" i="50"/>
  <c r="J89" i="50"/>
  <c r="I87" i="50"/>
  <c r="J87" i="50"/>
  <c r="I86" i="50"/>
  <c r="J86" i="50"/>
  <c r="I85" i="50"/>
  <c r="J85" i="50"/>
  <c r="I84" i="50"/>
  <c r="J84" i="50"/>
  <c r="I83" i="50"/>
  <c r="J83" i="50"/>
  <c r="I82" i="50"/>
  <c r="J82" i="50"/>
  <c r="I80" i="50"/>
  <c r="J80" i="50"/>
  <c r="I79" i="50"/>
  <c r="J79" i="50"/>
  <c r="I78" i="50"/>
  <c r="J78" i="50"/>
  <c r="I77" i="50"/>
  <c r="J77" i="50"/>
  <c r="I62" i="50"/>
  <c r="J62" i="50"/>
  <c r="I61" i="50"/>
  <c r="J61" i="50"/>
  <c r="I59" i="50"/>
  <c r="J59" i="50"/>
  <c r="I57" i="50"/>
  <c r="J57" i="50"/>
  <c r="I56" i="50"/>
  <c r="J56" i="50"/>
  <c r="I55" i="50"/>
  <c r="J55" i="50"/>
  <c r="I54" i="50"/>
  <c r="J54" i="50"/>
  <c r="I53" i="50"/>
  <c r="J53" i="50"/>
  <c r="I52" i="50"/>
  <c r="J52" i="50"/>
  <c r="I50" i="50"/>
  <c r="J50" i="50"/>
  <c r="I49" i="50"/>
  <c r="J49" i="50"/>
  <c r="I48" i="50"/>
  <c r="J48" i="50"/>
  <c r="I47" i="50"/>
  <c r="J47" i="50"/>
  <c r="I45" i="50"/>
  <c r="J45" i="50"/>
  <c r="I44" i="50"/>
  <c r="J44" i="50"/>
  <c r="I43" i="50"/>
  <c r="J43" i="50"/>
  <c r="I42" i="50"/>
  <c r="J42" i="50"/>
  <c r="I41" i="50"/>
  <c r="J41" i="50"/>
  <c r="I40" i="50"/>
  <c r="J40" i="50"/>
  <c r="I38" i="50"/>
  <c r="J38" i="50"/>
  <c r="I37" i="50"/>
  <c r="J37" i="50"/>
  <c r="I36" i="50"/>
  <c r="J36" i="50"/>
  <c r="I35" i="50"/>
  <c r="J35" i="50"/>
  <c r="I30" i="50"/>
  <c r="J30" i="50"/>
  <c r="I29" i="50"/>
  <c r="J29" i="50"/>
  <c r="I27" i="50"/>
  <c r="J27" i="50"/>
  <c r="I25" i="50"/>
  <c r="J25" i="50"/>
  <c r="I24" i="50"/>
  <c r="J24" i="50"/>
  <c r="I23" i="50"/>
  <c r="J23" i="50"/>
  <c r="I21" i="50"/>
  <c r="J21" i="50"/>
  <c r="I20" i="50"/>
  <c r="J20" i="50"/>
  <c r="I19" i="50"/>
  <c r="J19" i="50"/>
  <c r="I17" i="50"/>
  <c r="J17" i="50"/>
  <c r="I16" i="50"/>
  <c r="J16" i="50"/>
  <c r="I15" i="50"/>
  <c r="J15" i="50"/>
  <c r="I14" i="50"/>
  <c r="J14" i="50"/>
  <c r="I13" i="50"/>
  <c r="J13" i="50"/>
  <c r="I12" i="50"/>
  <c r="J12" i="50"/>
  <c r="I10" i="50"/>
  <c r="J10" i="50"/>
  <c r="I9" i="50"/>
  <c r="J9" i="50"/>
  <c r="I8" i="50"/>
  <c r="J8" i="50"/>
  <c r="I7" i="50"/>
  <c r="J7" i="50"/>
  <c r="W63" i="69"/>
  <c r="X60" i="69"/>
  <c r="W60" i="69"/>
  <c r="Y60" i="69"/>
  <c r="X59" i="69"/>
  <c r="W59" i="69"/>
  <c r="Y59" i="69"/>
  <c r="AE58" i="69"/>
  <c r="AC58" i="69"/>
  <c r="AA58" i="69"/>
  <c r="Y58" i="69"/>
  <c r="W58" i="69"/>
  <c r="W50" i="69"/>
  <c r="V50" i="69"/>
  <c r="X50" i="69"/>
  <c r="AA47" i="69"/>
  <c r="AA46" i="69"/>
  <c r="AA49" i="69"/>
  <c r="V42" i="69"/>
  <c r="AM41" i="69"/>
  <c r="AJ41" i="69"/>
  <c r="AG41" i="69"/>
  <c r="AD41" i="69"/>
  <c r="AA41" i="69"/>
  <c r="W41" i="69"/>
  <c r="V41" i="69"/>
  <c r="X41" i="69"/>
  <c r="Q31" i="69"/>
  <c r="W19" i="69"/>
  <c r="W18" i="69"/>
  <c r="W17" i="69"/>
  <c r="W13" i="69"/>
  <c r="Q11" i="69"/>
  <c r="O16" i="48"/>
  <c r="R16" i="48"/>
  <c r="Q16" i="48"/>
  <c r="P16" i="48"/>
  <c r="N16" i="48"/>
  <c r="L16" i="48"/>
  <c r="K16" i="48"/>
  <c r="J16" i="48"/>
  <c r="I16" i="48"/>
  <c r="H16" i="48"/>
  <c r="G16" i="48"/>
  <c r="F16" i="48"/>
  <c r="E16" i="48"/>
  <c r="D16" i="48"/>
  <c r="C16" i="48"/>
  <c r="O15" i="48"/>
  <c r="R15" i="48"/>
  <c r="Q15" i="48"/>
  <c r="P15" i="48"/>
  <c r="N15" i="48"/>
  <c r="L15" i="48"/>
  <c r="K15" i="48"/>
  <c r="J15" i="48"/>
  <c r="I15" i="48"/>
  <c r="H15" i="48"/>
  <c r="G15" i="48"/>
  <c r="F15" i="48"/>
  <c r="E15" i="48"/>
  <c r="D15" i="48"/>
  <c r="C15" i="48"/>
  <c r="Q14" i="48"/>
  <c r="P14" i="48"/>
  <c r="O14" i="48"/>
  <c r="R14" i="48"/>
  <c r="N14" i="48"/>
  <c r="L14" i="48"/>
  <c r="K14" i="48"/>
  <c r="J14" i="48"/>
  <c r="I14" i="48"/>
  <c r="H14" i="48"/>
  <c r="G14" i="48"/>
  <c r="F14" i="48"/>
  <c r="E14" i="48"/>
  <c r="D14" i="48"/>
  <c r="C14" i="48"/>
  <c r="Q13" i="48"/>
  <c r="P13" i="48"/>
  <c r="O13" i="48"/>
  <c r="R13" i="48"/>
  <c r="N13" i="48"/>
  <c r="L13" i="48"/>
  <c r="K13" i="48"/>
  <c r="J13" i="48"/>
  <c r="I13" i="48"/>
  <c r="H13" i="48"/>
  <c r="G13" i="48"/>
  <c r="F13" i="48"/>
  <c r="E13" i="48"/>
  <c r="D13" i="48"/>
  <c r="C13" i="48"/>
  <c r="Q12" i="48"/>
  <c r="P12" i="48"/>
  <c r="O12" i="48"/>
  <c r="R12" i="48"/>
  <c r="N12" i="48"/>
  <c r="L12" i="48"/>
  <c r="K12" i="48"/>
  <c r="J12" i="48"/>
  <c r="I12" i="48"/>
  <c r="H12" i="48"/>
  <c r="G12" i="48"/>
  <c r="F12" i="48"/>
  <c r="E12" i="48"/>
  <c r="D12" i="48"/>
  <c r="C12" i="48"/>
  <c r="Q11" i="48"/>
  <c r="P11" i="48"/>
  <c r="O11" i="48"/>
  <c r="R11" i="48"/>
  <c r="N11" i="48"/>
  <c r="L11" i="48"/>
  <c r="K11" i="48"/>
  <c r="J11" i="48"/>
  <c r="I11" i="48"/>
  <c r="H11" i="48"/>
  <c r="G11" i="48"/>
  <c r="F11" i="48"/>
  <c r="E11" i="48"/>
  <c r="D11" i="48"/>
  <c r="C11" i="48"/>
  <c r="Q10" i="48"/>
  <c r="P10" i="48"/>
  <c r="O10" i="48"/>
  <c r="R10" i="48"/>
  <c r="N10" i="48"/>
  <c r="L10" i="48"/>
  <c r="K10" i="48"/>
  <c r="J10" i="48"/>
  <c r="I10" i="48"/>
  <c r="H10" i="48"/>
  <c r="G10" i="48"/>
  <c r="F10" i="48"/>
  <c r="E10" i="48"/>
  <c r="D10" i="48"/>
  <c r="C10" i="48"/>
  <c r="O9" i="48"/>
  <c r="R9" i="48"/>
  <c r="Q9" i="48"/>
  <c r="P9" i="48"/>
  <c r="N9" i="48"/>
  <c r="L9" i="48"/>
  <c r="K9" i="48"/>
  <c r="J9" i="48"/>
  <c r="I9" i="48"/>
  <c r="H9" i="48"/>
  <c r="G9" i="48"/>
  <c r="F9" i="48"/>
  <c r="E9" i="48"/>
  <c r="D9" i="48"/>
  <c r="C9" i="48"/>
  <c r="O8" i="48"/>
  <c r="R8" i="48"/>
  <c r="Q8" i="48"/>
  <c r="P8" i="48"/>
  <c r="N8" i="48"/>
  <c r="L8" i="48"/>
  <c r="K8" i="48"/>
  <c r="J8" i="48"/>
  <c r="I8" i="48"/>
  <c r="H8" i="48"/>
  <c r="G8" i="48"/>
  <c r="F8" i="48"/>
  <c r="E8" i="48"/>
  <c r="D8" i="48"/>
  <c r="C8" i="48"/>
  <c r="Q7" i="48"/>
  <c r="P7" i="48"/>
  <c r="O7" i="48"/>
  <c r="R7" i="48"/>
  <c r="N7" i="48"/>
  <c r="L7" i="48"/>
  <c r="K7" i="48"/>
  <c r="J7" i="48"/>
  <c r="I7" i="48"/>
  <c r="H7" i="48"/>
  <c r="G7" i="48"/>
  <c r="F7" i="48"/>
  <c r="E7" i="48"/>
  <c r="D7" i="48"/>
  <c r="C7" i="48"/>
  <c r="Q6" i="48"/>
  <c r="P6" i="48"/>
  <c r="O6" i="48"/>
  <c r="R6" i="48"/>
  <c r="N6" i="48"/>
  <c r="L6" i="48"/>
  <c r="K6" i="48"/>
  <c r="J6" i="48"/>
  <c r="I6" i="48"/>
  <c r="H6" i="48"/>
  <c r="G6" i="48"/>
  <c r="F6" i="48"/>
  <c r="E6" i="48"/>
  <c r="D6" i="48"/>
  <c r="C6" i="48"/>
  <c r="Q5" i="48"/>
  <c r="P5" i="48"/>
  <c r="O5" i="48"/>
  <c r="R5" i="48"/>
  <c r="N5" i="48"/>
  <c r="L5" i="48"/>
  <c r="K5" i="48"/>
  <c r="J5" i="48"/>
  <c r="I5" i="48"/>
  <c r="H5" i="48"/>
  <c r="G5" i="48"/>
  <c r="F5" i="48"/>
  <c r="E5" i="48"/>
  <c r="D5" i="48"/>
  <c r="C5" i="48"/>
  <c r="Q4" i="48"/>
  <c r="P4" i="48"/>
  <c r="O4" i="48"/>
  <c r="R4" i="48"/>
  <c r="N4" i="48"/>
  <c r="L4" i="48"/>
  <c r="K4" i="48"/>
  <c r="J4" i="48"/>
  <c r="I4" i="48"/>
  <c r="H4" i="48"/>
  <c r="G4" i="48"/>
  <c r="F4" i="48"/>
  <c r="E4" i="48"/>
  <c r="D4" i="48"/>
  <c r="C4" i="48"/>
  <c r="Q3" i="48"/>
  <c r="P3" i="48"/>
  <c r="O3" i="48"/>
  <c r="R3" i="48"/>
  <c r="N3" i="48"/>
  <c r="L3" i="48"/>
  <c r="K3" i="48"/>
  <c r="J3" i="48"/>
  <c r="I3" i="48"/>
  <c r="H3" i="48"/>
  <c r="G3" i="48"/>
  <c r="F3" i="48"/>
  <c r="E3" i="48"/>
  <c r="D3" i="48"/>
  <c r="C3" i="48"/>
  <c r="I64" i="50"/>
  <c r="I135" i="50"/>
  <c r="I138" i="50"/>
  <c r="I137" i="50"/>
  <c r="I136" i="50"/>
  <c r="I66" i="50"/>
  <c r="I67" i="50"/>
  <c r="I65" i="50"/>
  <c r="I68" i="50"/>
  <c r="I139" i="5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Leonardo Bohorquez</author>
  </authors>
  <commentList>
    <comment ref="E45" authorId="0" shapeId="0" xr:uid="{0DBDD0B8-45E3-4F27-8AD5-D796E9163EB5}">
      <text>
        <r>
          <rPr>
            <b/>
            <sz val="9"/>
            <color indexed="81"/>
            <rFont val="Tahoma"/>
            <family val="2"/>
          </rPr>
          <t>Leonardo Bohorquez:</t>
        </r>
        <r>
          <rPr>
            <sz val="9"/>
            <color indexed="81"/>
            <rFont val="Tahoma"/>
            <family val="2"/>
          </rPr>
          <t xml:space="preserve">
872  metros X 33"</t>
        </r>
      </text>
    </comment>
  </commentList>
</comments>
</file>

<file path=xl/sharedStrings.xml><?xml version="1.0" encoding="utf-8"?>
<sst xmlns="http://schemas.openxmlformats.org/spreadsheetml/2006/main" count="2226" uniqueCount="501">
  <si>
    <t xml:space="preserve">EVALUACION TECNICA </t>
  </si>
  <si>
    <t xml:space="preserve">CRITERIO </t>
  </si>
  <si>
    <t xml:space="preserve">PERSONA </t>
  </si>
  <si>
    <t xml:space="preserve">CUMPLE </t>
  </si>
  <si>
    <t xml:space="preserve">NATURAL </t>
  </si>
  <si>
    <t xml:space="preserve">NO CUMPLE </t>
  </si>
  <si>
    <t>JURIDICA</t>
  </si>
  <si>
    <t xml:space="preserve">VALORES OFICIALES </t>
  </si>
  <si>
    <t>PROPONENTE :</t>
  </si>
  <si>
    <t>PRESUPUESTO OFICIAL</t>
  </si>
  <si>
    <t>REPRESENTANTE LEGAL:</t>
  </si>
  <si>
    <t>NO CUMPLE</t>
  </si>
  <si>
    <t xml:space="preserve">NOMBRE </t>
  </si>
  <si>
    <t xml:space="preserve">FECHA DE CIERRE </t>
  </si>
  <si>
    <t xml:space="preserve">MATRICULA VIGENTE: </t>
  </si>
  <si>
    <t xml:space="preserve">% PARTICIPACION </t>
  </si>
  <si>
    <t xml:space="preserve">CONTRATO 1 </t>
  </si>
  <si>
    <t>CUMPLE - FORMATO 7B</t>
  </si>
  <si>
    <t>CONTRATO 2</t>
  </si>
  <si>
    <t xml:space="preserve"> NO CUMPLE - FORMATO 7B</t>
  </si>
  <si>
    <t>j</t>
  </si>
  <si>
    <t>CONTRATO 3</t>
  </si>
  <si>
    <t>CONTRATO 4</t>
  </si>
  <si>
    <t xml:space="preserve">CONTRATO 6 </t>
  </si>
  <si>
    <t>SUBCONTRATO 1</t>
  </si>
  <si>
    <t xml:space="preserve">INFORMACION BASE </t>
  </si>
  <si>
    <t>SUBCONTRATO 2</t>
  </si>
  <si>
    <t xml:space="preserve">INTEGRANTE QUE APORTA EXPERIENCIA </t>
  </si>
  <si>
    <t>SUBCONTRATO 3</t>
  </si>
  <si>
    <t>% PARTICIPACION EN EL CONTRATO</t>
  </si>
  <si>
    <t>SUBCONTRATO 4</t>
  </si>
  <si>
    <t>VALOR DEL CONTRATO ($)</t>
  </si>
  <si>
    <t>SUBCONTRATO 5</t>
  </si>
  <si>
    <t xml:space="preserve">AÑO DE TERMINACION </t>
  </si>
  <si>
    <t>SUBCONTRATO 6</t>
  </si>
  <si>
    <t>VALOR DEL SMMLV EN EL AÑO DE TERMINACION</t>
  </si>
  <si>
    <t xml:space="preserve">VALOR DEL CONTRATO EN SMMLV </t>
  </si>
  <si>
    <t>CRITERIO FINAL</t>
  </si>
  <si>
    <t>CLASIFICACION UNSPSC</t>
  </si>
  <si>
    <t>C5</t>
  </si>
  <si>
    <t>C6</t>
  </si>
  <si>
    <t>C. VAL</t>
  </si>
  <si>
    <t xml:space="preserve">FINAL </t>
  </si>
  <si>
    <t>TOTAL</t>
  </si>
  <si>
    <t>UNO DE LOS INTEGRANTES DEBE APORTAR LA EXPERIENCIA MINIMA REQUERIDA ≥50%</t>
  </si>
  <si>
    <t xml:space="preserve">LOS DEMAS INTEGRANTES DEBEN ACREDITAR ≥ 5% DE LA EXPERIENCIA MINIMA REQUERIDA </t>
  </si>
  <si>
    <t>CR 1</t>
  </si>
  <si>
    <t>INTEGRANTE QUE APORTA DISCAPACITADO DEBE APORTAR ≥ 40% DE EXPERIENCIA REQUERIDA (SMMLV)</t>
  </si>
  <si>
    <t>FINAL</t>
  </si>
  <si>
    <t>PROPONENTE:</t>
  </si>
  <si>
    <t xml:space="preserve">OBSERVACIONES </t>
  </si>
  <si>
    <t>LONG REQ</t>
  </si>
  <si>
    <t>CEDULA - 
CERTIFICADO</t>
  </si>
  <si>
    <t>MATRICULA -
OBJETO SOCIAL</t>
  </si>
  <si>
    <t>Promoción de Servicios
Nacionales o con Trato Nacional</t>
  </si>
  <si>
    <t>NO APLICA</t>
  </si>
  <si>
    <t>CONEXIONES REQ</t>
  </si>
  <si>
    <t>CUMPLE</t>
  </si>
  <si>
    <t>PROPONENTE</t>
  </si>
  <si>
    <t>FACTOR DE CALIDAD</t>
  </si>
  <si>
    <t>APOYO A INDUSTRIA NACIONAL</t>
  </si>
  <si>
    <t>VINCULACIÓN DE PERSONAS CON DISCAPACIDAD</t>
  </si>
  <si>
    <t>PUNTAJE TOTAL</t>
  </si>
  <si>
    <t>REPRESENTANTE LEGAL</t>
  </si>
  <si>
    <t>AVAL</t>
  </si>
  <si>
    <t>EXPERIENCIA REQUERIDA</t>
  </si>
  <si>
    <t>EXPERIENCIA ESPECIFICA CRITERIO 1 
LONGITUD ACREDITADA (m)</t>
  </si>
  <si>
    <t>CUMPLIMIENTO ARTICULO 17 LEY 842 DE 2003</t>
  </si>
  <si>
    <t>RESUMEN</t>
  </si>
  <si>
    <t>FORMATO 7B - DISPONIBILIDAD Y CONDICIONES FUNCIONALES DE LA MAQUINARIA DE OBRA</t>
  </si>
  <si>
    <t>EXPERIENCIA ESPECIFICA Por lo menos uno (1) de los contratos válidos aportados debe acreditar experiencia general en alguno de estos componentes tales como: cámaras de caída, sifones invertidos, disipadores de energía, entre otras estructuras hidráulicas asociadas con el objeto del proceso de selección.</t>
  </si>
  <si>
    <t>EXPERIENCIA ESPECIFICA Por lo menos uno (1) de los contratos válidos aportados debe acreditar experiencia general en entibados para construcción de acueductos y/o alcantarillados.</t>
  </si>
  <si>
    <t>PRES.  OFICIAL EN SMMLV 2022</t>
  </si>
  <si>
    <t xml:space="preserve">COPIA TARJETA  PROFESIONAL: </t>
  </si>
  <si>
    <t>CRITERIOS</t>
  </si>
  <si>
    <t>OBJETO</t>
  </si>
  <si>
    <t>CAPACIDAD OPERATIVA-RESIDENTE DE OBRA</t>
  </si>
  <si>
    <t>FOTOCOPIA DE LA CEDULA</t>
  </si>
  <si>
    <t>FOTOCOPIA DE MATRICULA Y COPNIA</t>
  </si>
  <si>
    <t>CARTA DE INTENCION</t>
  </si>
  <si>
    <t xml:space="preserve">ANEXO 13 FORMTO OFERTA ECONOMICA </t>
  </si>
  <si>
    <t xml:space="preserve">OPTIMIZACION DE REDES DE ALCANTARILLADO EN DIFERENTES SECTORES DEL MUNICIPIO DE CIRCASIA, DEPARTAMENTO DEL QUINDÍO   </t>
  </si>
  <si>
    <t>OPTIMIZACIÓN RED DE ALCANTARILLADO CALLE 11 ENTRE CARRERA 11 Y 12 ENTRE CAMARAS 685 Y 569 CIRCASIA-QUINDIO</t>
  </si>
  <si>
    <t>ÍTEM</t>
  </si>
  <si>
    <t>ACTIVIDADES</t>
  </si>
  <si>
    <t>UNID</t>
  </si>
  <si>
    <t>CANT</t>
  </si>
  <si>
    <t>VR UNITARIO</t>
  </si>
  <si>
    <t>VALOR PARCIAL</t>
  </si>
  <si>
    <t>PRELIMINARES Y SEÑALIZACIÓN</t>
  </si>
  <si>
    <t xml:space="preserve">Localización y replanteo </t>
  </si>
  <si>
    <t>Ml</t>
  </si>
  <si>
    <t>Señalización preventiva con tela PP</t>
  </si>
  <si>
    <t xml:space="preserve">Pasos peatonales provisionales </t>
  </si>
  <si>
    <t>Un</t>
  </si>
  <si>
    <t>Manejo de aguas</t>
  </si>
  <si>
    <t>MOVIMIENTO DE TIERRA</t>
  </si>
  <si>
    <t>Excavación en material comun a mano entre 0-2 m (Incluye retiro tuberia existente)</t>
  </si>
  <si>
    <t>M3</t>
  </si>
  <si>
    <t>Excavación en material comun a mano entre 2-4 m  (Incluye retiro tuberia existente)</t>
  </si>
  <si>
    <t>Lleno compactado con material de sitio</t>
  </si>
  <si>
    <t>Lleno compactado incluye suministro de material de prestamo de cantera y/o río</t>
  </si>
  <si>
    <t xml:space="preserve">Cama para cimentacion con material triturado </t>
  </si>
  <si>
    <t>Entibado Tipo B</t>
  </si>
  <si>
    <t>M2</t>
  </si>
  <si>
    <t xml:space="preserve"> SUMINISTRO E INSTALACIÓN ALCANTARILLADO </t>
  </si>
  <si>
    <t>Suministro e instalacion Tuberia Perfilada  D=6"</t>
  </si>
  <si>
    <t>Suministro e instalacion Tuberia Perfilada  D=12"</t>
  </si>
  <si>
    <t>Suministro e instalación Kit Silla Yee 12" x6"</t>
  </si>
  <si>
    <t>OBRAS EN CONCRETO</t>
  </si>
  <si>
    <t>Caja de Inspección 0,8x0,8x0,8 e=0.10m (Incluye tapa en concreto)</t>
  </si>
  <si>
    <t>Imprimación asfalto con emulsión asfáltica</t>
  </si>
  <si>
    <t>Mezcla densa en caliente tipo MDC-19 E=0,07m</t>
  </si>
  <si>
    <t xml:space="preserve"> PAVIMENTOS Y REPOSICIONES </t>
  </si>
  <si>
    <t xml:space="preserve">Suministro, conformación y compactación Sub Base granular </t>
  </si>
  <si>
    <t xml:space="preserve"> OBRAS Y ACTIVIDADES COMPLEMENTARIAS </t>
  </si>
  <si>
    <t xml:space="preserve"> Cargue y retiro de material sobrante</t>
  </si>
  <si>
    <t>Inspección interna de la red de alcantarillado con equipo CCT</t>
  </si>
  <si>
    <t>ML</t>
  </si>
  <si>
    <t>SUBTOTAL CALLE 11</t>
  </si>
  <si>
    <t>OPTIMIZACIÓN RED DE ALCANTARILLADO ALTO DE LA TAZA ENTRE MANZANA A Y BARRIO OBRERO CIRCASIA-QUINDIO</t>
  </si>
  <si>
    <t>Suministro e instalacion Tuberia Perfilada  D=16"</t>
  </si>
  <si>
    <t>Suministro e instalación Kit Silla Yee 16" x6"</t>
  </si>
  <si>
    <t>Cuerpo cámara D=1,2m en concreto de 21MPa (incluye peldaños)</t>
  </si>
  <si>
    <t>Losa tapa 1,6*1,6*0.2m en concreto (incluye tapa en HF)</t>
  </si>
  <si>
    <t>Construccion base y cañuela</t>
  </si>
  <si>
    <t>Brazo de caida en tuberia de  diametro 12" incluye accesorios y concreto</t>
  </si>
  <si>
    <t>Empalme cámaras existentes</t>
  </si>
  <si>
    <t>M</t>
  </si>
  <si>
    <t>SUBTOTAL ALTO DE LA TAZA</t>
  </si>
  <si>
    <t>SUBTOTAL COSTOS DIRECTOS</t>
  </si>
  <si>
    <t>ADMINISTRACION</t>
  </si>
  <si>
    <t>IMPREVISTOS</t>
  </si>
  <si>
    <t>UTILIDAD</t>
  </si>
  <si>
    <t xml:space="preserve">VALOR TOTAL </t>
  </si>
  <si>
    <t>ANEXO 13 FORMTO OFERTA ECONOMICA</t>
  </si>
  <si>
    <t xml:space="preserve">OPTIMIZACION DE REDES DE ALCANTARILLADO EN DIFERENTES SECTORES DEL MUNICIPIO DE CIRCASIA, DEPARTAMENTO DEL QUINDÍO     </t>
  </si>
  <si>
    <t xml:space="preserve"> SUMINISTRO E INSTALACIÓN ALCANTARILLADO</t>
  </si>
  <si>
    <t xml:space="preserve"> PAVIMENTOS Y REPOSICIONES</t>
  </si>
  <si>
    <t xml:space="preserve"> OBRAS Y ACTIVIDADES COMPLEMENTARIAS</t>
  </si>
  <si>
    <t>OPTIMIZACIÓN RED DE ALCANTARILLADO ALTO DE LA TAZA ENTRE MANZANA A Y BARRIO OBRERO</t>
  </si>
  <si>
    <t>CIRCASIA-QUINDIO</t>
  </si>
  <si>
    <t>EXPERIENCIA VALIDA</t>
  </si>
  <si>
    <t>CONTRATANTE</t>
  </si>
  <si>
    <t>AÑOS DE EXPERIENCIA</t>
  </si>
  <si>
    <t>EVALUADOR TECNICO</t>
  </si>
  <si>
    <t xml:space="preserve"> SMMLV 2024</t>
  </si>
  <si>
    <t>VALIDACION EXPERIENCIA ESPECIFICA</t>
  </si>
  <si>
    <t>INTEGRANTES:</t>
  </si>
  <si>
    <t>P. NATURAL</t>
  </si>
  <si>
    <t>PROP. PLURAL</t>
  </si>
  <si>
    <t>NOMBRE</t>
  </si>
  <si>
    <t xml:space="preserve"> AÑOS</t>
  </si>
  <si>
    <t>EQUIVALENCIA DE EXPERIENCIA</t>
  </si>
  <si>
    <t>VALOR EN SMMLV  RUP</t>
  </si>
  <si>
    <t>CUMPLE/ NO CUMPLE</t>
  </si>
  <si>
    <t>CONTRATOS</t>
  </si>
  <si>
    <t>CARGO / PARTICIPACION</t>
  </si>
  <si>
    <t>OBSERVACION</t>
  </si>
  <si>
    <r>
      <t xml:space="preserve">PROFESION </t>
    </r>
    <r>
      <rPr>
        <sz val="12"/>
        <color theme="1"/>
        <rFont val="Arial"/>
        <family val="2"/>
      </rPr>
      <t>Ingeniero Civil o Ingeniero sanitario o Ingeniero Ambiental y Sanitario</t>
    </r>
    <r>
      <rPr>
        <b/>
        <sz val="12"/>
        <color theme="1"/>
        <rFont val="Arial"/>
        <family val="2"/>
      </rPr>
      <t xml:space="preserve">./AÑOS DE EXPERIENCIA GENERAL: </t>
    </r>
    <r>
      <rPr>
        <sz val="12"/>
        <color theme="1"/>
        <rFont val="Arial"/>
        <family val="2"/>
      </rPr>
      <t>3 AÑOS</t>
    </r>
  </si>
  <si>
    <t>CUMPLE/NO CUMPLE</t>
  </si>
  <si>
    <r>
      <rPr>
        <b/>
        <sz val="12"/>
        <color theme="1"/>
        <rFont val="Arial"/>
        <family val="2"/>
      </rPr>
      <t xml:space="preserve"> EXPERIENCIA: </t>
    </r>
    <r>
      <rPr>
        <b/>
        <u/>
        <sz val="12"/>
        <color rgb="FFFF0000"/>
        <rFont val="Arial"/>
        <family val="2"/>
      </rPr>
      <t>Mínimo tres (3) contratos</t>
    </r>
    <r>
      <rPr>
        <u/>
        <sz val="12"/>
        <color rgb="FFFF0000"/>
        <rFont val="Arial"/>
        <family val="2"/>
      </rPr>
      <t xml:space="preserve">, </t>
    </r>
    <r>
      <rPr>
        <u/>
        <sz val="12"/>
        <rFont val="Arial"/>
        <family val="2"/>
      </rPr>
      <t>en donde haya participado y/o prestado sus servicios como</t>
    </r>
    <r>
      <rPr>
        <u/>
        <sz val="12"/>
        <color rgb="FFFF0000"/>
        <rFont val="Arial"/>
        <family val="2"/>
      </rPr>
      <t xml:space="preserve"> </t>
    </r>
    <r>
      <rPr>
        <b/>
        <u/>
        <sz val="12"/>
        <color rgb="FFFF0000"/>
        <rFont val="Arial"/>
        <family val="2"/>
      </rPr>
      <t>como contratista y/o director y/o residente</t>
    </r>
    <r>
      <rPr>
        <u/>
        <sz val="12"/>
        <color rgb="FFFF0000"/>
        <rFont val="Arial"/>
        <family val="2"/>
      </rPr>
      <t xml:space="preserve"> </t>
    </r>
    <r>
      <rPr>
        <u/>
        <sz val="12"/>
        <rFont val="Arial"/>
        <family val="2"/>
      </rPr>
      <t>en “OBRAS DE AGUA POTABLE Y/O SANEAMIENTO BÁSICO",</t>
    </r>
  </si>
  <si>
    <t xml:space="preserve">CRITERIOS GENERALES </t>
  </si>
  <si>
    <t>P. NATURAL/ REP. LEGAL/AVAL</t>
  </si>
  <si>
    <t>CONTRATO 5</t>
  </si>
  <si>
    <t>OBJETO Y/O ALCANCE</t>
  </si>
  <si>
    <t>CONSECUTIVO RUP</t>
  </si>
  <si>
    <t>SAMC 021 DE 2024 - OPTIMIZACIÓN DE REDES DE ALCANTARILLADO EN DIFERENTES SECTORES
DEL MUNICIPIO DE CÓRDOBA, DEPARTAMENTO DEL QUINDÍO</t>
  </si>
  <si>
    <r>
      <rPr>
        <b/>
        <u/>
        <sz val="12"/>
        <color theme="1"/>
        <rFont val="Arial"/>
        <family val="2"/>
      </rPr>
      <t>EXPERIENCIA  ESPECIFICA</t>
    </r>
    <r>
      <rPr>
        <sz val="12"/>
        <color theme="1"/>
        <rFont val="Arial"/>
        <family val="2"/>
      </rPr>
      <t xml:space="preserve">: </t>
    </r>
    <r>
      <rPr>
        <b/>
        <sz val="12"/>
        <color theme="1"/>
        <rFont val="Arial"/>
        <family val="2"/>
      </rPr>
      <t>Máximo TRES (3) CONTRATOS</t>
    </r>
    <r>
      <rPr>
        <sz val="12"/>
        <color theme="1"/>
        <rFont val="Arial"/>
        <family val="2"/>
      </rPr>
      <t xml:space="preserve">, cuyo objeto o alcance corresponda a </t>
    </r>
    <r>
      <rPr>
        <b/>
        <sz val="12"/>
        <color theme="1"/>
        <rFont val="Arial"/>
        <family val="2"/>
      </rPr>
      <t>“OPTIMIZACIÓN, Y/O REPOSICIÓN, Y/O CONSTRUCCIÓN, DE: OBRAS DE INFRAESTRUCTURA PARA SANEAMIENTO BASICO”</t>
    </r>
    <r>
      <rPr>
        <sz val="12"/>
        <color theme="1"/>
        <rFont val="Arial"/>
        <family val="2"/>
      </rPr>
      <t xml:space="preserve"> y su sumatoria sea igual o superior al 75% del presupuesto oficial del presente proceso de selección en Salarios Mínimos Mensuales Legales Vigentes, es decir, 266.30 SMMLV vigentes a la fecha de terminación del contrato aportado para acreditar la experiencia específica. Adicionalmente, por lo menos UNO (1) de los CONTRATOS deberá contemplar obligaciones y/o actividades y/o ítems relacionados con el “Suministro e instalación de tubería para alcantarillado con D ≥ a 16" </t>
    </r>
  </si>
  <si>
    <t>VALOR CERTIFICADO ≥266.30 SMMLV</t>
  </si>
  <si>
    <t>“Suministro e instalación de tubería para
alcantarillado con D ≥ a 16"</t>
  </si>
  <si>
    <r>
      <rPr>
        <b/>
        <u/>
        <sz val="12"/>
        <color theme="1"/>
        <rFont val="Calibri"/>
        <family val="2"/>
        <scheme val="minor"/>
      </rPr>
      <t>EXPERIENCIA GENERAL</t>
    </r>
    <r>
      <rPr>
        <sz val="12"/>
        <color theme="1"/>
        <rFont val="Calibri"/>
        <family val="2"/>
        <scheme val="minor"/>
      </rPr>
      <t xml:space="preserve"> : </t>
    </r>
    <r>
      <rPr>
        <b/>
        <u/>
        <sz val="12"/>
        <color theme="1"/>
        <rFont val="Calibri"/>
        <family val="2"/>
        <scheme val="minor"/>
      </rPr>
      <t>P NATURAL</t>
    </r>
    <r>
      <rPr>
        <sz val="12"/>
        <color theme="1"/>
        <rFont val="Calibri"/>
        <family val="2"/>
        <scheme val="minor"/>
      </rPr>
      <t xml:space="preserve"> .:Acreditar el título profesional de INGENIERÍA CIVIL, Y/O INGENIERÍA SANITARIA, Y/O INGENIERÍA AMBIENTAL Y SANITARIA, con experiencia profesional de DOS (2) AÑOS contada a partir de la expedición de la tarjeta y/o matrícula profesional del respectivo profesional-  </t>
    </r>
    <r>
      <rPr>
        <b/>
        <u/>
        <sz val="12"/>
        <color theme="1"/>
        <rFont val="Calibri"/>
        <family val="2"/>
        <scheme val="minor"/>
      </rPr>
      <t>P JURIDICA</t>
    </r>
    <r>
      <rPr>
        <sz val="12"/>
        <color theme="1"/>
        <rFont val="Calibri"/>
        <family val="2"/>
        <scheme val="minor"/>
      </rPr>
      <t xml:space="preserve"> DOS (02) AÑOS, la cual se contará a partir de la fecha de constitución registrada en el Certificado de Existencia y Representación Legal expedido por la Cámara de Comercio y que dentro de su actividad social y comercial comprenda actividades relacionadas en la construcción de infraestructura y/o agua potable y/o saneamiento básico, el representante legal o quien avala su oferta, deberá acreditar ser profesional en INGENIERÍA CIVIL, Y/O INGENIERÍA SANITARIA, Y/O INGENIERÍA AMBIENTAL Y SANITARIA, con experiencia profesional de DOS (2) AÑOS contada a partir de la expedición de la tarjeta y/o matrícula profesional del respectivo profesional,. </t>
    </r>
    <r>
      <rPr>
        <b/>
        <u/>
        <sz val="12"/>
        <color theme="1"/>
        <rFont val="Calibri"/>
        <family val="2"/>
        <scheme val="minor"/>
      </rPr>
      <t xml:space="preserve">P PLURAL </t>
    </r>
    <r>
      <rPr>
        <sz val="12"/>
        <color theme="1"/>
        <rFont val="Calibri"/>
        <family val="2"/>
        <scheme val="minor"/>
      </rPr>
      <t>Para el caso de Consorcios y/o Uniones temporales, si uno o varios de los integrantes son personas naturales, estos deberán de acreditar título profesional de INGENIERÍA CIVIL, Y/O INGENIERÍA SANITARIA, Y/O INGENIERÍA AMBIENTAL Y SANITARIA , con experiencia profesional de DOS (2) AÑOS contada a partir de la expedición de la tarjeta y/o matrícula profesional del respectivo profesional; si uno o varios de los integrantes son personas jurídicas deberá acreditar como mínimo DOS (02) AÑOS de constitución y deberá de cumplir con los mismos requisitos señalados en el literal denominado “Experiencia general para personas jurídicas”; al menos uno de los integrantes deberá acreditar como mínimo DOS (02) AÑOS de experiencia general, sin embargo, deberá de verificar los anteriores numerales para efectos de determinar cómo acreditará la condición de experiencia general.</t>
    </r>
  </si>
  <si>
    <t>CONSORCIO CANCHA</t>
  </si>
  <si>
    <t xml:space="preserve">P. JURIDICA  </t>
  </si>
  <si>
    <t>X</t>
  </si>
  <si>
    <t>JOSE ORLANDO SUAREZ LONDOÑO Y MARCO AURELIO SANCHEZ RODRIGUEZ</t>
  </si>
  <si>
    <t>JOSE ORLANDO SUAREZ LONDOÑO</t>
  </si>
  <si>
    <t>N/A</t>
  </si>
  <si>
    <t>RL JOSE ORLANDO SUAREZ LONDOÑO</t>
  </si>
  <si>
    <t>MARCO AURELIO SANCHEZ RODRIGUEZ</t>
  </si>
  <si>
    <t>Construccion alcantarillado pluvial y optimizacion de alcantarillado sanitario en el Barrio el Jardin del Municipio de Uribe Meta</t>
  </si>
  <si>
    <t>REPOSICION CÁMARA ALCANTARILLADO CORREGIMIENTO DE ROBLEDO, REPOSICIÓN ALCANTARILLADO LA PAZ Y CONSTRUCCION ALCANTARILLADO LA CRISTALINA EN TRUJILLO VALLE DEL CAUCA</t>
  </si>
  <si>
    <t>Construccion Alcantarillado Urbano, sector La Chama, Municipio de Muzo, Boyaca</t>
  </si>
  <si>
    <r>
      <t xml:space="preserve">CUMPLE
</t>
    </r>
    <r>
      <rPr>
        <sz val="12"/>
        <color theme="1"/>
        <rFont val="Arial"/>
        <family val="2"/>
      </rPr>
      <t>Presenta copia de Tarjeta profesional No. 6320274791QND
Presenta certificado copnia No. CVAD-2024-2862175</t>
    </r>
    <r>
      <rPr>
        <b/>
        <sz val="12"/>
        <color theme="1"/>
        <rFont val="Arial"/>
        <family val="2"/>
      </rPr>
      <t xml:space="preserve">
</t>
    </r>
  </si>
  <si>
    <r>
      <t xml:space="preserve">CUMPLE - INGENIERO CIVIL
</t>
    </r>
    <r>
      <rPr>
        <sz val="12"/>
        <color theme="1"/>
        <rFont val="Arial"/>
        <family val="2"/>
      </rPr>
      <t xml:space="preserve">
Años de experiencia general &gt; 25 años, CUMPLE</t>
    </r>
  </si>
  <si>
    <r>
      <t xml:space="preserve">CUMPLE
</t>
    </r>
    <r>
      <rPr>
        <sz val="12"/>
        <color theme="1"/>
        <rFont val="Arial"/>
        <family val="2"/>
      </rPr>
      <t xml:space="preserve">Presenta carta de compromiso debidamente firmada y con un 100% de dedicacion en la ejecucion. </t>
    </r>
  </si>
  <si>
    <t>Municipio de Trujillo, Valle del Cauca</t>
  </si>
  <si>
    <t>Mantenimiento y adecuacion de alcantarillados pluviales, en la cabecera del municipio de Trujillo - Valle del Cauca</t>
  </si>
  <si>
    <t>Contratista / 100%</t>
  </si>
  <si>
    <t>Reposicion red de alcantarillado en la calle 1 de Cristo Rey entre la via a Salonia y la via a Venecia corregimiento de Andinapolis, municipio de Trujillo, Valle</t>
  </si>
  <si>
    <t>EMTULUA, Valle del Cauca</t>
  </si>
  <si>
    <t>Construccion de tanque de compensacion para el sistema de agua potable del corregimiento de la Marina, zona rural del municipio de Tulua, Valle del Cauca</t>
  </si>
  <si>
    <t>Reposicion de alcantarillado de la calle 1A, 1B y CRA 3 del barrio Los Fundadores, ultima calle sector detrás colegio del corregimiento de Andinapolis y de la calle 5 entre carrera 1A y 2 del corregimiento de Venecia</t>
  </si>
  <si>
    <t>Reposicion camara alcantarillado corregimiento de Robledo, reposicion alcantarillado La Cristalina en Trujillo Valle del Cauca.</t>
  </si>
  <si>
    <t>JORGE ANDRES BONILLA SEPULVEDA</t>
  </si>
  <si>
    <t>Ing. Civil / Esp. Ing. Sanitaria y Ambiental</t>
  </si>
  <si>
    <t xml:space="preserve">Contratista PDA Quindio </t>
  </si>
  <si>
    <t>CONSORCIO DOCE</t>
  </si>
  <si>
    <t>P. JURIDICA</t>
  </si>
  <si>
    <t>BEATRIZ HENAO CARMONA, LUZ EDINETH CARDONA MARIN</t>
  </si>
  <si>
    <t>BEATRIZ HENAO CARMONA</t>
  </si>
  <si>
    <r>
      <rPr>
        <b/>
        <u/>
        <sz val="12"/>
        <color theme="1"/>
        <rFont val="Calibri"/>
        <family val="2"/>
        <scheme val="minor"/>
      </rPr>
      <t>EXPERIENCIA GENERAL</t>
    </r>
    <r>
      <rPr>
        <sz val="12"/>
        <color theme="1"/>
        <rFont val="Calibri"/>
        <family val="2"/>
        <scheme val="minor"/>
      </rPr>
      <t xml:space="preserve"> : </t>
    </r>
    <r>
      <rPr>
        <b/>
        <u/>
        <sz val="12"/>
        <color theme="1"/>
        <rFont val="Calibri"/>
        <family val="2"/>
        <scheme val="minor"/>
      </rPr>
      <t>P NATURAL</t>
    </r>
    <r>
      <rPr>
        <sz val="12"/>
        <color theme="1"/>
        <rFont val="Calibri"/>
        <family val="2"/>
        <scheme val="minor"/>
      </rPr>
      <t xml:space="preserve"> .:Acreditar el título profesional de INGENIERÍA CIVIL, Y/O INGENIERÍA SANITARIA, Y/O INGENIERÍA AMBIENTAL Y SANITARIA, con experiencia profesional de DOS (2) AÑOS contada a partir de la expedición de la tarjeta y/o matrícula profesional del respectivo profesional-  </t>
    </r>
    <r>
      <rPr>
        <b/>
        <u/>
        <sz val="12"/>
        <color theme="1"/>
        <rFont val="Calibri"/>
        <family val="2"/>
        <scheme val="minor"/>
      </rPr>
      <t>P JURIDICA</t>
    </r>
    <r>
      <rPr>
        <sz val="12"/>
        <color theme="1"/>
        <rFont val="Calibri"/>
        <family val="2"/>
        <scheme val="minor"/>
      </rPr>
      <t xml:space="preserve"> DOS (02) AÑOS, la cual se contará a partir de la fecha de constitución registrada en el Certificado de Existencia y Representación Legal expedido por la Cámara de Comercio y que dentro de su actividad social y comercial comprenda actividades relacionadas en la
construcción de infraestructura y/o agua potable y/o saneamiento básico, el representante legal o quien avala su oferta, deberá acreditar ser profesional en INGENIERÍA CIVIL, Y/O INGENIERÍA SANITARIA, Y/O INGENIERÍA AMBIENTAL Y SANITARIA, con experiencia profesional de DOS (2) AÑOS contada a partir de la expedición de la tarjeta y/o matrícula profesional del respectivo profesional,. </t>
    </r>
    <r>
      <rPr>
        <b/>
        <u/>
        <sz val="12"/>
        <color theme="1"/>
        <rFont val="Calibri"/>
        <family val="2"/>
        <scheme val="minor"/>
      </rPr>
      <t xml:space="preserve">P PLURAL </t>
    </r>
    <r>
      <rPr>
        <sz val="12"/>
        <color theme="1"/>
        <rFont val="Calibri"/>
        <family val="2"/>
        <scheme val="minor"/>
      </rPr>
      <t>Para el caso de Consorcios y/o Uniones temporales, si uno o varios de los integrantes son personas naturales, estos deberán de acreditar título profesional de INGENIERÍA CIVIL,
Y/O INGENIERÍA SANITARIA, Y/O INGENIERÍA AMBIENTAL Y SANITARIA , con experiencia profesional de DOS (2) AÑOS contada a partir de la expedición de la tarjeta y/o matrícula profesional del respectivo profesional; si uno o varios de los integrantes son personas jurídicas deberá acreditar como mínimo DOS (02) AÑOS de constitución y deberá de cumplir con los mismos requisitos señalados en el literal denominado “Experiencia general para personas jurídicas”; al menos uno de los integrantes deberá acreditar como mínimo DOS (02) AÑOS de experiencia general, sin embargo, deberá de verificar los anteriores numerales para efectos de determinar cómo acreditará la condición de experiencia general.</t>
    </r>
  </si>
  <si>
    <t>LUZ EDINETH CARDONA MARIN</t>
  </si>
  <si>
    <t>REPOSICION DE ALCANTARILLADO CALLE 15 N CARRERAS 12 Y 13 ARMENIA</t>
  </si>
  <si>
    <t>CONSTRUCCION DE RED DE ALCANTARILLADO PUNTOS CRITICOS CALARCA</t>
  </si>
  <si>
    <t>CONSTRUCCION DE RED ALCANTARILLADO BARRIO FUNDADORES</t>
  </si>
  <si>
    <t>EMPRESA MULTIPROPOSITO CALARCÁ S.A. ESP</t>
  </si>
  <si>
    <t>EMPRESAS PÚBLICAS DE ARMENIA ESP</t>
  </si>
  <si>
    <t>EMPRESAS PÚBLICAS DEL QUINDÍO - EPQ S.A. E.S.P.</t>
  </si>
  <si>
    <t>CONSTRUCCIÓN RED ALCANTARILLADO COMBINADO BARRIO FUNDADORES TRAMO 3 CALLE 8a ENTRE CARRERAS 9 Y 9a Y CARRERA 9 ENTRE CALLES 8 Y 8a EN EL CORREGIMIENTO DE BARCELONA MUNICIPIO DE CALARCÁ QUINDÍO</t>
  </si>
  <si>
    <t>REALIZAR LAS OBRAS REQUERIDAS PARA LA REPOSICIÓN DE REDES DE ACUEDUCTO LINEA EXPRESA CISNEROS, EN LA CIUDAD DE ARMENIA</t>
  </si>
  <si>
    <t xml:space="preserve">OPTIMIZACIÓN DE REDES DE ACUEDUCTO Y ALCANTARILLADO Y REPOSICIÓN DE PAVIMENTO CALLE 18 ENTRE CARRERAS 8 Y 9, EN EL MUNICIPIO DE MONTENEGRO </t>
  </si>
  <si>
    <t>ATENCIÓN PUNTOS CRÍTICOS REDES DE ALCANTARILLADO EN DIFENRETES SECTORES DEL MUNICIPIO DE CALARCÁ QUINDÍO</t>
  </si>
  <si>
    <t>CONTRATISTA</t>
  </si>
  <si>
    <t>MAURICIO ANDRES DIAZ BAHAMON</t>
  </si>
  <si>
    <t>JAIRO IVÁN CASTILLO CASTILLO</t>
  </si>
  <si>
    <t>CONSTRUCCIÓN Y REHABILITACIÓN DE ALCANTARILLADO PARA CAPTACIÓN Y ALIVIO DE AGUAS DE  ESCORRENTIA REHABILITACIÓN RED DE ACUEDUCTO EN EL CENTRO DE ARMENIA</t>
  </si>
  <si>
    <t>INTERVENCIÓN DE LAS REDES DE ALCANTARILLADO EN DIFERENTES SITIOS DE LA CIUDAD DE ARMENIA</t>
  </si>
  <si>
    <t>REPOSICIÓN PARCIAL RED DE ALCANTARILLADO BARRIO VILLA LILIANA ARMENIA, QUINDÍO</t>
  </si>
  <si>
    <t>REPOSICIÓN ALCANTARILLADO EN EL BARRIO VILLA CAROLINA</t>
  </si>
  <si>
    <t>OPTIMIZACION
REDES DE ACUEDUCTO EN DI FERENTES PUNTOS DEL MUNICIPIO DE CIRCASIA,
CONSTRUCCION ACUEDUCTO EN EL BARRIO VILLA MARLEN EN LAS MANZANAS 1 ,3,4
Y 8, EN EL MUNICIPIO DE MONTENEGRO, REFORZAMIENTO ESTRUCTURAL E IZADA DE
VIADUCTO METALICO ACUEDUCTO POR GRAVEDAD NUEVO DEL MUNICIPIO DE
MONTENEGRO, OPTIMIZACION DE ALCANTARILLADO EN DIFERENTES PUNTOS DEL
MUNICIPIO DE MONTENEGRO, DEPARTAMENTO DEL QUINDIO</t>
  </si>
  <si>
    <t>ALVARO ANTONIO HURTADO OSORIO</t>
  </si>
  <si>
    <t>Reposicion de redes alcantarillado incluye reposicion de pavimento y andenes y construccion de camaras y cajas</t>
  </si>
  <si>
    <r>
      <t xml:space="preserve">CUMPLE - INGENIERO CIVIL
</t>
    </r>
    <r>
      <rPr>
        <sz val="12"/>
        <color theme="1"/>
        <rFont val="Arial"/>
        <family val="2"/>
      </rPr>
      <t xml:space="preserve">
Años de experiencia general &gt; 40 años, CUMPLE</t>
    </r>
  </si>
  <si>
    <r>
      <t xml:space="preserve">CUMPLE
</t>
    </r>
    <r>
      <rPr>
        <sz val="12"/>
        <color theme="1"/>
        <rFont val="Arial"/>
        <family val="2"/>
      </rPr>
      <t>Presenta copia de Tarjeta profesional No. 6320213459QND
Presenta certificado copnia No. CVAD-2024-2715088</t>
    </r>
    <r>
      <rPr>
        <b/>
        <sz val="12"/>
        <color theme="1"/>
        <rFont val="Arial"/>
        <family val="2"/>
      </rPr>
      <t xml:space="preserve">
</t>
    </r>
  </si>
  <si>
    <t>Emcali EICE -ESP</t>
  </si>
  <si>
    <t>Optimizacion del sistema de drenaje B/Calispo</t>
  </si>
  <si>
    <t>Reparacion de daños de acueducto en Cali y Yumbo</t>
  </si>
  <si>
    <t>Reposicion redes de alcantarillado tramos criticos barrios Cañaveralejo y Lleras Camargo</t>
  </si>
  <si>
    <t>CONSORCIO INFRAESTRUCTURA URBANA</t>
  </si>
  <si>
    <t>CARLOS AUGUSTO RESTREPO SALAZAR/JUAN CARLOS VILLADA CASTILLO/C.A.L.P S.A.S</t>
  </si>
  <si>
    <t>CARLOS AUGUSTO RESTREPO SALAZAR</t>
  </si>
  <si>
    <t>JUAN CARLOS VILLADA CASTILLO</t>
  </si>
  <si>
    <t>C.A.L.P S.A.S</t>
  </si>
  <si>
    <t>CONSTRUCCION PLANTA DE TRATAMIENTO DE AGUAS RESIDUALES DOMESTICAS Y
COLECTORES CORREGIMIENTO DE LAS MERCEDES, MUNICIPIO DE PUERTO TRIUNFO</t>
  </si>
  <si>
    <t>CONSTRUCCION ALCANTARILLADO VEREDA ATENAS Y PILAS DEL CABUYAL</t>
  </si>
  <si>
    <t>CONSTRUCCION ALCANTARILLADO DE LA CARRERA 17 CON CALLE 26</t>
  </si>
  <si>
    <t>86 (92)</t>
  </si>
  <si>
    <t xml:space="preserve">JUAN CARLOS VILLADA CASTILLO, Ingeniero Civil; 29 años+10 meses experiencia Gral; </t>
  </si>
  <si>
    <t>CUMPLE.</t>
  </si>
  <si>
    <t>EMPRESAS PUBLICAS DE ARMENIA ESP</t>
  </si>
  <si>
    <t>EMPRESA DE ACUEDCUTO Y ALCANTARILLA DE DE PEREIRA SA ESP</t>
  </si>
  <si>
    <t>ADMINISTRADORA PUBLICA COOPERATIVA DE MUNICIPIOS Y ENTIDADES ESTATALES "COMENTE"</t>
  </si>
  <si>
    <t>Realizar las obras requeridas en la construcción de un acueducto barrio Belén manzanas A, B, C, E, I, F de la ciudad de Armenia</t>
  </si>
  <si>
    <t>Reposición red de acueducto, Barrio El Paraíso, manzanas H,F,D,I,B, y C.</t>
  </si>
  <si>
    <t>Obras civiles para la optimizacion red de alcantarillado Carrera 10 calle 37 hasta empalmnar camara a canalizacion Egoyá</t>
  </si>
  <si>
    <t>REPOSICION Y OPTIMIZACION DE REDES DE ALCANTARILLLADO COMBINADO, MUNICIPIO DE MONTENEGRO DEPARTAMENTO DEL QUINDIO</t>
  </si>
  <si>
    <t>REALIZAR LAS OBRAS REQUERIDAS PARA LA REPOSICION DE ALCANTARILLADO SANITARIO DESCOLE FINAL EN EL BARRIO SANTANDER A LA MIRANDA</t>
  </si>
  <si>
    <t>Contratista</t>
  </si>
  <si>
    <t>Asistencia Tecnica</t>
  </si>
  <si>
    <t>XXXX</t>
  </si>
  <si>
    <t>GERMAN GARCIA RODRIGUEZ,</t>
  </si>
  <si>
    <t>x</t>
  </si>
  <si>
    <t>GERMAN GARCIA RODRIGUEZ</t>
  </si>
  <si>
    <t>REPOSICIÓN PARCIAL ALCANTARILLADO BARRIO 7 DE AGOSTO.</t>
  </si>
  <si>
    <t xml:space="preserve"> /LUIS ARNOLDO ACHICANOY NARVAEZ, INGENIERO CIVIL/ 48 AÑOS EXPERIENCIA</t>
  </si>
  <si>
    <t>HERNAN SALDARRIAGA HENAO/EMPOPASTO</t>
  </si>
  <si>
    <t>CONSTRUCCIÓN DEL NUEVO CANAL DE CONDUCCIÓN DEL ACUEDUCTO DE PASTO.</t>
  </si>
  <si>
    <t>RESIDENTE</t>
  </si>
  <si>
    <t>MARCO JULIO SUESCUN LOZANO</t>
  </si>
  <si>
    <t>CERTIFICADO EXPEDIDO: 18-OCTUBRE-2024  / Matricula: 15-febrero-1990</t>
  </si>
  <si>
    <t xml:space="preserve">LA OBRA CIVIL TENDIENTE A LA CONSTRUCCIÓN DEL COLECTOR INTERCEPTOR QUEBRADA DOSQUEBRADAS EN EL BARRIO SANTA ISABEL Y EL BOHIO, DEL MUNICIPIO DE DOSQUEBRADAS </t>
  </si>
  <si>
    <t>UCO S.A</t>
  </si>
  <si>
    <t xml:space="preserve">SERVICIOS POSTALES NACIONALES SA </t>
  </si>
  <si>
    <t>DEBE SUBSANAR</t>
  </si>
  <si>
    <t>CONSUL TORIA PARA LA ELABORACION DE LOS ESTUDIOS PRELIMINARES, DISEÑOS TECNICOS ESTRUCTURALES, ELECTRICOS E HIDROSANITARIOS PARA LA BRIGADA DE INFANTERIA DE MARINA NR. 5 "BRIM5" CON SEDE EN PUERTO CARREÑO (VICHADA), BRIGADA DE INFANTERIA DE MARINA NR. 4  "BRIM4" CON SED!= EN TUMACO (NARIÑO), BATALLON FLUVIAL DE INFANTERIA DE MARINA NR. 52 "BAFLIM52" CON SEDE EN ARAUCA (ARAUCA) Y EL BATALLON FLUVIAL DE INFANTERIA DE MARINA NR. 10 "BAFLIM10" CON SEDE EN GUAPI (CAUCA)</t>
  </si>
  <si>
    <t>REALIZAR LA INTERVENTORIA TECNICA, ADMINIISTRATIVA, FINANCIERA Y AMBIENTAL AL CONTRATO N°130 DE 2014 CON INVITACION PUBLICA N°002-2014 CON LA EMPRESA PAVIGAS LTDA…</t>
  </si>
  <si>
    <t xml:space="preserve">ING AUXILIAR </t>
  </si>
  <si>
    <t xml:space="preserve">REPRESENTANTE LEGAL </t>
  </si>
  <si>
    <t>PROPONENTE: MARCO JULIO SUESCUN LOZANO</t>
  </si>
  <si>
    <t>LUIS LEONARDO BOHORQUEZ M</t>
  </si>
  <si>
    <t>ANEXO 1 EVALUACION FINANCIERA PRELIMINAR</t>
  </si>
  <si>
    <t>SELECCIÓN ABREVIADA DE MENOR CUANTÍA No. SAMC-021-2024</t>
  </si>
  <si>
    <t>OPTIMIZACIÓN DE REDES DE ALCANTARILLADO EN DIFERENTES SECTORES DEL MUNICIPIO DE CÓRDOBA, DEPARTAMENTO DEL QUINDÍO</t>
  </si>
  <si>
    <t>OFERENTE</t>
  </si>
  <si>
    <t>INFORMACIÓN RUP</t>
  </si>
  <si>
    <t>VALOR</t>
  </si>
  <si>
    <t>INDICADOR</t>
  </si>
  <si>
    <t>LIQUIDEZ (IL)</t>
  </si>
  <si>
    <t>ENDEUDAMIENTO (NE)</t>
  </si>
  <si>
    <t>COBERTURA DE INTERESES (RCI)</t>
  </si>
  <si>
    <t>RENTABILIDAD DEL PATRIMONIO (RP)</t>
  </si>
  <si>
    <t>RENTABILIDAD DEL ACTIVO (RSA)</t>
  </si>
  <si>
    <t>Indicador</t>
  </si>
  <si>
    <t>Part.</t>
  </si>
  <si>
    <t>CONSORCIO CHANCA</t>
  </si>
  <si>
    <r>
      <t>JOSÉ ORLANDO SUAREZ 
LONDOÑO 
70</t>
    </r>
    <r>
      <rPr>
        <b/>
        <sz val="10"/>
        <color theme="1"/>
        <rFont val="Arial"/>
        <family val="2"/>
      </rPr>
      <t xml:space="preserve">% </t>
    </r>
  </si>
  <si>
    <t>Activo Corriente</t>
  </si>
  <si>
    <t>INDETER-MINADO</t>
  </si>
  <si>
    <t>Total Activo</t>
  </si>
  <si>
    <t>Pasivo Corriente</t>
  </si>
  <si>
    <t>Total Pasivo</t>
  </si>
  <si>
    <t>Patrimonio</t>
  </si>
  <si>
    <t>Fecha expedición: 15/10/2024 - 14:35:03</t>
  </si>
  <si>
    <t>Utilidad/pérdida Operacional</t>
  </si>
  <si>
    <t>Gasto de Intereses</t>
  </si>
  <si>
    <r>
      <t>PROING MAS S.A.S   30</t>
    </r>
    <r>
      <rPr>
        <b/>
        <sz val="10"/>
        <color theme="1"/>
        <rFont val="Arial"/>
        <family val="2"/>
      </rPr>
      <t xml:space="preserve">%  </t>
    </r>
  </si>
  <si>
    <t>Fecha expedición: 15/10/2024 - 14:31:46</t>
  </si>
  <si>
    <t xml:space="preserve">TOTAL INDICADOR PROPONENTE </t>
  </si>
  <si>
    <t>HURTADO OSORIO ALVARO ANTONIO</t>
  </si>
  <si>
    <r>
      <t xml:space="preserve">HURTADO OSORIO ALVARO ANTONIO
</t>
    </r>
    <r>
      <rPr>
        <b/>
        <sz val="10"/>
        <color theme="1"/>
        <rFont val="Arial"/>
        <family val="2"/>
      </rPr>
      <t>100%</t>
    </r>
  </si>
  <si>
    <t>Fecha expedición: 17/10/2024 - 14:32:37</t>
  </si>
  <si>
    <t>TOTAL INDICADOR PROPONENTE</t>
  </si>
  <si>
    <t>INDERTERMINADO</t>
  </si>
  <si>
    <r>
      <t>BEATRIZ HENAO CARMONA
50</t>
    </r>
    <r>
      <rPr>
        <b/>
        <sz val="10"/>
        <color theme="1"/>
        <rFont val="Arial"/>
        <family val="2"/>
      </rPr>
      <t xml:space="preserve">% </t>
    </r>
  </si>
  <si>
    <t>Fecha expedición: 17/09/2024 - 08:31:39</t>
  </si>
  <si>
    <r>
      <t>LUZ EDINETH CARDONA MARIN    50</t>
    </r>
    <r>
      <rPr>
        <b/>
        <sz val="10"/>
        <color theme="1"/>
        <rFont val="Arial"/>
        <family val="2"/>
      </rPr>
      <t xml:space="preserve">%  </t>
    </r>
  </si>
  <si>
    <t>CASTILLO CASTILLO JAIRO IVAN</t>
  </si>
  <si>
    <r>
      <t xml:space="preserve">CASTILLO CASTILLO JAIRO IVA
</t>
    </r>
    <r>
      <rPr>
        <b/>
        <sz val="10"/>
        <color theme="1"/>
        <rFont val="Arial"/>
        <family val="2"/>
      </rPr>
      <t>100%</t>
    </r>
  </si>
  <si>
    <t>Fecha expedición: 21/10/2024 - 08:50:28</t>
  </si>
  <si>
    <r>
      <t>CARLOS AUGUSTO RESTREPO SALAZAR   30</t>
    </r>
    <r>
      <rPr>
        <b/>
        <sz val="10"/>
        <color theme="1"/>
        <rFont val="Arial"/>
        <family val="2"/>
      </rPr>
      <t>%</t>
    </r>
  </si>
  <si>
    <t>Fecha expedición: 07/10/2024 - 19:14:55</t>
  </si>
  <si>
    <r>
      <t>JUAN CARLOS VILLADA 
CASTILLO    30</t>
    </r>
    <r>
      <rPr>
        <b/>
        <sz val="10"/>
        <color theme="1"/>
        <rFont val="Arial"/>
        <family val="2"/>
      </rPr>
      <t xml:space="preserve">%  </t>
    </r>
  </si>
  <si>
    <t>Fecha expedición: 15/10/2024 - 20:16:26</t>
  </si>
  <si>
    <r>
      <t>IC.A.L.P S.A.S 
40</t>
    </r>
    <r>
      <rPr>
        <b/>
        <sz val="10"/>
        <color theme="1"/>
        <rFont val="Arial"/>
        <family val="2"/>
      </rPr>
      <t xml:space="preserve">%  </t>
    </r>
  </si>
  <si>
    <t>GARCIA RODRIGUEZ GERMAN</t>
  </si>
  <si>
    <r>
      <t xml:space="preserve">GARCIA RODRIGUEZ GERMAN
</t>
    </r>
    <r>
      <rPr>
        <b/>
        <sz val="10"/>
        <color theme="1"/>
        <rFont val="Arial"/>
        <family val="2"/>
      </rPr>
      <t>100%</t>
    </r>
  </si>
  <si>
    <t>Fecha expedición: 16/10/2024 - 15:54:33</t>
  </si>
  <si>
    <t>SUESCUN LOZANO MARCO JULIO</t>
  </si>
  <si>
    <r>
      <t xml:space="preserve">SUESCUN LOZANO MARCO JULIO
</t>
    </r>
    <r>
      <rPr>
        <b/>
        <sz val="10"/>
        <color theme="1"/>
        <rFont val="Arial"/>
        <family val="2"/>
      </rPr>
      <t>100%</t>
    </r>
  </si>
  <si>
    <t>Fecha expedición: 23/08/2024 - 15:36:48</t>
  </si>
  <si>
    <t>ANEXO CAPACIDAD RESIDUAL</t>
  </si>
  <si>
    <t>Orden de entrega Nro.</t>
  </si>
  <si>
    <t xml:space="preserve">  PROPONENTE U OFERENTE (Persona Natural / Persona Juridica o Consorcio)</t>
  </si>
  <si>
    <t xml:space="preserve">INFORMACION DE CONTRATOS EN EJECUCION PARA CALCULAR LA CAPACIDAD RESIDUAL / CAPACIDAD TECNICA E  INFORMACION FINANCIERA CERTIFICADA POR EL CONTADOR </t>
  </si>
  <si>
    <t>ESTADO (Cumple/ No Cumple)</t>
  </si>
  <si>
    <t xml:space="preserve"> OBSERVACIONES: </t>
  </si>
  <si>
    <t>Capacidad Residual del Proceso de Contratacion (CRPC)</t>
  </si>
  <si>
    <t>CAPACIDAD RESIDUAL DEL PROPONENTE (CRP)</t>
  </si>
  <si>
    <t>CONSORCIO DOCE </t>
  </si>
  <si>
    <t>JAIRO IVÁN CASTILLO</t>
  </si>
  <si>
    <t>GERMÁN GARCÍA RODRÍGUEZ </t>
  </si>
  <si>
    <t>SUESCON </t>
  </si>
  <si>
    <t>CARTA PRESENTACIÓN - COMPROMISO ANTICORRUPCION</t>
  </si>
  <si>
    <t>CERTIFICADO DE EXISTENCIA Y REPRESENTACIÓN LEGAL</t>
  </si>
  <si>
    <t>CONFORMACIÓN CONSORCIAL</t>
  </si>
  <si>
    <t>CEDULA DE CIUDADANIA</t>
  </si>
  <si>
    <t>ANTECEDENTES DEL PROPONENTE</t>
  </si>
  <si>
    <t>PAZ Y SALVO APORTES SEGURIDAD SOCIAL Y PARAFISCALES</t>
  </si>
  <si>
    <t>CERTIFICADO DE INSCRIPCIÓN EN EL REGISTRO UNICO DE PROPONENTES (RUP)</t>
  </si>
  <si>
    <t>GARANTIA DE SERIEDAD</t>
  </si>
  <si>
    <t>FORMATO 06 MULTAS Y SANCIONES / INHABILIDADES E INCOMPATIBILIDADES</t>
  </si>
  <si>
    <t>REQUISITOS PARA PERSONA JURIDICA EXTRANJERA</t>
  </si>
  <si>
    <t>APODERADOS</t>
  </si>
  <si>
    <t>OBSERVACIONES</t>
  </si>
  <si>
    <t>FIRMA LA  PERSONA NATURAL</t>
  </si>
  <si>
    <t>FIRMA EL REPRESENTANTE LEGAL (CONSORIO O PERSONA JURIDICA)</t>
  </si>
  <si>
    <t>FIRMA DE QUIEN AVALA LA PROPUESTA</t>
  </si>
  <si>
    <t xml:space="preserve">PRESENTA </t>
  </si>
  <si>
    <t>FECHA DE EXPEDICION 60 DIAS CONTADOS DESDE EL MOMENTO DEL CIERRE DEL PROCESO</t>
  </si>
  <si>
    <t>OBJETO SOCIAL</t>
  </si>
  <si>
    <t>DURACIÓN DE LA SOCIEDAD</t>
  </si>
  <si>
    <t>LIMITACIONES AL REPRESENTANTE LEGAL</t>
  </si>
  <si>
    <t>AUTORIZACIÓN DEL ORGANO SOCIAL</t>
  </si>
  <si>
    <t xml:space="preserve">PRESENTA DOCUMENTO DE CONFORMACION </t>
  </si>
  <si>
    <t>No de participantes</t>
  </si>
  <si>
    <t>% PARTICIPACIÓN MAYOR A 30 (EXCEPTO MIPYME O EMPRESA DE MUJERES - MÍNIMO 10%)</t>
  </si>
  <si>
    <t>DURACION POR EL TERMINO FIJADO,  Y 1 AÑO MAS</t>
  </si>
  <si>
    <t>INTEGRANTES</t>
  </si>
  <si>
    <t>OBJETO SOCIAL O ACTIVIDAD MERCANTIL RELACIONADA CON EL OBJETO DEL PROCESO VERIFICADO EN EL DOCUMENTO DE REPRESENTACION LEGAL QUE CORRESPONDA</t>
  </si>
  <si>
    <t>FIRMADO POR RL Y POR INTEGRANTES</t>
  </si>
  <si>
    <t xml:space="preserve">IDENTIFICACION DE LOS INTEGRANTES </t>
  </si>
  <si>
    <t>PERSONA NATURAL</t>
  </si>
  <si>
    <t>REPRESENTANTE LEGAL PERSONA JURIDICA</t>
  </si>
  <si>
    <t>AVAL (En caso de que aplique)</t>
  </si>
  <si>
    <t>FISCALES</t>
  </si>
  <si>
    <t>DISCIPLINARIOS</t>
  </si>
  <si>
    <t xml:space="preserve">JUDICIALES </t>
  </si>
  <si>
    <t>MEDIDAS CORRECTIVAS</t>
  </si>
  <si>
    <t>REDAM</t>
  </si>
  <si>
    <t>ANTECEDENTES DE QUIEN AVALA (Cuando aplique)</t>
  </si>
  <si>
    <t>PERSONA JURIDICA</t>
  </si>
  <si>
    <t>PRESENTA (SI/NO/NA)</t>
  </si>
  <si>
    <t>RENOVADO</t>
  </si>
  <si>
    <t>FIRMEZA RUP</t>
  </si>
  <si>
    <t>SANCIONES-MULTAS CONSIGNADAS EN EL RUP</t>
  </si>
  <si>
    <t>FECHA DE EXPEDICION 60 DIAS CALENDARIO ANTERIORES A LA PRESENTACIÓN DE LA OFERTA</t>
  </si>
  <si>
    <t>TOMADOR</t>
  </si>
  <si>
    <t>COMPAÑÍA</t>
  </si>
  <si>
    <t>PÓLIZA</t>
  </si>
  <si>
    <t>VALOR (CUANTIA 10% DEL VALOR DE LA OFERTA)</t>
  </si>
  <si>
    <t>RECIBO DE PAGO O CERTIFICACION DE NO REVOCACION POR FALTA DE PAGO</t>
  </si>
  <si>
    <t>VIGENCIA INICIAL</t>
  </si>
  <si>
    <t>VIGENCIA FINAL</t>
  </si>
  <si>
    <t>CUMPLE CON 3 MESES A PARTIR DE SU PRESENTACION</t>
  </si>
  <si>
    <t>BENEFICIARIO DEPARTAMENTO DEL QUINDIO</t>
  </si>
  <si>
    <t>ESPECIFICA N° DE RADICADO Y OBJETO</t>
  </si>
  <si>
    <t>NOTA EN CASO DE GARANTIA BANCARIA</t>
  </si>
  <si>
    <t>DOCUMENTO DE IDENTIFICACION</t>
  </si>
  <si>
    <t>CERTIFICADO DE EXISTENCIA Y REPRESENTACION</t>
  </si>
  <si>
    <t>EXISTENCIA DE LA REPRESENTACION LEGAL DE LA SUCURSAL</t>
  </si>
  <si>
    <t>ACREDITACION DE APODERADO DOMICILIADO EN EL PAIS</t>
  </si>
  <si>
    <t>DOS(2)</t>
  </si>
  <si>
    <t>SETENTA PORCIENTO (70%)</t>
  </si>
  <si>
    <t>JOSE ORLANDO SUAREZ</t>
  </si>
  <si>
    <t>NO TIENE</t>
  </si>
  <si>
    <t>SEGUROS DEL ESTADO S.A.</t>
  </si>
  <si>
    <t>21-44-101453654</t>
  </si>
  <si>
    <t>SIN LIMITACIONES</t>
  </si>
  <si>
    <t>TREINTA PORCIENTO (30%)</t>
  </si>
  <si>
    <t>PROING S.A.S.</t>
  </si>
  <si>
    <t>901584558-1</t>
  </si>
  <si>
    <t>NOTIENE</t>
  </si>
  <si>
    <t>SEGUROS DEL ESTADO S.A.S</t>
  </si>
  <si>
    <t>60-44-101013096</t>
  </si>
  <si>
    <t>CINCUENTA PORCIENTO (50%)</t>
  </si>
  <si>
    <t>SEGUROS MUNDIAL</t>
  </si>
  <si>
    <t>CCA-100024446</t>
  </si>
  <si>
    <t>LUZ EDITH CARDONA MARIN</t>
  </si>
  <si>
    <t>JAIRO IVAN CASTILLO CASTILLO</t>
  </si>
  <si>
    <t>60-44-101013088</t>
  </si>
  <si>
    <t>TRES</t>
  </si>
  <si>
    <t xml:space="preserve">NO TIENE </t>
  </si>
  <si>
    <t>CONSORCIO INFRAESTRUC TURA URBANA</t>
  </si>
  <si>
    <t>55-44-101082550</t>
  </si>
  <si>
    <t>CUARENTA PORCIENTO(40%)</t>
  </si>
  <si>
    <t>CALP SAS</t>
  </si>
  <si>
    <t>901.404.635-1</t>
  </si>
  <si>
    <t>ASEGURADORA SOLIDARIA DE COLOMBIA</t>
  </si>
  <si>
    <t>580-47-994000088853</t>
  </si>
  <si>
    <t>CCA-100024453</t>
  </si>
  <si>
    <t>EVALUACION JURIDICA HABILITANTE</t>
  </si>
  <si>
    <t>EVALUACIÓN TÉCNICA HABILITANTE DEL PROPONENTE</t>
  </si>
  <si>
    <t>EVALUACIÓN FINANCIERA HABILITANTE</t>
  </si>
  <si>
    <t>PROUESTA HABILITADA O NO HABILITADA</t>
  </si>
  <si>
    <t>ARTIFICIALMENTE BAJOS</t>
  </si>
  <si>
    <t>CAPACIDAD JURIDICA</t>
  </si>
  <si>
    <t>CAPACIDAD TECNICA</t>
  </si>
  <si>
    <t>CAPACIDAD OPERATIVA
Residente de Obra</t>
  </si>
  <si>
    <t>CAPACIDAD FINANCIERA</t>
  </si>
  <si>
    <t>CAPACIDAD RESIDUAL</t>
  </si>
  <si>
    <t>VERIFICACION OFERTA ECONÓMICA</t>
  </si>
  <si>
    <t>PROPUESTA NO HABIL</t>
  </si>
  <si>
    <t>EXPERIENCIA</t>
  </si>
  <si>
    <t xml:space="preserve">El proponentecumple con la experiencia general, segun lo estipulado en el articulo 4.2.1.3, como tambien cumple con la experiencia especifica, según lo estipulado en el articulo 4.3. del pliego de condiciones definitivo SAMC-021-2024
</t>
  </si>
  <si>
    <t xml:space="preserve">El proponentE cumple con la experiencia general, segun lo estipulado en el articulo 4.2.1.3, como tambien cumple con la experiencia especifica, según lo estipulado en el articulo 4.3. del pliego de condiciones definitivo SAMC-021-2024
</t>
  </si>
  <si>
    <t xml:space="preserve">El ingeniero aportado como residente cumple los requisitos para participar como ingeniero residente, según lo estipulado en el articulo 4.5.1 personal minimo requerido, del pliego de condiciones definitivo SAMC-021-2024.
</t>
  </si>
  <si>
    <t>NOTA: LOS PUNTAJES ASIGNADOS SERÁN OTORGADOS A QUIENES RESULTEN HABILITADOS EN LA EVALUACIÓN FINAL</t>
  </si>
  <si>
    <t>ORDEN DE ENTREGA Nro.</t>
  </si>
  <si>
    <t xml:space="preserve">          PROPONENTE U OFERENTE (Persona Natural o Persona Jurídica)</t>
  </si>
  <si>
    <t xml:space="preserve">4.5.  EMPRENDIMIENTO Y EMPRESAS DE MUJERES </t>
  </si>
  <si>
    <t>CUMPLE / NO CUMPLE</t>
  </si>
  <si>
    <t>PUNTUACIÓN
MAXIMA 20</t>
  </si>
  <si>
    <t>PUNTAJE MÁXIMA 0.25</t>
  </si>
  <si>
    <t xml:space="preserve"> Nro. DE PROPONENTE U OFERENTE</t>
  </si>
  <si>
    <t xml:space="preserve"> Nro. </t>
  </si>
  <si>
    <t>VALOR TOTAL 
OFERTA ECONOMICA PRESENTADA POR EL PROPONENTE</t>
  </si>
  <si>
    <t>VALOR TOTAL 
OFERTA ECONOMICA CORRECCIÓN ARITMETICA</t>
  </si>
  <si>
    <t>(VALOR OFERTA - PROMEDIO)^2</t>
  </si>
  <si>
    <t xml:space="preserve">TRM </t>
  </si>
  <si>
    <t>3,636.26</t>
  </si>
  <si>
    <t>MEDIANA</t>
  </si>
  <si>
    <t>DESVIACION ESTANDAR
EXCEL</t>
  </si>
  <si>
    <t>PROMEDIO</t>
  </si>
  <si>
    <t>DESVIACION ESTANDAR
CALCULADA</t>
  </si>
  <si>
    <t>VALOR MINIMO ACEPTABLE</t>
  </si>
  <si>
    <t>PUNTUACIÓN
MAXIMA 10</t>
  </si>
  <si>
    <t>APOYO A LA INDUSTRIA NACIONAL: COMPROMISO DE ADQUISICION DE BIENES NACIONALES RELEVANTE. 
-FORMATO 9</t>
  </si>
  <si>
    <t>disponibilidda y condiciones funcionales de la maquinaria- FORMATO 7B: del Pliego de Condiciones Definitivo</t>
  </si>
  <si>
    <t xml:space="preserve">CUMPLE  </t>
  </si>
  <si>
    <t xml:space="preserve">PUNTAJE PRELIMINAR
</t>
  </si>
  <si>
    <t xml:space="preserve">Los documentos aportados para acreditar la Experiencia Especifica no cumplen con lo establecido en el Numeral de 4.4 CRITERIOS PARA VALORAR LA EXPERIENCIA de los pliegos, toda vez que solo acredita Acta Final del Contrato de Obra. </t>
  </si>
  <si>
    <t>Para el caso de la Experiencia especifica del CONTRATO 2 presentado a la entidad en este  proceso para validacion de la experiencia del Ing. Residente ANDRES ZAMBRANO CONSTAIN, no se evidencia el alcance o actividades ejecutadas en relacion a las obras correspondientes a "AGUA POTABLE Y/O SANEAMIENTO BASICO"                                                                                                                                                           4.  El profesional propuesto para el cargo de Ingeniero Residente de Obra, deberá acreditar la experiencia específica NUMERAL 4.5.1, con mínimo tres (3) contratos, en donde haya participado y/o prestado sus servicios como contratista y/o director y/o residente en “OBRAS DE AGUA POTABLE Y/O SANEAMIENTO BÁSICO", condicion que no es cumplida por el profesional propuesto por el oferente, dado que solo se entregaron dos contratos para revision en el proceso de contratacion.</t>
  </si>
  <si>
    <r>
      <rPr>
        <b/>
        <sz val="12"/>
        <color theme="1"/>
        <rFont val="Calibri"/>
        <family val="2"/>
        <scheme val="minor"/>
      </rPr>
      <t>SE DEBE SUBSANAR...                                                                                                                                                                                                                                                                                                                                                                                                                                   1. HACE FALTA PRESENTAR LA CARTA DE INTENCION DE PARTE DEL INGENIERO RESIDENTE y no se aporta carta de compromiso bajo la gravedad de juramento de los demas integrantes del equipo minimo exigido</t>
    </r>
    <r>
      <rPr>
        <sz val="12"/>
        <color theme="1"/>
        <rFont val="Calibri"/>
        <family val="2"/>
        <scheme val="minor"/>
      </rPr>
      <t xml:space="preserve">; De acuerdo con el numeral 4.5 CAPACIDAD OPERATIVA y el numeral 4.5.1, se solicita que Para el caso del ingeniero residente, adicionalmente a los documentos mencionados para la "FORMA DE ACREDITACIÓN PARA EL OFERENTE O PROPONENTE", el proponente deberá presentar para la verificación del requisito habilitante, una carta de intención suscrita por el profesional o persona propuesta para el cargo comprometiéndose al porcentaje de dedicación exigido para el cargo.                                                                                                                                                                                                                                                                                           </t>
    </r>
    <r>
      <rPr>
        <b/>
        <sz val="12"/>
        <color theme="1"/>
        <rFont val="Calibri"/>
        <family val="2"/>
        <scheme val="minor"/>
      </rPr>
      <t>2</t>
    </r>
    <r>
      <rPr>
        <sz val="12"/>
        <color theme="1"/>
        <rFont val="Calibri"/>
        <family val="2"/>
        <scheme val="minor"/>
      </rPr>
      <t xml:space="preserve">. Para la Experiencia especifica exigida en el numeral 4.5.1 para el PERSONAL MINIMO REQUERIDO, se encuentra que El profesional propuesto para el cargo deberá acreditar la experiencia específica, con mínimo tres (3) contratos, en donde haya participado y/o prestado sus servicios como contratista y/o director y/o residente en “OBRAS DE AGUA POTABLE Y/O SANEAMIENTO BÁSICO", encontrandose que solo cuenta con dos contratos cvalidos.                                                                                                                                                       </t>
    </r>
  </si>
  <si>
    <t xml:space="preserve">1. HACE FALTA PRESENTAR LA CARTA DE INTENCION DE PARTE DEL INGENIERO RESIDENTE y no se aporta carta de compromiso bajo la gravedad de juramento de los demas integrantes del equipo minimo exigido; De acuerdo con el numeral 4.5 CAPACIDAD OPERATIVA y el numeral 4.5.1, se solicita que Para el caso del ingeniero residente, adicionalmente a los documentos mencionados para la "FORMA DE ACREDITACIÓN PARA EL OFERENTE O PROPONENTE", el proponente deberá presentar para la verificación del requisito habilitante, una carta de intención suscrita por el profesional o persona propuesta para el cargo comprometiéndose al porcentaje de dedicación exigido para el cargo.                                                                                                                                                                                                                                                                                           2. Para la Experiencia especifica exigida en el numeral 4.5.1 para el PERSONAL MINIMO REQUERIDO, se encuentra que El profesional propuesto para el cargo deberá acreditar la experiencia específica, con mínimo tres (3) contratos, en donde haya participado y/o prestado sus servicios como contratista y/o director y/o residente en “OBRAS DE AGUA POTABLE Y/O SANEAMIENTO BÁSICO", encontrandose que solo cuenta con un contratos cvalidos.           </t>
  </si>
  <si>
    <t>CAPACIDAD OPERATIVO</t>
  </si>
  <si>
    <t xml:space="preserve">El oferente SUBSANA lo solicitado en el informe preliminar.
</t>
  </si>
  <si>
    <t>HABIL</t>
  </si>
  <si>
    <t xml:space="preserve">El proponente cumple con la experiencia general, segun lo estipulado en el articulo 4.2.1.3, como tambien cumple con la experiencia especifica, según lo estipulado en el articulo 4.3. del pliego de condiciones definitivo SAMC-021-2024
</t>
  </si>
  <si>
    <t>El contratista subsano aportando la copia de la matricula profesional y copnia del profesional aportado como residente acorde a lo establecido en el numeral  4.5.1 del pliego de condiciones.
El contratista subsano con la entrega de la carta de compromiso de personal minimo requerido donde indica que se hace bajo la gravedad de juramento, como se indica en el numeral 4.5.1 del pliego de condicionesSUBSANAR</t>
  </si>
  <si>
    <t>JUSTIFICO SU OFERTA CON POSIBLE ARTIFICIALMENTE BAJO</t>
  </si>
  <si>
    <t>CUMPE</t>
  </si>
  <si>
    <t>PO</t>
  </si>
  <si>
    <t>HÁBIL</t>
  </si>
  <si>
    <t>PUNTAJE
OFERTA ECONOMICA</t>
  </si>
  <si>
    <t>Proponente u Oferente 
HABIL</t>
  </si>
  <si>
    <t>DECIMALES TRM</t>
  </si>
  <si>
    <t>CONCEPTO</t>
  </si>
  <si>
    <t>MÉTODO</t>
  </si>
  <si>
    <t>ENTRE 0.00 Y 0.49</t>
  </si>
  <si>
    <t>Media Geométrica</t>
  </si>
  <si>
    <t>ENTRE 0.50 Y 0.99</t>
  </si>
  <si>
    <t>Media Aritmética Baja</t>
  </si>
  <si>
    <t>MEDIA GEOMETRICA</t>
  </si>
  <si>
    <t>PROING SAS</t>
  </si>
  <si>
    <t>NO SUBSANO</t>
  </si>
  <si>
    <t>HABIL / NO HABIL</t>
  </si>
  <si>
    <t>HABILITADO</t>
  </si>
  <si>
    <t>EL PROPONENTE DENTRO DEL TERMINO DE TRASLADO DEL INFORME DE EVALUACION CUMPLIO CON LOS SIGUIENTES REQUISITOS SEÑALADOS EN EL PLIEGO: *EL NUMERAL 4.1.5 DEL PLIEGO DE CONDICIONES ESTO EN RAZON A QUE EL REPRESENTANTE LEGAL DE PROING S.A.S  APORTÓ EL REDAM, * EL NUMERAL 4.1.8 GARANTIA DE SERIEDAD DE LA OFERTA, EN CUANTO  APORTÓ  LOS  EL RESPECTIVO RECIBO DE PAGO O LA CERTIFICACION DE LA ASEGURADORA EN LA QUE CONSTE LA NO REVOCACION DE LA POLIZA.</t>
  </si>
  <si>
    <t>ELPROPONENTE DENTRO DEL TERMINO DE TRASLADO DEL INFORME DE EVALUACIÓN APORTO LO SEÑALADO EN EL PLIEGO DE CONDICIONES: EL NUMERAL 4.1.6. REQUISITOS FRENTE AL SISTEMA DE SEGURIDAD SOCIAL Y APORTES PARAFISCALES: (…) , LITERAL A. PUES EL PROPONENTE  ALLEGA EL FORMATO REQUERIDO EN EL PLIEGO; EL NUMERAL 4.1.9  NO ENCONTRARSE EN SITUACIONES DE INHABILIDAD E INCOMPATIBILIDAD: EL PROPONENTE  RESPONDIO TODOS LOS ITEMS Y/O PREGUNTAS DISPUESTAS POR LA ENTIDAD EN EL RESPECTIVO FORMATO.</t>
  </si>
  <si>
    <t>EL PROPONENTE DENTRO DEL TERMINO DE TRASLADO DEL INFORME DE EVALUACIÓN APORTÓ CUMPLE LOS SIGUIENTES REQUISITOS REQUERIDOS EN EL PRIMER INFORME PRELIMINAR QUE CONSISTIAN EN: EL NUMERAL 4.1.5 DEL PLIEGO DE CONDICIONES ESTO EN RAZON A QUE LAS PERSONAS NATURALES CONSORCIADAS APORTARON EL REDAM, EL NUMERAL 4.1.6 LITERAL A.  LA CONSORCIADA INGENIERA LUZ EDITH CARDONA ANEXA EL FORMATO DE PAGO DE SEGURIDAD SOCIAL Y APORTA CERTIFICADO DE AFILIACION O LA CORRESPONDIENTE PLANILLA DE PAGO EL NUMERAL 4.1.8 GARANTIA DE SERIEDAD DE LA OFERTA, EN CUANTO SE AGREGO A LOS DOCUMENTOS DE LA OFERTA EL RESPECTIVO RECIBO DE PAGO O LA CERTIFICACION DE LA ASEGURADORA EN LA QUE CONSTE LA NO REVOCACION DE LA POLIZA</t>
  </si>
  <si>
    <t xml:space="preserve">
EL PROPONENTE DENTRO DEL TERMINO DE TRASLADO DEL INFORME DE EVALUACION CUMPLIO CON EL NUMERAL 4.1.6. REQUISITOS FRENTE AL SISTEMA DE SEGURIDAD SOCIAL Y APORTES PARAFISCALES: (…), LITERAL A. PUES EL PROPONENTE NO ALLEGAEL FORMATO REQUERIDO EN EL PLIEGO.</t>
  </si>
  <si>
    <t>EL PROPONENTE DENTRO DEL TERMINO DE TRASLADO DEL INFORME DE EVALUACION CUMPLIO CON EL NUMERAL 4.1.5 DEL PLIEGO DE CONDICIONES ESTO EN RAZON A QUE EL REPRESENTANTE LEGAL DE CALP SAS  APORTA EL CERTIFICADO REDAM EL NUMERAL 4.1.8 GARANTIA DE SERIEDAD DE LA OFERTA, AGREGO A LOS DOCUMENTOS DE LA OFERTA EL RESPECTIVO RECIBO DE PAGO O LA CERTIFICACION DE LA ASEGURADORA EN LA QUE CONSTE LA NO REVOCACION DE LA POLIZA</t>
  </si>
  <si>
    <t>NO HABILITADO</t>
  </si>
  <si>
    <t>INFORME FINAL DE EVALUACION PROPUESTA ECONOMICA:  SAMC-021-2024</t>
  </si>
  <si>
    <t>RECHAZADO</t>
  </si>
  <si>
    <t xml:space="preserve">EL PROPONENTE NO SUBSANO LO REQUERIDO DURANTE EL TERMINO DE TRASLADO DEL INFORME DE EVALUACION, POR LO TANTO Y EN CONCORDANCIA CON LAS REGLAS ESTIPULADAS EN EL PLIEGO DE CONDICIONES EN EL NUMERAL 4.10, SERA RECHAZADO </t>
  </si>
  <si>
    <r>
      <rPr>
        <b/>
        <sz val="11"/>
        <color theme="1"/>
        <rFont val="Calibri"/>
        <family val="2"/>
        <scheme val="minor"/>
      </rPr>
      <t>EL PROPONENTE NO SUBSANO LO REQUERIDO DURANTE EL TERMINO DE TRASLADO DEL INFORME DE EVALUACION, POR LO TANTO Y EN CONCORDANCIA CON LAS REGLAS ESTIPULADAS EN EL PLIEGO DE CONDICIONES EN EL NUMERAL 4.10, SERA RECHAZADO</t>
    </r>
    <r>
      <rPr>
        <sz val="11"/>
        <color theme="1"/>
        <rFont val="Calibri"/>
        <family val="2"/>
        <scheme val="minor"/>
      </rPr>
      <t xml:space="preserve"> </t>
    </r>
  </si>
  <si>
    <t>EL PROPONENTE DENTRO DEL TERMINO DE TRASLADO DEL INFORME DE EVALUACIÓN PRESENTÓ LA JUSTIFICACIÓN REQUERIDA</t>
  </si>
  <si>
    <t xml:space="preserve">NO CUMPLE  </t>
  </si>
  <si>
    <t>FUENTE: ESTUDIOS PREVIOS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</si>
</sst>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quot;$&quot;#,##0.00;[Red]\-&quot;$&quot;#,##0.00"/>
    <numFmt numFmtId="165" formatCode="_-&quot;$&quot;* #,##0_-;\-&quot;$&quot;* #,##0_-;_-&quot;$&quot;* &quot;-&quot;_-;_-@_-"/>
    <numFmt numFmtId="166" formatCode="&quot;$&quot;\ #,##0.00"/>
    <numFmt numFmtId="167" formatCode="0.0%"/>
    <numFmt numFmtId="168" formatCode="&quot;$&quot;\ #,##0.00;[Red]&quot;$&quot;\ #,##0.00"/>
    <numFmt numFmtId="169" formatCode="[$$]\ #,##0.00;\-[$$]\ #,##0.00"/>
    <numFmt numFmtId="170" formatCode="_-&quot;$&quot;* #,##0.00_-;\-&quot;$&quot;* #,##0.00_-;_-&quot;$&quot;* &quot;-&quot;_-;_-@_-"/>
    <numFmt numFmtId="171" formatCode="_-* #,##0.000_-;\-* #,##0.000_-;_-* &quot;-&quot;??_-;_-@_-"/>
    <numFmt numFmtId="172" formatCode="_-* #,##0_-;\-* #,##0_-;_-* &quot;-&quot;??_-;_-@_-"/>
    <numFmt numFmtId="173" formatCode="_-* #,##0.000_-;\-* #,##0.000_-;_-* &quot;-&quot;??_-;_-@"/>
    <numFmt numFmtId="174" formatCode="_-* #,##0_-;\-* #,##0_-;_-* &quot;-&quot;??_-;_-@"/>
    <numFmt numFmtId="175" formatCode="_-* #,##0.00_-;\-* #,##0.00_-;_-* &quot;-&quot;??_-;_-@"/>
    <numFmt numFmtId="176" formatCode="_-&quot;$&quot;\ * #,##0.00_-;\-&quot;$&quot;\ * #,##0.00_-;_-&quot;$&quot;\ * &quot;-&quot;_-;_-@_-"/>
    <numFmt numFmtId="177" formatCode="#,##0.00_ ;\-#,##0.00\ "/>
    <numFmt numFmtId="178" formatCode="_-&quot;$&quot;* #,##0.00_-;\-&quot;$&quot;* #,##0.00_-;_-&quot;$&quot;* &quot;-&quot;??_-;_-@_-"/>
    <numFmt numFmtId="179" formatCode="_-&quot;$&quot;* #,##0.00000000000000_-;\-&quot;$&quot;* #,##0.00000000000000_-;_-&quot;$&quot;* &quot;-&quot;??_-;_-@_-"/>
    <numFmt numFmtId="180" formatCode="0.0000"/>
  </numFmts>
  <fonts count="82">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4"/>
      <color theme="1"/>
      <name val="Calibri"/>
      <family val="2"/>
      <scheme val="minor"/>
    </font>
    <font>
      <sz val="11"/>
      <color theme="1"/>
      <name val="Calibri"/>
      <family val="2"/>
    </font>
    <font>
      <sz val="10"/>
      <color theme="1"/>
      <name val="Arial"/>
      <family val="2"/>
    </font>
    <font>
      <b/>
      <sz val="11"/>
      <color theme="1"/>
      <name val="Calibri"/>
      <family val="2"/>
      <scheme val="minor"/>
    </font>
    <font>
      <b/>
      <sz val="6"/>
      <color rgb="FF000000"/>
      <name val="Arial"/>
      <family val="2"/>
    </font>
    <font>
      <b/>
      <sz val="7"/>
      <color rgb="FF000000"/>
      <name val="Arial"/>
      <family val="2"/>
    </font>
    <font>
      <sz val="7"/>
      <color rgb="FF000000"/>
      <name val="Arial"/>
      <family val="2"/>
    </font>
    <font>
      <sz val="7"/>
      <color rgb="FF0D0D0D"/>
      <name val="Arial"/>
      <family val="2"/>
    </font>
    <font>
      <b/>
      <sz val="8"/>
      <color rgb="FF000000"/>
      <name val="Arial"/>
      <family val="2"/>
    </font>
    <font>
      <sz val="12"/>
      <color theme="1"/>
      <name val="Arial"/>
      <family val="2"/>
    </font>
    <font>
      <b/>
      <sz val="12"/>
      <color theme="1"/>
      <name val="Arial"/>
      <family val="2"/>
    </font>
    <font>
      <b/>
      <i/>
      <u/>
      <sz val="16"/>
      <color theme="1"/>
      <name val="Arial"/>
      <family val="2"/>
    </font>
    <font>
      <b/>
      <i/>
      <sz val="12"/>
      <color theme="1"/>
      <name val="Arial"/>
      <family val="2"/>
    </font>
    <font>
      <b/>
      <u/>
      <sz val="12"/>
      <color rgb="FFFF0000"/>
      <name val="Arial"/>
      <family val="2"/>
    </font>
    <font>
      <u/>
      <sz val="12"/>
      <color rgb="FFFF0000"/>
      <name val="Arial"/>
      <family val="2"/>
    </font>
    <font>
      <u/>
      <sz val="12"/>
      <name val="Arial"/>
      <family val="2"/>
    </font>
    <font>
      <b/>
      <u/>
      <sz val="12"/>
      <color theme="1"/>
      <name val="Arial"/>
      <family val="2"/>
    </font>
    <font>
      <b/>
      <sz val="14"/>
      <color theme="1"/>
      <name val="Arial"/>
      <family val="2"/>
    </font>
    <font>
      <b/>
      <u/>
      <sz val="14"/>
      <color theme="1"/>
      <name val="Arial"/>
      <family val="2"/>
    </font>
    <font>
      <b/>
      <i/>
      <u/>
      <sz val="12"/>
      <color theme="1"/>
      <name val="Arial"/>
      <family val="2"/>
    </font>
    <font>
      <sz val="22"/>
      <color theme="1"/>
      <name val="Calibri"/>
      <family val="2"/>
      <scheme val="minor"/>
    </font>
    <font>
      <b/>
      <sz val="22"/>
      <color theme="1"/>
      <name val="Calibri"/>
      <family val="2"/>
      <scheme val="minor"/>
    </font>
    <font>
      <b/>
      <sz val="14"/>
      <color theme="1"/>
      <name val="Calibri"/>
      <family val="2"/>
      <scheme val="minor"/>
    </font>
    <font>
      <sz val="12"/>
      <color rgb="FFFF0000"/>
      <name val="Calibri"/>
      <family val="2"/>
      <scheme val="minor"/>
    </font>
    <font>
      <sz val="12"/>
      <name val="Calibri"/>
      <family val="2"/>
      <scheme val="minor"/>
    </font>
    <font>
      <b/>
      <u/>
      <sz val="12"/>
      <color theme="1"/>
      <name val="Calibri"/>
      <family val="2"/>
      <scheme val="minor"/>
    </font>
    <font>
      <b/>
      <sz val="12"/>
      <color rgb="FFFF0000"/>
      <name val="Calibri"/>
      <family val="2"/>
      <scheme val="minor"/>
    </font>
    <font>
      <b/>
      <i/>
      <u/>
      <sz val="16"/>
      <color theme="1"/>
      <name val="Calibri"/>
      <family val="2"/>
      <scheme val="minor"/>
    </font>
    <font>
      <i/>
      <u/>
      <sz val="16"/>
      <color theme="1"/>
      <name val="Calibri"/>
      <family val="2"/>
      <scheme val="minor"/>
    </font>
    <font>
      <b/>
      <u/>
      <sz val="16"/>
      <color theme="1"/>
      <name val="Calibri"/>
      <family val="2"/>
      <scheme val="minor"/>
    </font>
    <font>
      <sz val="16"/>
      <color theme="1"/>
      <name val="Calibri"/>
      <family val="2"/>
      <scheme val="minor"/>
    </font>
    <font>
      <sz val="12"/>
      <color theme="1"/>
      <name val="Calibri"/>
      <family val="2"/>
    </font>
    <font>
      <i/>
      <sz val="16"/>
      <color theme="1"/>
      <name val="Calibri"/>
      <family val="2"/>
      <scheme val="minor"/>
    </font>
    <font>
      <sz val="10"/>
      <color theme="1"/>
      <name val="Calibri"/>
      <family val="2"/>
      <scheme val="minor"/>
    </font>
    <font>
      <b/>
      <sz val="12"/>
      <color rgb="FFFF0000"/>
      <name val="Arial"/>
      <family val="2"/>
    </font>
    <font>
      <b/>
      <sz val="9"/>
      <color indexed="81"/>
      <name val="Tahoma"/>
      <family val="2"/>
    </font>
    <font>
      <sz val="9"/>
      <color indexed="81"/>
      <name val="Tahoma"/>
      <family val="2"/>
    </font>
    <font>
      <b/>
      <sz val="10"/>
      <color rgb="FF000000"/>
      <name val="Arial"/>
      <family val="2"/>
    </font>
    <font>
      <b/>
      <sz val="11"/>
      <color theme="1"/>
      <name val="Arial-BoldMT"/>
    </font>
    <font>
      <b/>
      <sz val="10"/>
      <color theme="1"/>
      <name val="Arial"/>
      <family val="2"/>
    </font>
    <font>
      <sz val="10"/>
      <name val="Arial"/>
      <family val="2"/>
    </font>
    <font>
      <b/>
      <sz val="11"/>
      <color rgb="FF000000"/>
      <name val="Arial"/>
      <family val="2"/>
    </font>
    <font>
      <b/>
      <sz val="11"/>
      <color theme="1"/>
      <name val="Calibri"/>
      <family val="2"/>
    </font>
    <font>
      <b/>
      <sz val="8"/>
      <color indexed="8"/>
      <name val="Arial"/>
      <family val="2"/>
    </font>
    <font>
      <sz val="12"/>
      <color rgb="FF222222"/>
      <name val="Arial"/>
      <family val="2"/>
    </font>
    <font>
      <sz val="10"/>
      <color rgb="FF000000"/>
      <name val="Arial"/>
      <family val="2"/>
    </font>
    <font>
      <b/>
      <sz val="8"/>
      <color theme="0"/>
      <name val="Calibri Light"/>
      <family val="2"/>
      <scheme val="major"/>
    </font>
    <font>
      <sz val="8"/>
      <color theme="0"/>
      <name val="Calibri Light"/>
      <family val="2"/>
      <scheme val="major"/>
    </font>
    <font>
      <b/>
      <sz val="8"/>
      <name val="Calibri Light"/>
      <family val="2"/>
      <scheme val="major"/>
    </font>
    <font>
      <b/>
      <sz val="8"/>
      <color theme="1"/>
      <name val="Calibri Light"/>
      <family val="2"/>
      <scheme val="major"/>
    </font>
    <font>
      <b/>
      <sz val="8"/>
      <color rgb="FF000000"/>
      <name val="Calibri Light"/>
      <family val="2"/>
      <scheme val="major"/>
    </font>
    <font>
      <sz val="8"/>
      <name val="Calibri Light"/>
      <family val="2"/>
      <scheme val="major"/>
    </font>
    <font>
      <sz val="8"/>
      <color theme="1"/>
      <name val="Calibri Light"/>
      <family val="2"/>
      <scheme val="major"/>
    </font>
    <font>
      <b/>
      <sz val="10"/>
      <name val="Calibri Light"/>
      <family val="2"/>
      <scheme val="major"/>
    </font>
    <font>
      <sz val="11"/>
      <color theme="1"/>
      <name val="Arial"/>
      <family val="2"/>
    </font>
    <font>
      <sz val="14"/>
      <color theme="1"/>
      <name val="Arial"/>
      <family val="2"/>
    </font>
    <font>
      <b/>
      <sz val="11"/>
      <color theme="1"/>
      <name val="Arial"/>
      <family val="2"/>
    </font>
    <font>
      <b/>
      <sz val="11"/>
      <name val="Calibri Light"/>
      <family val="2"/>
      <scheme val="major"/>
    </font>
    <font>
      <b/>
      <u/>
      <sz val="14"/>
      <color theme="1"/>
      <name val="Calibri"/>
      <family val="2"/>
      <scheme val="minor"/>
    </font>
    <font>
      <b/>
      <sz val="12"/>
      <color indexed="8"/>
      <name val="Arial"/>
      <family val="2"/>
    </font>
    <font>
      <b/>
      <sz val="9"/>
      <color indexed="8"/>
      <name val="Arial"/>
      <family val="2"/>
    </font>
    <font>
      <sz val="11"/>
      <color rgb="FF000000"/>
      <name val="Arial"/>
      <family val="2"/>
    </font>
    <font>
      <sz val="16"/>
      <color rgb="FFFF0000"/>
      <name val="Calibri"/>
      <family val="2"/>
      <scheme val="minor"/>
    </font>
    <font>
      <b/>
      <sz val="22"/>
      <color theme="1"/>
      <name val="Arial"/>
      <family val="2"/>
    </font>
    <font>
      <sz val="16"/>
      <name val="Calibri"/>
      <family val="2"/>
      <scheme val="minor"/>
    </font>
    <font>
      <b/>
      <sz val="16"/>
      <color theme="1"/>
      <name val="Calibri"/>
      <family val="2"/>
      <scheme val="minor"/>
    </font>
    <font>
      <sz val="8"/>
      <color rgb="FF000000"/>
      <name val="Calibri"/>
      <family val="2"/>
    </font>
    <font>
      <b/>
      <sz val="9"/>
      <color rgb="FFFF0000"/>
      <name val="Arial"/>
      <family val="2"/>
    </font>
  </fonts>
  <fills count="44">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00B05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0F4FA"/>
      </patternFill>
    </fill>
    <fill>
      <patternFill patternType="solid">
        <fgColor rgb="FFFFFFFF"/>
      </patternFill>
    </fill>
    <fill>
      <patternFill patternType="solid">
        <fgColor rgb="FFD6EAF8"/>
      </patternFill>
    </fill>
    <fill>
      <patternFill patternType="solid">
        <fgColor theme="9" tint="0.59999389629810485"/>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ACB9CA"/>
        <bgColor indexed="64"/>
      </patternFill>
    </fill>
    <fill>
      <patternFill patternType="solid">
        <fgColor rgb="FFBDD7EE"/>
        <bgColor indexed="64"/>
      </patternFill>
    </fill>
    <fill>
      <patternFill patternType="solid">
        <fgColor rgb="FFDDEBF7"/>
        <bgColor indexed="64"/>
      </patternFill>
    </fill>
    <fill>
      <patternFill patternType="solid">
        <fgColor rgb="FFFFFF00"/>
        <bgColor indexed="64"/>
      </patternFill>
    </fill>
    <fill>
      <patternFill patternType="solid">
        <fgColor rgb="FFFFFFFF"/>
        <bgColor indexed="64"/>
      </patternFill>
    </fill>
    <fill>
      <patternFill patternType="solid">
        <fgColor rgb="FFD8D8D8"/>
        <bgColor indexed="64"/>
      </patternFill>
    </fill>
    <fill>
      <patternFill patternType="solid">
        <fgColor theme="6" tint="0.39997558519241921"/>
        <bgColor indexed="64"/>
      </patternFill>
    </fill>
    <fill>
      <patternFill patternType="solid">
        <fgColor theme="3" tint="0.39997558519241921"/>
        <bgColor indexed="64"/>
      </patternFill>
    </fill>
    <fill>
      <patternFill patternType="solid">
        <fgColor rgb="FFFFFF99"/>
        <bgColor indexed="64"/>
      </patternFill>
    </fill>
    <fill>
      <patternFill patternType="solid">
        <fgColor theme="4" tint="0.59999389629810485"/>
        <bgColor indexed="64"/>
      </patternFill>
    </fill>
    <fill>
      <patternFill patternType="solid">
        <fgColor rgb="FFFFC000"/>
        <bgColor indexed="64"/>
      </patternFill>
    </fill>
    <fill>
      <patternFill patternType="solid">
        <fgColor rgb="FFFF0000"/>
        <bgColor indexed="64"/>
      </patternFill>
    </fill>
    <fill>
      <patternFill patternType="solid">
        <fgColor rgb="FF009999"/>
        <bgColor indexed="64"/>
      </patternFill>
    </fill>
    <fill>
      <patternFill patternType="solid">
        <fgColor theme="8" tint="-0.249977111117893"/>
        <bgColor indexed="64"/>
      </patternFill>
    </fill>
    <fill>
      <patternFill patternType="solid">
        <fgColor theme="6" tint="-0.249977111117893"/>
        <bgColor indexed="64"/>
      </patternFill>
    </fill>
    <fill>
      <patternFill patternType="solid">
        <fgColor theme="4" tint="-0.249977111117893"/>
        <bgColor indexed="64"/>
      </patternFill>
    </fill>
    <fill>
      <patternFill patternType="solid">
        <fgColor theme="7" tint="-0.249977111117893"/>
        <bgColor indexed="64"/>
      </patternFill>
    </fill>
    <fill>
      <patternFill patternType="solid">
        <fgColor theme="2" tint="-0.34998626667073579"/>
        <bgColor indexed="64"/>
      </patternFill>
    </fill>
    <fill>
      <patternFill patternType="solid">
        <fgColor theme="1" tint="0.14999847407452621"/>
        <bgColor indexed="64"/>
      </patternFill>
    </fill>
    <fill>
      <patternFill patternType="solid">
        <fgColor theme="5" tint="-0.249977111117893"/>
        <bgColor indexed="64"/>
      </patternFill>
    </fill>
    <fill>
      <patternFill patternType="solid">
        <fgColor theme="6"/>
        <bgColor indexed="64"/>
      </patternFill>
    </fill>
    <fill>
      <patternFill patternType="solid">
        <fgColor theme="3" tint="0.79998168889431442"/>
        <bgColor indexed="64"/>
      </patternFill>
    </fill>
    <fill>
      <patternFill patternType="solid">
        <fgColor rgb="FFF0ACEA"/>
        <bgColor indexed="64"/>
      </patternFill>
    </fill>
    <fill>
      <patternFill patternType="solid">
        <fgColor theme="5" tint="0.59999389629810485"/>
        <bgColor indexed="64"/>
      </patternFill>
    </fill>
    <fill>
      <patternFill patternType="solid">
        <fgColor rgb="FF7030A0"/>
        <bgColor indexed="64"/>
      </patternFill>
    </fill>
    <fill>
      <patternFill patternType="solid">
        <fgColor rgb="FFFFBDBD"/>
        <bgColor indexed="64"/>
      </patternFill>
    </fill>
    <fill>
      <patternFill patternType="solid">
        <fgColor theme="3" tint="0.59999389629810485"/>
        <bgColor indexed="64"/>
      </patternFill>
    </fill>
    <fill>
      <patternFill patternType="solid">
        <fgColor rgb="FFFEE7FF"/>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theme="9" tint="-0.249977111117893"/>
        <bgColor indexed="64"/>
      </patternFill>
    </fill>
  </fills>
  <borders count="84">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979991"/>
      </left>
      <right/>
      <top style="thin">
        <color rgb="FF979991"/>
      </top>
      <bottom style="thin">
        <color rgb="FF979991"/>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style="medium">
        <color rgb="FFCCCCCC"/>
      </left>
      <right style="medium">
        <color rgb="FFCCCCCC"/>
      </right>
      <top style="medium">
        <color rgb="FFCCCCCC"/>
      </top>
      <bottom style="medium">
        <color rgb="FFCCCCCC"/>
      </bottom>
      <diagonal/>
    </border>
    <border>
      <left/>
      <right style="medium">
        <color rgb="FFCCCCCC"/>
      </right>
      <top style="medium">
        <color rgb="FFCCCCCC"/>
      </top>
      <bottom style="medium">
        <color rgb="FFCCCCCC"/>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style="medium">
        <color indexed="64"/>
      </top>
      <bottom style="medium">
        <color indexed="64"/>
      </bottom>
      <diagonal/>
    </border>
  </borders>
  <cellStyleXfs count="32">
    <xf numFmtId="0" fontId="0" fillId="0" borderId="0"/>
    <xf numFmtId="165" fontId="12" fillId="0" borderId="0" applyFont="0" applyFill="0" applyBorder="0" applyAlignment="0" applyProtection="0"/>
    <xf numFmtId="0" fontId="11" fillId="0" borderId="0"/>
    <xf numFmtId="0" fontId="15" fillId="0" borderId="0"/>
    <xf numFmtId="0" fontId="10" fillId="0" borderId="0"/>
    <xf numFmtId="0" fontId="9" fillId="0" borderId="0"/>
    <xf numFmtId="0" fontId="8" fillId="0" borderId="0"/>
    <xf numFmtId="0" fontId="16" fillId="0" borderId="0"/>
    <xf numFmtId="43" fontId="12"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0" fontId="59" fillId="0" borderId="0"/>
    <xf numFmtId="0" fontId="59" fillId="0" borderId="0"/>
    <xf numFmtId="0" fontId="59" fillId="0" borderId="0"/>
    <xf numFmtId="0" fontId="6" fillId="0" borderId="0"/>
    <xf numFmtId="0" fontId="5" fillId="0" borderId="0"/>
    <xf numFmtId="0" fontId="59" fillId="0" borderId="0"/>
    <xf numFmtId="0" fontId="5" fillId="0" borderId="0"/>
    <xf numFmtId="42" fontId="5" fillId="0" borderId="0" applyFont="0" applyFill="0" applyBorder="0" applyAlignment="0" applyProtection="0"/>
    <xf numFmtId="165" fontId="5" fillId="0" borderId="0" applyFont="0" applyFill="0" applyBorder="0" applyAlignment="0" applyProtection="0"/>
    <xf numFmtId="0" fontId="4" fillId="0" borderId="0"/>
    <xf numFmtId="42" fontId="4" fillId="0" borderId="0" applyFont="0" applyFill="0" applyBorder="0" applyAlignment="0" applyProtection="0"/>
    <xf numFmtId="0" fontId="4" fillId="0" borderId="0"/>
    <xf numFmtId="9" fontId="4" fillId="0" borderId="0" applyFont="0" applyFill="0" applyBorder="0" applyAlignment="0" applyProtection="0"/>
    <xf numFmtId="178" fontId="4" fillId="0" borderId="0" applyFont="0" applyFill="0" applyBorder="0" applyAlignment="0" applyProtection="0"/>
    <xf numFmtId="178" fontId="12" fillId="0" borderId="0" applyFont="0" applyFill="0" applyBorder="0" applyAlignment="0" applyProtection="0"/>
    <xf numFmtId="0" fontId="4" fillId="0" borderId="0"/>
    <xf numFmtId="178" fontId="4" fillId="0" borderId="0" applyFont="0" applyFill="0" applyBorder="0" applyAlignment="0" applyProtection="0"/>
    <xf numFmtId="165" fontId="4" fillId="0" borderId="0" applyFont="0" applyFill="0" applyBorder="0" applyAlignment="0" applyProtection="0"/>
    <xf numFmtId="42" fontId="4" fillId="0" borderId="0" applyFont="0" applyFill="0" applyBorder="0" applyAlignment="0" applyProtection="0"/>
    <xf numFmtId="44" fontId="12" fillId="0" borderId="0" applyFont="0" applyFill="0" applyBorder="0" applyAlignment="0" applyProtection="0"/>
  </cellStyleXfs>
  <cellXfs count="747">
    <xf numFmtId="0" fontId="0" fillId="0" borderId="0" xfId="0"/>
    <xf numFmtId="1" fontId="16" fillId="7" borderId="30" xfId="3" applyNumberFormat="1" applyFont="1" applyFill="1" applyBorder="1" applyAlignment="1">
      <alignment horizontal="left" vertical="center" wrapText="1"/>
    </xf>
    <xf numFmtId="169" fontId="16" fillId="8" borderId="30" xfId="3" applyNumberFormat="1" applyFont="1" applyFill="1" applyBorder="1" applyAlignment="1">
      <alignment horizontal="right" vertical="center" wrapText="1"/>
    </xf>
    <xf numFmtId="1" fontId="16" fillId="9" borderId="30" xfId="3" applyNumberFormat="1" applyFont="1" applyFill="1" applyBorder="1" applyAlignment="1">
      <alignment horizontal="left" vertical="center" wrapText="1"/>
    </xf>
    <xf numFmtId="169" fontId="16" fillId="9" borderId="30" xfId="3" applyNumberFormat="1" applyFont="1" applyFill="1" applyBorder="1" applyAlignment="1">
      <alignment horizontal="right" vertical="center" wrapText="1"/>
    </xf>
    <xf numFmtId="0" fontId="0" fillId="0" borderId="0" xfId="0" applyAlignment="1">
      <alignment horizontal="center" vertical="center" wrapText="1"/>
    </xf>
    <xf numFmtId="0" fontId="14" fillId="10" borderId="0" xfId="0" applyFont="1" applyFill="1" applyAlignment="1">
      <alignment horizontal="center" vertical="center" wrapText="1"/>
    </xf>
    <xf numFmtId="0" fontId="14" fillId="10" borderId="31" xfId="0" applyFont="1" applyFill="1" applyBorder="1" applyAlignment="1">
      <alignment horizontal="center" vertical="center" wrapText="1"/>
    </xf>
    <xf numFmtId="0" fontId="10" fillId="10" borderId="31" xfId="0" applyFont="1" applyFill="1" applyBorder="1" applyAlignment="1">
      <alignment horizontal="center" vertical="center" wrapText="1"/>
    </xf>
    <xf numFmtId="0" fontId="0" fillId="11" borderId="32" xfId="0" applyFill="1" applyBorder="1" applyAlignment="1">
      <alignment horizontal="center" vertical="center" wrapText="1"/>
    </xf>
    <xf numFmtId="0" fontId="0" fillId="10" borderId="32" xfId="0" applyFill="1" applyBorder="1" applyAlignment="1">
      <alignment horizontal="center" vertical="center" wrapText="1"/>
    </xf>
    <xf numFmtId="0" fontId="17" fillId="10" borderId="32" xfId="0" applyFont="1" applyFill="1" applyBorder="1" applyAlignment="1">
      <alignment horizontal="center" vertical="center" wrapText="1"/>
    </xf>
    <xf numFmtId="0" fontId="10" fillId="11" borderId="32" xfId="0" applyFont="1" applyFill="1" applyBorder="1" applyAlignment="1">
      <alignment horizontal="center" vertical="center" wrapText="1"/>
    </xf>
    <xf numFmtId="0" fontId="10" fillId="12" borderId="32" xfId="4" applyFill="1" applyBorder="1" applyAlignment="1">
      <alignment horizontal="center" vertical="center" wrapText="1"/>
    </xf>
    <xf numFmtId="0" fontId="10" fillId="12" borderId="32" xfId="0" applyFont="1" applyFill="1" applyBorder="1" applyAlignment="1">
      <alignment horizontal="center" vertical="center" wrapText="1"/>
    </xf>
    <xf numFmtId="0" fontId="0" fillId="12" borderId="32" xfId="0" applyFill="1" applyBorder="1" applyAlignment="1">
      <alignment horizontal="center" vertical="center" wrapText="1"/>
    </xf>
    <xf numFmtId="0" fontId="13" fillId="12" borderId="36" xfId="0" applyFont="1" applyFill="1" applyBorder="1" applyAlignment="1">
      <alignment horizontal="center" vertical="center" wrapText="1"/>
    </xf>
    <xf numFmtId="0" fontId="0" fillId="12" borderId="0" xfId="0" applyFill="1" applyAlignment="1">
      <alignment horizontal="center" vertical="center" wrapText="1"/>
    </xf>
    <xf numFmtId="0" fontId="10" fillId="0" borderId="32" xfId="4" applyBorder="1" applyAlignment="1">
      <alignment horizontal="center" vertical="center" wrapText="1"/>
    </xf>
    <xf numFmtId="0" fontId="10" fillId="0" borderId="37" xfId="4" applyBorder="1" applyAlignment="1">
      <alignment horizontal="center" vertical="center" wrapText="1"/>
    </xf>
    <xf numFmtId="0" fontId="10" fillId="0" borderId="37" xfId="0" applyFont="1" applyBorder="1" applyAlignment="1">
      <alignment horizontal="center" vertical="center" wrapText="1"/>
    </xf>
    <xf numFmtId="0" fontId="10" fillId="0" borderId="32" xfId="0" applyFont="1" applyBorder="1" applyAlignment="1">
      <alignment horizontal="center" vertical="center" wrapText="1"/>
    </xf>
    <xf numFmtId="0" fontId="0" fillId="0" borderId="32" xfId="0" applyBorder="1" applyAlignment="1">
      <alignment horizontal="center" vertical="center" wrapText="1"/>
    </xf>
    <xf numFmtId="0" fontId="13" fillId="0" borderId="36" xfId="0" applyFont="1" applyBorder="1" applyAlignment="1">
      <alignment horizontal="center" vertical="center" wrapText="1"/>
    </xf>
    <xf numFmtId="0" fontId="10" fillId="0" borderId="0" xfId="0" applyFont="1" applyAlignment="1">
      <alignment horizontal="center" vertical="center" wrapText="1"/>
    </xf>
    <xf numFmtId="0" fontId="0" fillId="2" borderId="0" xfId="0" applyFill="1" applyAlignment="1">
      <alignment horizontal="center" vertical="center" wrapText="1"/>
    </xf>
    <xf numFmtId="0" fontId="10" fillId="12" borderId="35" xfId="4" applyFill="1" applyBorder="1" applyAlignment="1">
      <alignment horizontal="center" vertical="center" wrapText="1"/>
    </xf>
    <xf numFmtId="0" fontId="17" fillId="12" borderId="35" xfId="0" applyFont="1" applyFill="1" applyBorder="1" applyAlignment="1">
      <alignment horizontal="center" vertical="center" wrapText="1"/>
    </xf>
    <xf numFmtId="0" fontId="10" fillId="0" borderId="35" xfId="4" applyBorder="1" applyAlignment="1">
      <alignment horizontal="center" vertical="center" wrapText="1"/>
    </xf>
    <xf numFmtId="0" fontId="17" fillId="0" borderId="35" xfId="0" applyFont="1" applyBorder="1" applyAlignment="1">
      <alignment horizontal="center" vertical="center" wrapText="1"/>
    </xf>
    <xf numFmtId="0" fontId="19" fillId="14" borderId="44" xfId="0" applyFont="1" applyFill="1" applyBorder="1" applyAlignment="1">
      <alignment horizontal="justify" vertical="center" wrapText="1"/>
    </xf>
    <xf numFmtId="0" fontId="19" fillId="14" borderId="43" xfId="0" applyFont="1" applyFill="1" applyBorder="1" applyAlignment="1">
      <alignment vertical="center" wrapText="1"/>
    </xf>
    <xf numFmtId="0" fontId="19" fillId="14" borderId="43" xfId="0" applyFont="1" applyFill="1" applyBorder="1" applyAlignment="1">
      <alignment horizontal="center" vertical="center" wrapText="1"/>
    </xf>
    <xf numFmtId="0" fontId="19" fillId="15" borderId="44" xfId="0" applyFont="1" applyFill="1" applyBorder="1" applyAlignment="1">
      <alignment horizontal="center" vertical="center" wrapText="1"/>
    </xf>
    <xf numFmtId="164" fontId="0" fillId="0" borderId="0" xfId="0" applyNumberFormat="1"/>
    <xf numFmtId="164" fontId="19" fillId="15" borderId="43" xfId="0" applyNumberFormat="1" applyFont="1" applyFill="1" applyBorder="1" applyAlignment="1">
      <alignment vertical="center" wrapText="1"/>
    </xf>
    <xf numFmtId="0" fontId="20" fillId="0" borderId="44" xfId="0" applyFont="1" applyBorder="1" applyAlignment="1">
      <alignment horizontal="center" vertical="center" wrapText="1"/>
    </xf>
    <xf numFmtId="0" fontId="20" fillId="0" borderId="43" xfId="0" applyFont="1" applyBorder="1" applyAlignment="1">
      <alignment vertical="center" wrapText="1"/>
    </xf>
    <xf numFmtId="0" fontId="20" fillId="0" borderId="43" xfId="0" applyFont="1" applyBorder="1" applyAlignment="1">
      <alignment horizontal="center" vertical="center" wrapText="1"/>
    </xf>
    <xf numFmtId="164" fontId="20" fillId="0" borderId="43" xfId="0" applyNumberFormat="1" applyFont="1" applyBorder="1" applyAlignment="1">
      <alignment horizontal="right" vertical="center" wrapText="1"/>
    </xf>
    <xf numFmtId="164" fontId="20" fillId="0" borderId="43" xfId="0" applyNumberFormat="1" applyFont="1" applyBorder="1" applyAlignment="1">
      <alignment vertical="center" wrapText="1"/>
    </xf>
    <xf numFmtId="0" fontId="21" fillId="0" borderId="43" xfId="0" applyFont="1" applyBorder="1" applyAlignment="1">
      <alignment vertical="center" wrapText="1"/>
    </xf>
    <xf numFmtId="0" fontId="20" fillId="0" borderId="43" xfId="0" applyFont="1" applyBorder="1" applyAlignment="1">
      <alignment horizontal="left" vertical="center" wrapText="1" indent="1"/>
    </xf>
    <xf numFmtId="0" fontId="21" fillId="0" borderId="43" xfId="0" applyFont="1" applyBorder="1" applyAlignment="1">
      <alignment horizontal="justify" vertical="center" wrapText="1"/>
    </xf>
    <xf numFmtId="0" fontId="18" fillId="0" borderId="44" xfId="0" applyFont="1" applyBorder="1" applyAlignment="1">
      <alignment vertical="center" wrapText="1"/>
    </xf>
    <xf numFmtId="0" fontId="19" fillId="0" borderId="44" xfId="0" applyFont="1" applyBorder="1" applyAlignment="1">
      <alignment horizontal="justify" vertical="center" wrapText="1"/>
    </xf>
    <xf numFmtId="0" fontId="19" fillId="0" borderId="43" xfId="0" applyFont="1" applyBorder="1" applyAlignment="1">
      <alignment vertical="center" wrapText="1"/>
    </xf>
    <xf numFmtId="0" fontId="19" fillId="0" borderId="43" xfId="0" applyFont="1" applyBorder="1" applyAlignment="1">
      <alignment horizontal="center" vertical="center" wrapText="1"/>
    </xf>
    <xf numFmtId="0" fontId="19" fillId="0" borderId="44" xfId="0" applyFont="1" applyBorder="1" applyAlignment="1">
      <alignment horizontal="center" vertical="center" wrapText="1"/>
    </xf>
    <xf numFmtId="164" fontId="19" fillId="0" borderId="43" xfId="0" applyNumberFormat="1" applyFont="1" applyBorder="1" applyAlignment="1">
      <alignment vertical="center" wrapText="1"/>
    </xf>
    <xf numFmtId="10" fontId="19" fillId="0" borderId="43" xfId="0" applyNumberFormat="1" applyFont="1" applyBorder="1" applyAlignment="1">
      <alignment horizontal="center" vertical="center" wrapText="1"/>
    </xf>
    <xf numFmtId="164" fontId="22" fillId="0" borderId="43" xfId="0" applyNumberFormat="1" applyFont="1" applyBorder="1" applyAlignment="1">
      <alignment vertical="center" wrapText="1"/>
    </xf>
    <xf numFmtId="0" fontId="19" fillId="14" borderId="44" xfId="0" applyFont="1" applyFill="1" applyBorder="1" applyAlignment="1">
      <alignment vertical="center" wrapText="1"/>
    </xf>
    <xf numFmtId="164" fontId="19" fillId="15" borderId="43" xfId="0" applyNumberFormat="1" applyFont="1" applyFill="1" applyBorder="1" applyAlignment="1">
      <alignment horizontal="justify" vertical="center" wrapText="1"/>
    </xf>
    <xf numFmtId="0" fontId="19" fillId="0" borderId="44" xfId="0" applyFont="1" applyBorder="1" applyAlignment="1">
      <alignment vertical="center" wrapText="1"/>
    </xf>
    <xf numFmtId="0" fontId="23" fillId="2" borderId="0" xfId="0" applyFont="1" applyFill="1"/>
    <xf numFmtId="0" fontId="24" fillId="0" borderId="9" xfId="0" applyFont="1" applyBorder="1" applyAlignment="1">
      <alignment horizontal="center"/>
    </xf>
    <xf numFmtId="0" fontId="0" fillId="2" borderId="1" xfId="0" applyFill="1" applyBorder="1"/>
    <xf numFmtId="0" fontId="34" fillId="2" borderId="2" xfId="0" applyFont="1" applyFill="1" applyBorder="1" applyAlignment="1">
      <alignment vertical="center"/>
    </xf>
    <xf numFmtId="0" fontId="34" fillId="2" borderId="6" xfId="0" applyFont="1" applyFill="1" applyBorder="1" applyAlignment="1">
      <alignment vertical="center"/>
    </xf>
    <xf numFmtId="0" fontId="0" fillId="2" borderId="7" xfId="0" applyFill="1" applyBorder="1"/>
    <xf numFmtId="0" fontId="34" fillId="2" borderId="0" xfId="0" applyFont="1" applyFill="1" applyAlignment="1">
      <alignment vertical="center"/>
    </xf>
    <xf numFmtId="0" fontId="34" fillId="2" borderId="11" xfId="0" applyFont="1" applyFill="1" applyBorder="1" applyAlignment="1">
      <alignment vertical="center"/>
    </xf>
    <xf numFmtId="0" fontId="34" fillId="2" borderId="7" xfId="0" applyFont="1" applyFill="1" applyBorder="1" applyAlignment="1">
      <alignment vertical="center"/>
    </xf>
    <xf numFmtId="0" fontId="34" fillId="2" borderId="12" xfId="0" applyFont="1" applyFill="1" applyBorder="1" applyAlignment="1">
      <alignment vertical="center"/>
    </xf>
    <xf numFmtId="0" fontId="34" fillId="2" borderId="13" xfId="0" applyFont="1" applyFill="1" applyBorder="1" applyAlignment="1">
      <alignment vertical="center"/>
    </xf>
    <xf numFmtId="0" fontId="34" fillId="2" borderId="14" xfId="0" applyFont="1" applyFill="1" applyBorder="1" applyAlignment="1">
      <alignment vertical="center"/>
    </xf>
    <xf numFmtId="0" fontId="0" fillId="2" borderId="0" xfId="0" applyFill="1"/>
    <xf numFmtId="4" fontId="0" fillId="0" borderId="0" xfId="0" applyNumberFormat="1"/>
    <xf numFmtId="14" fontId="0" fillId="0" borderId="0" xfId="0" applyNumberFormat="1"/>
    <xf numFmtId="1" fontId="0" fillId="0" borderId="0" xfId="0" applyNumberFormat="1"/>
    <xf numFmtId="0" fontId="0" fillId="0" borderId="9" xfId="0" applyBorder="1" applyAlignment="1">
      <alignment horizontal="center" wrapText="1"/>
    </xf>
    <xf numFmtId="0" fontId="38" fillId="3" borderId="17" xfId="0" applyFont="1" applyFill="1" applyBorder="1" applyAlignment="1">
      <alignment horizontal="center" vertical="center" wrapText="1"/>
    </xf>
    <xf numFmtId="0" fontId="0" fillId="3" borderId="17" xfId="0" applyFill="1" applyBorder="1" applyAlignment="1">
      <alignment horizontal="center" vertical="center" wrapText="1"/>
    </xf>
    <xf numFmtId="0" fontId="0" fillId="3" borderId="50" xfId="0" applyFill="1" applyBorder="1" applyAlignment="1">
      <alignment horizontal="center" vertical="center" wrapText="1"/>
    </xf>
    <xf numFmtId="0" fontId="0" fillId="5" borderId="9" xfId="0" applyFill="1" applyBorder="1" applyAlignment="1" applyProtection="1">
      <alignment horizontal="center" vertical="center"/>
      <protection locked="0"/>
    </xf>
    <xf numFmtId="0" fontId="0" fillId="5" borderId="21" xfId="0" applyFill="1" applyBorder="1" applyAlignment="1" applyProtection="1">
      <alignment horizontal="center" vertical="center"/>
      <protection locked="0"/>
    </xf>
    <xf numFmtId="0" fontId="13" fillId="0" borderId="0" xfId="0" applyFont="1" applyAlignment="1">
      <alignment horizontal="center" vertical="center" wrapText="1"/>
    </xf>
    <xf numFmtId="0" fontId="0" fillId="5" borderId="21" xfId="0" applyFill="1" applyBorder="1" applyAlignment="1" applyProtection="1">
      <alignment horizontal="center"/>
      <protection locked="0"/>
    </xf>
    <xf numFmtId="2" fontId="0" fillId="0" borderId="0" xfId="0" applyNumberFormat="1"/>
    <xf numFmtId="0" fontId="0" fillId="5" borderId="9" xfId="0" applyFill="1" applyBorder="1" applyProtection="1">
      <protection locked="0"/>
    </xf>
    <xf numFmtId="0" fontId="0" fillId="5" borderId="22" xfId="0" applyFill="1" applyBorder="1" applyProtection="1">
      <protection locked="0"/>
    </xf>
    <xf numFmtId="0" fontId="0" fillId="5" borderId="22" xfId="0" applyFill="1" applyBorder="1" applyAlignment="1" applyProtection="1">
      <alignment horizontal="center" vertical="center"/>
      <protection locked="0"/>
    </xf>
    <xf numFmtId="0" fontId="0" fillId="5" borderId="60" xfId="0" applyFill="1" applyBorder="1" applyAlignment="1" applyProtection="1">
      <alignment horizontal="center"/>
      <protection locked="0"/>
    </xf>
    <xf numFmtId="0" fontId="0" fillId="0" borderId="0" xfId="0" applyAlignment="1" applyProtection="1">
      <alignment horizontal="center"/>
      <protection locked="0"/>
    </xf>
    <xf numFmtId="0" fontId="0" fillId="0" borderId="0" xfId="0" applyProtection="1">
      <protection locked="0"/>
    </xf>
    <xf numFmtId="9" fontId="0" fillId="0" borderId="0" xfId="0" applyNumberFormat="1" applyAlignment="1" applyProtection="1">
      <alignment horizontal="center"/>
      <protection locked="0"/>
    </xf>
    <xf numFmtId="0" fontId="0" fillId="0" borderId="0" xfId="0" applyAlignment="1" applyProtection="1">
      <alignment horizontal="center" vertical="center"/>
      <protection locked="0"/>
    </xf>
    <xf numFmtId="0" fontId="0" fillId="0" borderId="0" xfId="0" applyAlignment="1">
      <alignment horizontal="center"/>
    </xf>
    <xf numFmtId="0" fontId="40" fillId="0" borderId="0" xfId="0" applyFont="1" applyAlignment="1">
      <alignment horizontal="center" vertical="center"/>
    </xf>
    <xf numFmtId="0" fontId="0" fillId="0" borderId="0" xfId="0" applyAlignment="1">
      <alignment vertical="center" wrapText="1"/>
    </xf>
    <xf numFmtId="0" fontId="41" fillId="0" borderId="0" xfId="0" applyFont="1"/>
    <xf numFmtId="0" fontId="42" fillId="0" borderId="0" xfId="0" applyFont="1"/>
    <xf numFmtId="167" fontId="0" fillId="0" borderId="0" xfId="0" applyNumberFormat="1" applyProtection="1">
      <protection locked="0"/>
    </xf>
    <xf numFmtId="0" fontId="0" fillId="0" borderId="19" xfId="0" applyBorder="1"/>
    <xf numFmtId="0" fontId="0" fillId="0" borderId="9" xfId="0" applyBorder="1"/>
    <xf numFmtId="0" fontId="0" fillId="0" borderId="20" xfId="0" applyBorder="1"/>
    <xf numFmtId="0" fontId="39" fillId="0" borderId="0" xfId="0" applyFont="1" applyAlignment="1">
      <alignment horizontal="center" vertical="center"/>
    </xf>
    <xf numFmtId="0" fontId="0" fillId="0" borderId="15" xfId="0" applyBorder="1"/>
    <xf numFmtId="0" fontId="0" fillId="0" borderId="4" xfId="0" applyBorder="1"/>
    <xf numFmtId="0" fontId="0" fillId="0" borderId="16" xfId="0" applyBorder="1"/>
    <xf numFmtId="0" fontId="41" fillId="0" borderId="0" xfId="0" applyFont="1" applyAlignment="1">
      <alignment horizontal="center"/>
    </xf>
    <xf numFmtId="0" fontId="0" fillId="0" borderId="8" xfId="0" applyBorder="1"/>
    <xf numFmtId="0" fontId="39" fillId="0" borderId="10" xfId="0" applyFont="1" applyBorder="1" applyAlignment="1">
      <alignment horizontal="center" vertical="center"/>
    </xf>
    <xf numFmtId="0" fontId="39" fillId="0" borderId="8" xfId="0" applyFont="1" applyBorder="1" applyAlignment="1">
      <alignment horizontal="center" vertical="center"/>
    </xf>
    <xf numFmtId="1" fontId="0" fillId="0" borderId="19" xfId="1" applyNumberFormat="1" applyFont="1" applyBorder="1" applyAlignment="1">
      <alignment horizontal="center" vertical="center" wrapText="1"/>
    </xf>
    <xf numFmtId="9" fontId="0" fillId="0" borderId="20" xfId="0" applyNumberFormat="1" applyBorder="1" applyAlignment="1">
      <alignment horizontal="center" vertical="center" wrapText="1"/>
    </xf>
    <xf numFmtId="0" fontId="0" fillId="0" borderId="9" xfId="0" applyBorder="1" applyAlignment="1">
      <alignment horizontal="center"/>
    </xf>
    <xf numFmtId="0" fontId="0" fillId="0" borderId="27" xfId="0" applyBorder="1"/>
    <xf numFmtId="0" fontId="0" fillId="0" borderId="28" xfId="0" applyBorder="1"/>
    <xf numFmtId="0" fontId="0" fillId="0" borderId="29" xfId="0" applyBorder="1"/>
    <xf numFmtId="0" fontId="24" fillId="0" borderId="9" xfId="0" applyFont="1" applyBorder="1" applyAlignment="1">
      <alignment horizontal="center" vertical="center"/>
    </xf>
    <xf numFmtId="0" fontId="24" fillId="0" borderId="0" xfId="0" applyFont="1"/>
    <xf numFmtId="0" fontId="24" fillId="0" borderId="0" xfId="0" applyFont="1" applyAlignment="1">
      <alignment horizontal="center" vertical="center"/>
    </xf>
    <xf numFmtId="0" fontId="33" fillId="0" borderId="0" xfId="0" applyFont="1" applyAlignment="1">
      <alignment horizontal="center" vertical="center"/>
    </xf>
    <xf numFmtId="0" fontId="24" fillId="0" borderId="0" xfId="0" applyFont="1" applyAlignment="1">
      <alignment wrapText="1"/>
    </xf>
    <xf numFmtId="0" fontId="0" fillId="0" borderId="17" xfId="0" applyBorder="1"/>
    <xf numFmtId="166" fontId="0" fillId="0" borderId="9" xfId="0" applyNumberFormat="1" applyBorder="1"/>
    <xf numFmtId="166" fontId="0" fillId="0" borderId="20" xfId="0" applyNumberFormat="1" applyBorder="1"/>
    <xf numFmtId="0" fontId="43" fillId="0" borderId="0" xfId="0" applyFont="1" applyAlignment="1">
      <alignment vertical="center"/>
    </xf>
    <xf numFmtId="0" fontId="0" fillId="0" borderId="0" xfId="0" applyAlignment="1">
      <alignment wrapText="1"/>
    </xf>
    <xf numFmtId="0" fontId="0" fillId="0" borderId="0" xfId="0" applyAlignment="1" applyProtection="1">
      <alignment vertical="center" wrapText="1"/>
      <protection locked="0"/>
    </xf>
    <xf numFmtId="170" fontId="0" fillId="0" borderId="0" xfId="1" applyNumberFormat="1" applyFont="1"/>
    <xf numFmtId="0" fontId="23" fillId="0" borderId="9" xfId="0" applyFont="1" applyBorder="1" applyAlignment="1">
      <alignment horizontal="center"/>
    </xf>
    <xf numFmtId="0" fontId="24" fillId="0" borderId="9" xfId="0" applyFont="1" applyBorder="1" applyAlignment="1">
      <alignment horizontal="center" vertical="center"/>
    </xf>
    <xf numFmtId="0" fontId="23" fillId="0" borderId="9" xfId="0" applyFont="1" applyBorder="1" applyAlignment="1">
      <alignment horizontal="justify" vertical="center" wrapText="1"/>
    </xf>
    <xf numFmtId="0" fontId="23" fillId="0" borderId="9" xfId="0" applyFont="1" applyBorder="1" applyAlignment="1">
      <alignment horizontal="center" wrapText="1"/>
    </xf>
    <xf numFmtId="0" fontId="24" fillId="0" borderId="9" xfId="0" applyFont="1" applyBorder="1"/>
    <xf numFmtId="0" fontId="24" fillId="0" borderId="9" xfId="0" applyFont="1" applyBorder="1" applyAlignment="1">
      <alignment wrapText="1"/>
    </xf>
    <xf numFmtId="0" fontId="31" fillId="0" borderId="0" xfId="0" applyFont="1" applyFill="1" applyAlignment="1">
      <alignment vertical="center"/>
    </xf>
    <xf numFmtId="0" fontId="24" fillId="2" borderId="0" xfId="0" applyFont="1" applyFill="1"/>
    <xf numFmtId="0" fontId="23" fillId="0" borderId="9" xfId="0" applyFont="1" applyBorder="1" applyAlignment="1">
      <alignment horizontal="center"/>
    </xf>
    <xf numFmtId="0" fontId="23" fillId="0" borderId="9" xfId="0" applyFont="1" applyBorder="1" applyAlignment="1">
      <alignment horizontal="center" wrapText="1"/>
    </xf>
    <xf numFmtId="0" fontId="24" fillId="0" borderId="9" xfId="0" applyFont="1" applyBorder="1" applyAlignment="1">
      <alignment horizontal="center"/>
    </xf>
    <xf numFmtId="0" fontId="0" fillId="0" borderId="0" xfId="0" applyAlignment="1">
      <alignment horizontal="center"/>
    </xf>
    <xf numFmtId="0" fontId="23" fillId="0" borderId="9" xfId="0" applyFont="1" applyBorder="1" applyAlignment="1">
      <alignment horizontal="justify" vertical="center" wrapText="1"/>
    </xf>
    <xf numFmtId="0" fontId="13" fillId="0" borderId="0" xfId="0" applyFont="1" applyAlignment="1">
      <alignment horizontal="center" vertical="center" wrapText="1"/>
    </xf>
    <xf numFmtId="0" fontId="40" fillId="0" borderId="0" xfId="0" applyFont="1" applyAlignment="1">
      <alignment horizontal="center" vertical="center"/>
    </xf>
    <xf numFmtId="0" fontId="0" fillId="5" borderId="9" xfId="0" applyFill="1" applyBorder="1" applyAlignment="1" applyProtection="1">
      <alignment horizontal="center" vertical="center"/>
      <protection locked="0"/>
    </xf>
    <xf numFmtId="0" fontId="0" fillId="3" borderId="17" xfId="0" applyFill="1" applyBorder="1" applyAlignment="1">
      <alignment horizontal="center" vertical="center" wrapText="1"/>
    </xf>
    <xf numFmtId="0" fontId="0" fillId="0" borderId="9" xfId="0" applyBorder="1" applyAlignment="1">
      <alignment horizontal="center"/>
    </xf>
    <xf numFmtId="43" fontId="41" fillId="0" borderId="0" xfId="0" applyNumberFormat="1" applyFont="1"/>
    <xf numFmtId="43" fontId="46" fillId="0" borderId="0" xfId="8" applyFont="1"/>
    <xf numFmtId="43" fontId="41" fillId="0" borderId="0" xfId="8" applyFont="1"/>
    <xf numFmtId="0" fontId="31" fillId="3" borderId="0" xfId="0" applyFont="1" applyFill="1" applyAlignment="1">
      <alignment vertical="center"/>
    </xf>
    <xf numFmtId="0" fontId="24" fillId="0" borderId="10" xfId="0" applyFont="1" applyBorder="1" applyAlignment="1">
      <alignment horizontal="center" vertical="center"/>
    </xf>
    <xf numFmtId="0" fontId="24" fillId="0" borderId="10" xfId="0" applyFont="1" applyBorder="1"/>
    <xf numFmtId="0" fontId="24" fillId="0" borderId="9" xfId="0" applyFont="1" applyBorder="1" applyAlignment="1">
      <alignment horizontal="center" vertical="center" wrapText="1"/>
    </xf>
    <xf numFmtId="0" fontId="24" fillId="0" borderId="10" xfId="0" applyFont="1" applyBorder="1" applyAlignment="1">
      <alignment wrapText="1"/>
    </xf>
    <xf numFmtId="0" fontId="31" fillId="0" borderId="0" xfId="0" applyFont="1" applyAlignment="1">
      <alignment vertical="center"/>
    </xf>
    <xf numFmtId="0" fontId="24" fillId="4" borderId="9" xfId="0" applyFont="1" applyFill="1" applyBorder="1" applyAlignment="1">
      <alignment horizontal="center" vertical="center"/>
    </xf>
    <xf numFmtId="0" fontId="45" fillId="0" borderId="0" xfId="0" applyFont="1"/>
    <xf numFmtId="0" fontId="6" fillId="0" borderId="0" xfId="9"/>
    <xf numFmtId="43" fontId="0" fillId="0" borderId="0" xfId="10" applyFont="1"/>
    <xf numFmtId="0" fontId="6" fillId="17" borderId="63" xfId="9" applyFill="1" applyBorder="1" applyAlignment="1">
      <alignment vertical="center" wrapText="1"/>
    </xf>
    <xf numFmtId="0" fontId="6" fillId="17" borderId="64" xfId="9" applyFill="1" applyBorder="1" applyAlignment="1">
      <alignment vertical="center" wrapText="1"/>
    </xf>
    <xf numFmtId="43" fontId="0" fillId="17" borderId="64" xfId="10" applyFont="1" applyFill="1" applyBorder="1" applyAlignment="1">
      <alignment vertical="center" wrapText="1"/>
    </xf>
    <xf numFmtId="43" fontId="0" fillId="17" borderId="63" xfId="10" applyFont="1" applyFill="1" applyBorder="1" applyAlignment="1">
      <alignment vertical="center" wrapText="1"/>
    </xf>
    <xf numFmtId="0" fontId="6" fillId="0" borderId="65" xfId="9" applyBorder="1" applyAlignment="1">
      <alignment vertical="center" wrapText="1"/>
    </xf>
    <xf numFmtId="0" fontId="6" fillId="0" borderId="66" xfId="9" applyBorder="1" applyAlignment="1">
      <alignment vertical="center" wrapText="1"/>
    </xf>
    <xf numFmtId="0" fontId="53" fillId="18" borderId="9" xfId="9" applyFont="1" applyFill="1" applyBorder="1" applyAlignment="1">
      <alignment horizontal="center" vertical="center" wrapText="1"/>
    </xf>
    <xf numFmtId="43" fontId="53" fillId="18" borderId="9" xfId="10" applyFont="1" applyFill="1" applyBorder="1" applyAlignment="1">
      <alignment horizontal="center" vertical="center" wrapText="1"/>
    </xf>
    <xf numFmtId="0" fontId="16" fillId="0" borderId="9" xfId="9" applyFont="1" applyBorder="1" applyAlignment="1">
      <alignment vertical="center"/>
    </xf>
    <xf numFmtId="3" fontId="6" fillId="0" borderId="9" xfId="9" applyNumberFormat="1" applyBorder="1"/>
    <xf numFmtId="0" fontId="16" fillId="0" borderId="9" xfId="9" applyFont="1" applyBorder="1" applyAlignment="1">
      <alignment vertical="center" wrapText="1"/>
    </xf>
    <xf numFmtId="0" fontId="6" fillId="0" borderId="0" xfId="9" applyAlignment="1">
      <alignment vertical="center" wrapText="1"/>
    </xf>
    <xf numFmtId="0" fontId="51" fillId="2" borderId="0" xfId="9" applyFont="1" applyFill="1" applyAlignment="1">
      <alignment vertical="center"/>
    </xf>
    <xf numFmtId="0" fontId="6" fillId="0" borderId="0" xfId="11"/>
    <xf numFmtId="0" fontId="52" fillId="0" borderId="0" xfId="9" applyFont="1" applyAlignment="1">
      <alignment vertical="center" wrapText="1"/>
    </xf>
    <xf numFmtId="0" fontId="56" fillId="19" borderId="9" xfId="11" applyFont="1" applyFill="1" applyBorder="1" applyAlignment="1">
      <alignment horizontal="center" vertical="center" wrapText="1"/>
    </xf>
    <xf numFmtId="0" fontId="57" fillId="2" borderId="9" xfId="9" applyFont="1" applyFill="1" applyBorder="1" applyAlignment="1">
      <alignment horizontal="center" vertical="center" wrapText="1"/>
    </xf>
    <xf numFmtId="0" fontId="58" fillId="0" borderId="9" xfId="0" applyFont="1" applyBorder="1"/>
    <xf numFmtId="43" fontId="0" fillId="0" borderId="9" xfId="10" applyFont="1" applyBorder="1" applyAlignment="1">
      <alignment horizontal="center" vertical="center"/>
    </xf>
    <xf numFmtId="172" fontId="0" fillId="0" borderId="9" xfId="10" applyNumberFormat="1" applyFont="1" applyBorder="1" applyAlignment="1">
      <alignment horizontal="center" vertical="center"/>
    </xf>
    <xf numFmtId="0" fontId="6" fillId="0" borderId="9" xfId="9" applyBorder="1" applyAlignment="1">
      <alignment horizontal="center"/>
    </xf>
    <xf numFmtId="0" fontId="6" fillId="0" borderId="9" xfId="9" applyBorder="1" applyAlignment="1">
      <alignment horizontal="justify" vertical="justify" wrapText="1"/>
    </xf>
    <xf numFmtId="172" fontId="0" fillId="0" borderId="9" xfId="8" applyNumberFormat="1" applyFont="1" applyBorder="1" applyAlignment="1">
      <alignment horizontal="center" vertical="center"/>
    </xf>
    <xf numFmtId="0" fontId="58" fillId="0" borderId="9" xfId="0" applyFont="1" applyBorder="1" applyAlignment="1">
      <alignment horizontal="left" vertical="center" wrapText="1"/>
    </xf>
    <xf numFmtId="43" fontId="0" fillId="0" borderId="9" xfId="10" applyFont="1" applyBorder="1" applyAlignment="1">
      <alignment horizontal="center" vertical="center" wrapText="1"/>
    </xf>
    <xf numFmtId="172" fontId="0" fillId="0" borderId="9" xfId="10" applyNumberFormat="1" applyFont="1" applyBorder="1" applyAlignment="1">
      <alignment horizontal="center" vertical="center" wrapText="1"/>
    </xf>
    <xf numFmtId="4" fontId="53" fillId="0" borderId="0" xfId="0" applyNumberFormat="1" applyFont="1"/>
    <xf numFmtId="3" fontId="63" fillId="0" borderId="9" xfId="13" applyNumberFormat="1" applyFont="1" applyBorder="1" applyAlignment="1">
      <alignment horizontal="center" vertical="center" wrapText="1"/>
    </xf>
    <xf numFmtId="0" fontId="62" fillId="0" borderId="9" xfId="13" applyFont="1" applyBorder="1" applyAlignment="1">
      <alignment horizontal="center" vertical="center" wrapText="1"/>
    </xf>
    <xf numFmtId="0" fontId="64" fillId="0" borderId="9" xfId="14" applyFont="1" applyBorder="1" applyAlignment="1">
      <alignment horizontal="center" vertical="center"/>
    </xf>
    <xf numFmtId="0" fontId="62" fillId="0" borderId="9" xfId="14" applyFont="1" applyBorder="1" applyAlignment="1">
      <alignment horizontal="center" vertical="center" wrapText="1"/>
    </xf>
    <xf numFmtId="166" fontId="63" fillId="0" borderId="9" xfId="14" applyNumberFormat="1" applyFont="1" applyBorder="1" applyAlignment="1">
      <alignment horizontal="center" vertical="center" wrapText="1"/>
    </xf>
    <xf numFmtId="166" fontId="63" fillId="2" borderId="9" xfId="14" applyNumberFormat="1" applyFont="1" applyFill="1" applyBorder="1" applyAlignment="1">
      <alignment horizontal="center" vertical="center" wrapText="1"/>
    </xf>
    <xf numFmtId="0" fontId="23" fillId="0" borderId="0" xfId="0" applyFont="1" applyAlignment="1">
      <alignment horizontal="center" vertical="center" wrapText="1"/>
    </xf>
    <xf numFmtId="0" fontId="68" fillId="0" borderId="0" xfId="0" applyFont="1" applyAlignment="1">
      <alignment horizontal="center" vertical="center" wrapText="1"/>
    </xf>
    <xf numFmtId="0" fontId="23" fillId="2" borderId="0" xfId="0" applyFont="1" applyFill="1" applyAlignment="1">
      <alignment horizontal="center" vertical="center" wrapText="1"/>
    </xf>
    <xf numFmtId="0" fontId="69" fillId="35" borderId="68" xfId="0" applyFont="1" applyFill="1" applyBorder="1" applyAlignment="1">
      <alignment horizontal="center" vertical="center" wrapText="1"/>
    </xf>
    <xf numFmtId="0" fontId="23" fillId="12" borderId="0" xfId="0" applyFont="1" applyFill="1" applyAlignment="1">
      <alignment horizontal="center" vertical="center" wrapText="1"/>
    </xf>
    <xf numFmtId="4" fontId="23" fillId="0" borderId="0" xfId="0" applyNumberFormat="1" applyFont="1" applyAlignment="1">
      <alignment horizontal="center" vertical="center" wrapText="1"/>
    </xf>
    <xf numFmtId="0" fontId="71" fillId="0" borderId="0" xfId="12" applyFont="1" applyAlignment="1">
      <alignment horizontal="center" vertical="center" wrapText="1"/>
    </xf>
    <xf numFmtId="0" fontId="69" fillId="35" borderId="26" xfId="0" applyFont="1" applyFill="1" applyBorder="1" applyAlignment="1">
      <alignment horizontal="center" vertical="center" wrapText="1"/>
    </xf>
    <xf numFmtId="0" fontId="23" fillId="0" borderId="9" xfId="0" applyFont="1" applyBorder="1" applyAlignment="1">
      <alignment wrapText="1"/>
    </xf>
    <xf numFmtId="0" fontId="23" fillId="0" borderId="9" xfId="0" applyFont="1" applyBorder="1" applyAlignment="1">
      <alignment horizontal="center" vertical="center" wrapText="1"/>
    </xf>
    <xf numFmtId="0" fontId="57" fillId="38" borderId="53" xfId="0" applyFont="1" applyFill="1" applyBorder="1" applyAlignment="1">
      <alignment horizontal="center" vertical="center"/>
    </xf>
    <xf numFmtId="0" fontId="5" fillId="0" borderId="0" xfId="16"/>
    <xf numFmtId="173" fontId="53" fillId="10" borderId="17" xfId="7" applyNumberFormat="1" applyFont="1" applyFill="1" applyBorder="1" applyAlignment="1">
      <alignment horizontal="center" vertical="center" wrapText="1"/>
    </xf>
    <xf numFmtId="174" fontId="53" fillId="10" borderId="17" xfId="7" applyNumberFormat="1" applyFont="1" applyFill="1" applyBorder="1" applyAlignment="1">
      <alignment horizontal="center" vertical="center" wrapText="1"/>
    </xf>
    <xf numFmtId="173" fontId="53" fillId="40" borderId="17" xfId="7" applyNumberFormat="1" applyFont="1" applyFill="1" applyBorder="1" applyAlignment="1">
      <alignment horizontal="center" vertical="center" wrapText="1"/>
    </xf>
    <xf numFmtId="174" fontId="53" fillId="40" borderId="17" xfId="7" applyNumberFormat="1" applyFont="1" applyFill="1" applyBorder="1" applyAlignment="1">
      <alignment horizontal="center" vertical="center" wrapText="1"/>
    </xf>
    <xf numFmtId="174" fontId="53" fillId="36" borderId="17" xfId="7" applyNumberFormat="1" applyFont="1" applyFill="1" applyBorder="1" applyAlignment="1">
      <alignment horizontal="center" vertical="center" wrapText="1"/>
    </xf>
    <xf numFmtId="0" fontId="53" fillId="0" borderId="9" xfId="7" applyFont="1" applyBorder="1" applyAlignment="1">
      <alignment horizontal="center" vertical="center"/>
    </xf>
    <xf numFmtId="173" fontId="59" fillId="0" borderId="9" xfId="7" applyNumberFormat="1" applyFont="1" applyBorder="1" applyAlignment="1">
      <alignment horizontal="center" vertical="center"/>
    </xf>
    <xf numFmtId="174" fontId="16" fillId="0" borderId="9" xfId="7" applyNumberFormat="1" applyBorder="1" applyAlignment="1">
      <alignment horizontal="center" vertical="center"/>
    </xf>
    <xf numFmtId="174" fontId="16" fillId="0" borderId="9" xfId="7" applyNumberFormat="1" applyBorder="1" applyAlignment="1">
      <alignment vertical="center"/>
    </xf>
    <xf numFmtId="175" fontId="16" fillId="0" borderId="9" xfId="7" applyNumberFormat="1" applyBorder="1" applyAlignment="1">
      <alignment vertical="center"/>
    </xf>
    <xf numFmtId="0" fontId="0" fillId="0" borderId="9" xfId="7" applyFont="1" applyBorder="1" applyAlignment="1">
      <alignment horizontal="center" vertical="center" wrapText="1"/>
    </xf>
    <xf numFmtId="0" fontId="16" fillId="0" borderId="9" xfId="7" applyBorder="1" applyAlignment="1">
      <alignment vertical="center" wrapText="1"/>
    </xf>
    <xf numFmtId="0" fontId="53" fillId="0" borderId="28" xfId="7" applyFont="1" applyBorder="1" applyAlignment="1">
      <alignment horizontal="center" vertical="center"/>
    </xf>
    <xf numFmtId="0" fontId="59" fillId="0" borderId="9" xfId="0" applyFont="1" applyBorder="1" applyAlignment="1">
      <alignment vertical="center" wrapText="1"/>
    </xf>
    <xf numFmtId="0" fontId="0" fillId="0" borderId="28" xfId="7" applyFont="1" applyBorder="1" applyAlignment="1">
      <alignment horizontal="center" vertical="center" wrapText="1"/>
    </xf>
    <xf numFmtId="0" fontId="53" fillId="0" borderId="0" xfId="7" applyFont="1" applyAlignment="1">
      <alignment horizontal="center" vertical="center"/>
    </xf>
    <xf numFmtId="173" fontId="16" fillId="0" borderId="0" xfId="7" applyNumberFormat="1" applyAlignment="1">
      <alignment horizontal="center" vertical="center"/>
    </xf>
    <xf numFmtId="173" fontId="16" fillId="0" borderId="0" xfId="7" applyNumberFormat="1" applyAlignment="1">
      <alignment vertical="center"/>
    </xf>
    <xf numFmtId="174" fontId="16" fillId="0" borderId="0" xfId="7" applyNumberFormat="1" applyAlignment="1">
      <alignment vertical="center"/>
    </xf>
    <xf numFmtId="174" fontId="16" fillId="0" borderId="0" xfId="7" applyNumberFormat="1" applyAlignment="1">
      <alignment horizontal="center" vertical="center"/>
    </xf>
    <xf numFmtId="171" fontId="16" fillId="0" borderId="0" xfId="7" applyNumberFormat="1" applyAlignment="1">
      <alignment horizontal="center" vertical="center"/>
    </xf>
    <xf numFmtId="171" fontId="16" fillId="0" borderId="0" xfId="7" applyNumberFormat="1" applyAlignment="1">
      <alignment vertical="center"/>
    </xf>
    <xf numFmtId="0" fontId="53" fillId="0" borderId="17" xfId="7" applyFont="1" applyBorder="1" applyAlignment="1">
      <alignment horizontal="center" vertical="center"/>
    </xf>
    <xf numFmtId="171" fontId="16" fillId="0" borderId="17" xfId="7" applyNumberFormat="1" applyBorder="1" applyAlignment="1">
      <alignment horizontal="center" vertical="center"/>
    </xf>
    <xf numFmtId="171" fontId="16" fillId="0" borderId="17" xfId="7" applyNumberFormat="1" applyBorder="1" applyAlignment="1">
      <alignment vertical="center"/>
    </xf>
    <xf numFmtId="174" fontId="16" fillId="0" borderId="17" xfId="7" applyNumberFormat="1" applyBorder="1" applyAlignment="1">
      <alignment vertical="center"/>
    </xf>
    <xf numFmtId="174" fontId="16" fillId="0" borderId="17" xfId="7" applyNumberFormat="1" applyBorder="1" applyAlignment="1">
      <alignment horizontal="center" vertical="center"/>
    </xf>
    <xf numFmtId="171" fontId="16" fillId="0" borderId="9" xfId="7" applyNumberFormat="1" applyBorder="1" applyAlignment="1">
      <alignment horizontal="center" vertical="center"/>
    </xf>
    <xf numFmtId="171" fontId="16" fillId="0" borderId="9" xfId="7" applyNumberFormat="1" applyBorder="1" applyAlignment="1">
      <alignment vertical="center"/>
    </xf>
    <xf numFmtId="0" fontId="75" fillId="0" borderId="68" xfId="17" applyFont="1" applyBorder="1"/>
    <xf numFmtId="0" fontId="59" fillId="0" borderId="0" xfId="17"/>
    <xf numFmtId="0" fontId="5" fillId="0" borderId="0" xfId="18"/>
    <xf numFmtId="177" fontId="0" fillId="42" borderId="9" xfId="19" applyNumberFormat="1" applyFont="1" applyFill="1" applyBorder="1" applyAlignment="1">
      <alignment horizontal="center" vertical="center"/>
    </xf>
    <xf numFmtId="178" fontId="5" fillId="0" borderId="9" xfId="18" applyNumberFormat="1" applyBorder="1" applyAlignment="1">
      <alignment horizontal="center" vertical="center"/>
    </xf>
    <xf numFmtId="0" fontId="68" fillId="0" borderId="9" xfId="7" applyFont="1" applyBorder="1" applyAlignment="1">
      <alignment horizontal="justify" vertical="center"/>
    </xf>
    <xf numFmtId="14" fontId="0" fillId="0" borderId="9" xfId="7" applyNumberFormat="1" applyFont="1" applyBorder="1" applyAlignment="1">
      <alignment vertical="center"/>
    </xf>
    <xf numFmtId="176" fontId="0" fillId="0" borderId="0" xfId="19" applyNumberFormat="1" applyFont="1"/>
    <xf numFmtId="179" fontId="5" fillId="0" borderId="0" xfId="18" applyNumberFormat="1"/>
    <xf numFmtId="0" fontId="5" fillId="0" borderId="50" xfId="18" applyBorder="1" applyAlignment="1">
      <alignment horizontal="center" vertical="center"/>
    </xf>
    <xf numFmtId="176" fontId="0" fillId="0" borderId="0" xfId="19" applyNumberFormat="1" applyFont="1" applyBorder="1"/>
    <xf numFmtId="0" fontId="5" fillId="0" borderId="9" xfId="18" applyBorder="1" applyAlignment="1">
      <alignment vertical="center"/>
    </xf>
    <xf numFmtId="165" fontId="0" fillId="0" borderId="9" xfId="20" applyFont="1" applyBorder="1" applyAlignment="1">
      <alignment vertical="center"/>
    </xf>
    <xf numFmtId="0" fontId="44" fillId="0" borderId="9" xfId="18" applyFont="1" applyBorder="1" applyAlignment="1">
      <alignment vertical="center"/>
    </xf>
    <xf numFmtId="176" fontId="44" fillId="0" borderId="9" xfId="18" applyNumberFormat="1" applyFont="1" applyBorder="1" applyAlignment="1">
      <alignment vertical="center"/>
    </xf>
    <xf numFmtId="0" fontId="5" fillId="0" borderId="0" xfId="18" applyAlignment="1">
      <alignment horizontal="center" vertical="center"/>
    </xf>
    <xf numFmtId="0" fontId="44" fillId="0" borderId="9" xfId="18" applyFont="1" applyBorder="1" applyAlignment="1">
      <alignment vertical="center" wrapText="1"/>
    </xf>
    <xf numFmtId="178" fontId="76" fillId="0" borderId="9" xfId="18" applyNumberFormat="1" applyFont="1" applyBorder="1" applyAlignment="1">
      <alignment horizontal="center" vertical="center"/>
    </xf>
    <xf numFmtId="0" fontId="22" fillId="17" borderId="9" xfId="18" applyFont="1" applyFill="1" applyBorder="1" applyAlignment="1">
      <alignment horizontal="center" vertical="center"/>
    </xf>
    <xf numFmtId="0" fontId="70" fillId="12" borderId="9" xfId="0" applyFont="1" applyFill="1" applyBorder="1" applyAlignment="1">
      <alignment horizontal="left" vertical="center" wrapText="1"/>
    </xf>
    <xf numFmtId="176" fontId="0" fillId="42" borderId="9" xfId="19" applyNumberFormat="1" applyFont="1" applyFill="1" applyBorder="1" applyAlignment="1">
      <alignment horizontal="center" vertical="center"/>
    </xf>
    <xf numFmtId="0" fontId="5" fillId="0" borderId="9" xfId="18" applyBorder="1" applyAlignment="1">
      <alignment horizontal="center" vertical="center"/>
    </xf>
    <xf numFmtId="0" fontId="70" fillId="0" borderId="9" xfId="0" applyFont="1" applyBorder="1" applyAlignment="1">
      <alignment horizontal="left" vertical="center" wrapText="1"/>
    </xf>
    <xf numFmtId="0" fontId="17" fillId="0" borderId="9" xfId="18" applyFont="1" applyBorder="1" applyAlignment="1">
      <alignment horizontal="center" vertical="center"/>
    </xf>
    <xf numFmtId="173" fontId="16" fillId="0" borderId="9" xfId="7" applyNumberFormat="1" applyBorder="1" applyAlignment="1">
      <alignment horizontal="center" vertical="center"/>
    </xf>
    <xf numFmtId="174" fontId="16" fillId="0" borderId="0" xfId="7" applyNumberFormat="1" applyBorder="1" applyAlignment="1">
      <alignment horizontal="center" vertical="center"/>
    </xf>
    <xf numFmtId="0" fontId="23" fillId="35" borderId="69" xfId="0" applyFont="1" applyFill="1" applyBorder="1" applyAlignment="1">
      <alignment horizontal="center" vertical="center" wrapText="1"/>
    </xf>
    <xf numFmtId="0" fontId="23" fillId="35" borderId="2" xfId="0" applyFont="1" applyFill="1" applyBorder="1" applyAlignment="1">
      <alignment horizontal="center" vertical="center" wrapText="1"/>
    </xf>
    <xf numFmtId="0" fontId="23" fillId="10" borderId="72" xfId="0" applyFont="1" applyFill="1" applyBorder="1" applyAlignment="1">
      <alignment horizontal="center" vertical="center" wrapText="1"/>
    </xf>
    <xf numFmtId="0" fontId="23" fillId="10" borderId="2" xfId="0" applyFont="1" applyFill="1" applyBorder="1" applyAlignment="1">
      <alignment horizontal="center" vertical="center" wrapText="1"/>
    </xf>
    <xf numFmtId="0" fontId="23" fillId="10" borderId="73" xfId="0" applyFont="1" applyFill="1" applyBorder="1" applyAlignment="1">
      <alignment horizontal="center" vertical="center" wrapText="1"/>
    </xf>
    <xf numFmtId="0" fontId="23" fillId="36" borderId="74" xfId="0" applyFont="1" applyFill="1" applyBorder="1" applyAlignment="1">
      <alignment horizontal="center" vertical="center" wrapText="1"/>
    </xf>
    <xf numFmtId="0" fontId="23" fillId="36" borderId="75" xfId="0" applyFont="1" applyFill="1" applyBorder="1" applyAlignment="1">
      <alignment horizontal="center" vertical="center" wrapText="1"/>
    </xf>
    <xf numFmtId="0" fontId="23" fillId="36" borderId="76" xfId="0" applyFont="1" applyFill="1" applyBorder="1" applyAlignment="1">
      <alignment horizontal="center" vertical="center" wrapText="1"/>
    </xf>
    <xf numFmtId="0" fontId="68" fillId="12" borderId="9" xfId="15" applyFont="1" applyFill="1" applyBorder="1" applyAlignment="1">
      <alignment horizontal="center" vertical="center" wrapText="1"/>
    </xf>
    <xf numFmtId="0" fontId="68" fillId="12" borderId="9" xfId="0" applyFont="1" applyFill="1" applyBorder="1" applyAlignment="1">
      <alignment horizontal="center" vertical="center" wrapText="1"/>
    </xf>
    <xf numFmtId="0" fontId="68" fillId="12" borderId="9" xfId="0" applyFont="1" applyFill="1" applyBorder="1" applyAlignment="1">
      <alignment horizontal="left" vertical="center" wrapText="1"/>
    </xf>
    <xf numFmtId="0" fontId="70" fillId="12" borderId="9" xfId="0" applyFont="1" applyFill="1" applyBorder="1" applyAlignment="1">
      <alignment horizontal="center" vertical="center" wrapText="1"/>
    </xf>
    <xf numFmtId="0" fontId="68" fillId="0" borderId="9" xfId="15" applyFont="1" applyBorder="1" applyAlignment="1">
      <alignment horizontal="center" vertical="center" wrapText="1"/>
    </xf>
    <xf numFmtId="0" fontId="68" fillId="0" borderId="9" xfId="0" applyFont="1" applyBorder="1" applyAlignment="1">
      <alignment horizontal="center" vertical="center" wrapText="1"/>
    </xf>
    <xf numFmtId="0" fontId="68" fillId="0" borderId="9" xfId="0" applyFont="1" applyBorder="1" applyAlignment="1">
      <alignment horizontal="left" vertical="center" wrapText="1"/>
    </xf>
    <xf numFmtId="0" fontId="77" fillId="0" borderId="9" xfId="0" applyFont="1" applyBorder="1" applyAlignment="1">
      <alignment horizontal="center" vertical="center" wrapText="1"/>
    </xf>
    <xf numFmtId="0" fontId="23" fillId="0" borderId="9" xfId="0" applyFont="1" applyBorder="1" applyAlignment="1">
      <alignment horizontal="left" vertical="center" wrapText="1"/>
    </xf>
    <xf numFmtId="0" fontId="0" fillId="0" borderId="9" xfId="0" applyBorder="1" applyAlignment="1">
      <alignment horizontal="center"/>
    </xf>
    <xf numFmtId="0" fontId="0" fillId="5" borderId="9" xfId="0" applyFill="1" applyBorder="1" applyAlignment="1" applyProtection="1">
      <alignment horizontal="center" vertical="center"/>
      <protection locked="0"/>
    </xf>
    <xf numFmtId="0" fontId="13" fillId="0" borderId="0" xfId="0" applyFont="1" applyAlignment="1">
      <alignment horizontal="center" vertical="center" wrapText="1"/>
    </xf>
    <xf numFmtId="0" fontId="0" fillId="3" borderId="17" xfId="0" applyFill="1" applyBorder="1" applyAlignment="1">
      <alignment horizontal="center" vertical="center" wrapText="1"/>
    </xf>
    <xf numFmtId="0" fontId="40" fillId="0" borderId="0" xfId="0" applyFont="1" applyAlignment="1">
      <alignment horizontal="center" vertical="center"/>
    </xf>
    <xf numFmtId="0" fontId="0" fillId="0" borderId="0" xfId="0" applyAlignment="1">
      <alignment horizontal="center"/>
    </xf>
    <xf numFmtId="0" fontId="24" fillId="0" borderId="9" xfId="0" applyFont="1" applyBorder="1" applyAlignment="1">
      <alignment horizontal="center"/>
    </xf>
    <xf numFmtId="0" fontId="24" fillId="0" borderId="9" xfId="0" applyFont="1" applyBorder="1" applyAlignment="1">
      <alignment horizontal="center" vertical="center" wrapText="1"/>
    </xf>
    <xf numFmtId="0" fontId="24" fillId="0" borderId="9" xfId="0" applyFont="1" applyBorder="1" applyAlignment="1">
      <alignment horizontal="center" vertical="center"/>
    </xf>
    <xf numFmtId="0" fontId="68" fillId="0" borderId="9" xfId="0" applyFont="1" applyFill="1" applyBorder="1" applyAlignment="1">
      <alignment horizontal="center" vertical="center" wrapText="1"/>
    </xf>
    <xf numFmtId="0" fontId="4" fillId="0" borderId="0" xfId="21"/>
    <xf numFmtId="176" fontId="0" fillId="0" borderId="0" xfId="22" applyNumberFormat="1" applyFont="1"/>
    <xf numFmtId="0" fontId="44" fillId="0" borderId="9" xfId="21" applyFont="1" applyBorder="1" applyAlignment="1">
      <alignment vertical="center"/>
    </xf>
    <xf numFmtId="0" fontId="79" fillId="36" borderId="9" xfId="21" applyFont="1" applyFill="1" applyBorder="1" applyAlignment="1">
      <alignment vertical="center" wrapText="1"/>
    </xf>
    <xf numFmtId="176" fontId="44" fillId="0" borderId="9" xfId="21" applyNumberFormat="1" applyFont="1" applyBorder="1" applyAlignment="1">
      <alignment vertical="center"/>
    </xf>
    <xf numFmtId="176" fontId="0" fillId="0" borderId="0" xfId="22" applyNumberFormat="1" applyFont="1" applyBorder="1"/>
    <xf numFmtId="9" fontId="0" fillId="0" borderId="0" xfId="24" applyFont="1" applyBorder="1"/>
    <xf numFmtId="9" fontId="0" fillId="0" borderId="0" xfId="24" applyFont="1"/>
    <xf numFmtId="178" fontId="4" fillId="0" borderId="0" xfId="26" applyFont="1"/>
    <xf numFmtId="180" fontId="4" fillId="0" borderId="0" xfId="23" applyNumberFormat="1"/>
    <xf numFmtId="179" fontId="4" fillId="0" borderId="79" xfId="21" applyNumberFormat="1" applyBorder="1"/>
    <xf numFmtId="180" fontId="4" fillId="0" borderId="80" xfId="21" applyNumberFormat="1" applyBorder="1" applyAlignment="1">
      <alignment horizontal="center" vertical="center"/>
    </xf>
    <xf numFmtId="176" fontId="0" fillId="42" borderId="68" xfId="22" applyNumberFormat="1" applyFont="1" applyFill="1" applyBorder="1" applyAlignment="1">
      <alignment horizontal="center" vertical="center"/>
    </xf>
    <xf numFmtId="0" fontId="22" fillId="17" borderId="68" xfId="23" applyFont="1" applyFill="1" applyBorder="1" applyAlignment="1">
      <alignment horizontal="center" vertical="center"/>
    </xf>
    <xf numFmtId="0" fontId="80" fillId="0" borderId="68" xfId="23" applyFont="1" applyBorder="1" applyAlignment="1">
      <alignment horizontal="center" vertical="center" wrapText="1"/>
    </xf>
    <xf numFmtId="0" fontId="55" fillId="0" borderId="46" xfId="0" applyFont="1" applyBorder="1" applyAlignment="1">
      <alignment horizontal="center" vertical="center" wrapText="1"/>
    </xf>
    <xf numFmtId="0" fontId="55" fillId="0" borderId="82" xfId="0" applyFont="1" applyBorder="1" applyAlignment="1">
      <alignment horizontal="center" vertical="center" wrapText="1"/>
    </xf>
    <xf numFmtId="0" fontId="55" fillId="0" borderId="48" xfId="0" applyFont="1" applyBorder="1" applyAlignment="1">
      <alignment horizontal="center" vertical="center" wrapText="1"/>
    </xf>
    <xf numFmtId="0" fontId="75" fillId="0" borderId="41" xfId="0" applyFont="1" applyBorder="1" applyAlignment="1">
      <alignment horizontal="center" vertical="center" wrapText="1"/>
    </xf>
    <xf numFmtId="0" fontId="75" fillId="0" borderId="44" xfId="0" applyFont="1" applyBorder="1" applyAlignment="1">
      <alignment horizontal="center" vertical="center" wrapText="1"/>
    </xf>
    <xf numFmtId="0" fontId="75" fillId="0" borderId="43" xfId="0" applyFont="1" applyBorder="1" applyAlignment="1">
      <alignment horizontal="center" vertical="center" wrapText="1"/>
    </xf>
    <xf numFmtId="176" fontId="0" fillId="0" borderId="0" xfId="22" applyNumberFormat="1" applyFont="1" applyFill="1" applyBorder="1"/>
    <xf numFmtId="176" fontId="24" fillId="0" borderId="0" xfId="22" applyNumberFormat="1" applyFont="1" applyFill="1" applyBorder="1" applyAlignment="1">
      <alignment vertical="center" wrapText="1"/>
    </xf>
    <xf numFmtId="176" fontId="24" fillId="0" borderId="0" xfId="22" applyNumberFormat="1" applyFont="1" applyFill="1" applyBorder="1" applyAlignment="1">
      <alignment vertical="center"/>
    </xf>
    <xf numFmtId="176" fontId="81" fillId="41" borderId="69" xfId="22" applyNumberFormat="1" applyFont="1" applyFill="1" applyBorder="1" applyAlignment="1">
      <alignment horizontal="center" vertical="center" wrapText="1"/>
    </xf>
    <xf numFmtId="176" fontId="81" fillId="41" borderId="70" xfId="22" applyNumberFormat="1" applyFont="1" applyFill="1" applyBorder="1" applyAlignment="1">
      <alignment horizontal="center" vertical="center" wrapText="1"/>
    </xf>
    <xf numFmtId="2" fontId="4" fillId="0" borderId="81" xfId="21" applyNumberFormat="1" applyBorder="1" applyAlignment="1">
      <alignment horizontal="center" vertical="center"/>
    </xf>
    <xf numFmtId="0" fontId="63" fillId="0" borderId="9" xfId="13" applyFont="1" applyBorder="1" applyAlignment="1">
      <alignment horizontal="center" vertical="center" wrapText="1"/>
    </xf>
    <xf numFmtId="0" fontId="63" fillId="0" borderId="9" xfId="14" applyFont="1" applyBorder="1" applyAlignment="1">
      <alignment horizontal="center" vertical="center" wrapText="1"/>
    </xf>
    <xf numFmtId="0" fontId="62" fillId="0" borderId="9" xfId="14" applyFont="1" applyBorder="1" applyAlignment="1">
      <alignment horizontal="center" vertical="center"/>
    </xf>
    <xf numFmtId="14" fontId="63" fillId="0" borderId="9" xfId="14" applyNumberFormat="1" applyFont="1" applyBorder="1" applyAlignment="1">
      <alignment horizontal="center" vertical="center" wrapText="1"/>
    </xf>
    <xf numFmtId="44" fontId="3" fillId="0" borderId="0" xfId="31" applyFont="1"/>
    <xf numFmtId="179" fontId="4" fillId="0" borderId="0" xfId="21" applyNumberFormat="1" applyBorder="1"/>
    <xf numFmtId="44" fontId="4" fillId="0" borderId="83" xfId="31" applyFont="1" applyBorder="1" applyAlignment="1">
      <alignment horizontal="center" vertical="center"/>
    </xf>
    <xf numFmtId="44" fontId="17" fillId="16" borderId="83" xfId="31" applyFont="1" applyFill="1" applyBorder="1" applyAlignment="1">
      <alignment horizontal="center" vertical="center"/>
    </xf>
    <xf numFmtId="0" fontId="4" fillId="0" borderId="0" xfId="21" applyBorder="1"/>
    <xf numFmtId="180" fontId="17" fillId="0" borderId="80" xfId="21" applyNumberFormat="1" applyFont="1" applyBorder="1" applyAlignment="1">
      <alignment horizontal="center" vertical="center"/>
    </xf>
    <xf numFmtId="2" fontId="77" fillId="0" borderId="9" xfId="0" applyNumberFormat="1" applyFont="1" applyBorder="1" applyAlignment="1">
      <alignment horizontal="center" vertical="center" wrapText="1"/>
    </xf>
    <xf numFmtId="0" fontId="61" fillId="0" borderId="0" xfId="14" applyFont="1" applyAlignment="1">
      <alignment horizontal="center"/>
    </xf>
    <xf numFmtId="0" fontId="60" fillId="26" borderId="9" xfId="14" applyFont="1" applyFill="1" applyBorder="1" applyAlignment="1">
      <alignment horizontal="center" vertical="center" wrapText="1"/>
    </xf>
    <xf numFmtId="0" fontId="60" fillId="25" borderId="9" xfId="14" applyFont="1" applyFill="1" applyBorder="1" applyAlignment="1">
      <alignment horizontal="center" vertical="center" wrapText="1"/>
    </xf>
    <xf numFmtId="0" fontId="60" fillId="27" borderId="9" xfId="14" applyFont="1" applyFill="1" applyBorder="1" applyAlignment="1">
      <alignment horizontal="center" vertical="center" wrapText="1"/>
    </xf>
    <xf numFmtId="0" fontId="60" fillId="28" borderId="9" xfId="14" applyFont="1" applyFill="1" applyBorder="1" applyAlignment="1">
      <alignment horizontal="center" vertical="center" wrapText="1"/>
    </xf>
    <xf numFmtId="0" fontId="60" fillId="29" borderId="9" xfId="14" applyFont="1" applyFill="1" applyBorder="1" applyAlignment="1">
      <alignment horizontal="center" vertical="center" wrapText="1"/>
    </xf>
    <xf numFmtId="0" fontId="60" fillId="30" borderId="9" xfId="14" applyFont="1" applyFill="1" applyBorder="1" applyAlignment="1">
      <alignment horizontal="center" vertical="center" wrapText="1"/>
    </xf>
    <xf numFmtId="0" fontId="65" fillId="0" borderId="21" xfId="14" applyFont="1" applyBorder="1" applyAlignment="1">
      <alignment horizontal="center"/>
    </xf>
    <xf numFmtId="0" fontId="65" fillId="0" borderId="0" xfId="14" applyFont="1" applyAlignment="1">
      <alignment horizontal="center" vertical="center"/>
    </xf>
    <xf numFmtId="0" fontId="62" fillId="2" borderId="9" xfId="14" applyFont="1" applyFill="1" applyBorder="1" applyAlignment="1">
      <alignment horizontal="center" vertical="center" wrapText="1"/>
    </xf>
    <xf numFmtId="0" fontId="22" fillId="0" borderId="0" xfId="14" applyFont="1" applyAlignment="1">
      <alignment horizontal="justify" vertical="center"/>
    </xf>
    <xf numFmtId="0" fontId="65" fillId="0" borderId="0" xfId="14" applyFont="1" applyAlignment="1">
      <alignment horizontal="center"/>
    </xf>
    <xf numFmtId="0" fontId="51" fillId="0" borderId="9" xfId="14" applyFont="1" applyBorder="1" applyAlignment="1">
      <alignment horizontal="center" vertical="center"/>
    </xf>
    <xf numFmtId="166" fontId="62" fillId="0" borderId="9" xfId="14" applyNumberFormat="1" applyFont="1" applyBorder="1" applyAlignment="1">
      <alignment horizontal="center" vertical="center" wrapText="1"/>
    </xf>
    <xf numFmtId="14" fontId="62" fillId="0" borderId="9" xfId="14" applyNumberFormat="1" applyFont="1" applyBorder="1" applyAlignment="1">
      <alignment horizontal="center" vertical="center" wrapText="1"/>
    </xf>
    <xf numFmtId="0" fontId="62" fillId="0" borderId="9" xfId="14" applyFont="1" applyBorder="1" applyAlignment="1">
      <alignment horizontal="justify" vertical="center" wrapText="1"/>
    </xf>
    <xf numFmtId="3" fontId="62" fillId="0" borderId="9" xfId="14" applyNumberFormat="1" applyFont="1" applyBorder="1" applyAlignment="1">
      <alignment horizontal="center" vertical="center" wrapText="1"/>
    </xf>
    <xf numFmtId="0" fontId="65" fillId="0" borderId="0" xfId="14" applyFont="1" applyAlignment="1">
      <alignment horizontal="center" vertical="center" wrapText="1"/>
    </xf>
    <xf numFmtId="0" fontId="65" fillId="0" borderId="17" xfId="14" applyFont="1" applyBorder="1" applyAlignment="1">
      <alignment vertical="center" wrapText="1"/>
    </xf>
    <xf numFmtId="0" fontId="65" fillId="0" borderId="17" xfId="14" applyFont="1" applyBorder="1" applyAlignment="1">
      <alignment horizontal="center" vertical="center" wrapText="1"/>
    </xf>
    <xf numFmtId="0" fontId="65" fillId="0" borderId="0" xfId="14" applyFont="1" applyAlignment="1">
      <alignment vertical="center" wrapText="1"/>
    </xf>
    <xf numFmtId="0" fontId="65" fillId="0" borderId="0" xfId="14" applyFont="1" applyAlignment="1">
      <alignment vertical="center"/>
    </xf>
    <xf numFmtId="166" fontId="65" fillId="0" borderId="0" xfId="14" applyNumberFormat="1" applyFont="1" applyAlignment="1">
      <alignment vertical="center" wrapText="1"/>
    </xf>
    <xf numFmtId="0" fontId="65" fillId="0" borderId="28" xfId="14" applyFont="1" applyBorder="1" applyAlignment="1">
      <alignment horizontal="center" vertical="center" wrapText="1"/>
    </xf>
    <xf numFmtId="0" fontId="65" fillId="0" borderId="9" xfId="14" applyFont="1" applyBorder="1" applyAlignment="1">
      <alignment horizontal="center" vertical="center" wrapText="1"/>
    </xf>
    <xf numFmtId="166" fontId="65" fillId="0" borderId="0" xfId="14" applyNumberFormat="1" applyFont="1" applyAlignment="1">
      <alignment horizontal="center" vertical="center"/>
    </xf>
    <xf numFmtId="14" fontId="65" fillId="0" borderId="0" xfId="14" applyNumberFormat="1" applyFont="1" applyAlignment="1">
      <alignment horizontal="center" vertical="center"/>
    </xf>
    <xf numFmtId="14" fontId="65" fillId="0" borderId="0" xfId="14" applyNumberFormat="1" applyFont="1" applyAlignment="1">
      <alignment horizontal="center" vertical="center" wrapText="1"/>
    </xf>
    <xf numFmtId="0" fontId="62" fillId="0" borderId="0" xfId="14" applyFont="1" applyAlignment="1">
      <alignment horizontal="center" vertical="center" wrapText="1"/>
    </xf>
    <xf numFmtId="0" fontId="65" fillId="0" borderId="9" xfId="14" applyFont="1" applyBorder="1" applyAlignment="1">
      <alignment horizontal="center"/>
    </xf>
    <xf numFmtId="14" fontId="65" fillId="0" borderId="0" xfId="14" applyNumberFormat="1" applyFont="1" applyAlignment="1">
      <alignment horizontal="center"/>
    </xf>
    <xf numFmtId="0" fontId="2" fillId="24" borderId="9" xfId="9" applyFont="1" applyFill="1" applyBorder="1" applyAlignment="1">
      <alignment horizontal="center" vertical="center" wrapText="1"/>
    </xf>
    <xf numFmtId="0" fontId="17" fillId="0" borderId="9" xfId="9" applyFont="1" applyBorder="1" applyAlignment="1">
      <alignment horizontal="justify" vertical="justify" wrapText="1"/>
    </xf>
    <xf numFmtId="0" fontId="2" fillId="0" borderId="9" xfId="9" applyFont="1" applyBorder="1" applyAlignment="1">
      <alignment horizontal="justify" vertical="justify" wrapText="1"/>
    </xf>
    <xf numFmtId="0" fontId="62" fillId="43" borderId="9" xfId="14" applyFont="1" applyFill="1" applyBorder="1" applyAlignment="1">
      <alignment horizontal="center" vertical="center" wrapText="1"/>
    </xf>
    <xf numFmtId="14" fontId="0" fillId="0" borderId="9" xfId="7" applyNumberFormat="1" applyFont="1" applyBorder="1" applyAlignment="1">
      <alignment vertical="center" wrapText="1"/>
    </xf>
    <xf numFmtId="0" fontId="17" fillId="0" borderId="0" xfId="25" applyNumberFormat="1" applyFont="1" applyBorder="1" applyAlignment="1">
      <alignment vertical="center" wrapText="1"/>
    </xf>
    <xf numFmtId="176" fontId="13" fillId="0" borderId="0" xfId="22" applyNumberFormat="1" applyFont="1"/>
    <xf numFmtId="0" fontId="0" fillId="10" borderId="0" xfId="0" applyFill="1" applyAlignment="1">
      <alignment horizontal="center" vertical="center" wrapText="1"/>
    </xf>
    <xf numFmtId="0" fontId="0" fillId="10" borderId="31" xfId="0" applyFill="1" applyBorder="1" applyAlignment="1">
      <alignment horizontal="center" vertical="center" wrapText="1"/>
    </xf>
    <xf numFmtId="0" fontId="0" fillId="11" borderId="32" xfId="0" applyFill="1" applyBorder="1" applyAlignment="1">
      <alignment horizontal="center" vertical="center" wrapText="1"/>
    </xf>
    <xf numFmtId="0" fontId="13" fillId="11" borderId="33" xfId="0" applyFont="1" applyFill="1" applyBorder="1" applyAlignment="1">
      <alignment horizontal="center" vertical="center" wrapText="1"/>
    </xf>
    <xf numFmtId="0" fontId="13" fillId="11" borderId="34" xfId="0" applyFont="1" applyFill="1" applyBorder="1" applyAlignment="1">
      <alignment horizontal="center" vertical="center" wrapText="1"/>
    </xf>
    <xf numFmtId="0" fontId="69" fillId="37" borderId="6" xfId="0" applyFont="1" applyFill="1" applyBorder="1" applyAlignment="1">
      <alignment horizontal="center" vertical="center" wrapText="1"/>
    </xf>
    <xf numFmtId="0" fontId="69" fillId="37" borderId="11" xfId="0" applyFont="1" applyFill="1" applyBorder="1" applyAlignment="1">
      <alignment horizontal="center" vertical="center" wrapText="1"/>
    </xf>
    <xf numFmtId="0" fontId="69" fillId="37" borderId="69" xfId="0" applyFont="1" applyFill="1" applyBorder="1" applyAlignment="1">
      <alignment horizontal="center" vertical="center" wrapText="1"/>
    </xf>
    <xf numFmtId="0" fontId="69" fillId="37" borderId="70" xfId="0" applyFont="1" applyFill="1" applyBorder="1" applyAlignment="1">
      <alignment horizontal="center" vertical="center" wrapText="1"/>
    </xf>
    <xf numFmtId="0" fontId="24" fillId="11" borderId="16" xfId="0" applyFont="1" applyFill="1" applyBorder="1" applyAlignment="1">
      <alignment horizontal="center" vertical="center" wrapText="1"/>
    </xf>
    <xf numFmtId="0" fontId="24" fillId="11" borderId="29" xfId="0" applyFont="1" applyFill="1" applyBorder="1" applyAlignment="1">
      <alignment horizontal="center" vertical="center" wrapText="1"/>
    </xf>
    <xf numFmtId="0" fontId="24" fillId="34" borderId="1" xfId="0" applyFont="1" applyFill="1" applyBorder="1" applyAlignment="1">
      <alignment horizontal="center" vertical="center" wrapText="1"/>
    </xf>
    <xf numFmtId="0" fontId="24" fillId="34" borderId="2" xfId="0" applyFont="1" applyFill="1" applyBorder="1" applyAlignment="1">
      <alignment horizontal="center" vertical="center" wrapText="1"/>
    </xf>
    <xf numFmtId="0" fontId="24" fillId="34" borderId="7" xfId="0" applyFont="1" applyFill="1" applyBorder="1" applyAlignment="1">
      <alignment horizontal="center" vertical="center" wrapText="1"/>
    </xf>
    <xf numFmtId="0" fontId="24" fillId="34" borderId="0" xfId="0" applyFont="1" applyFill="1" applyBorder="1" applyAlignment="1">
      <alignment horizontal="center" vertical="center" wrapText="1"/>
    </xf>
    <xf numFmtId="0" fontId="69" fillId="10" borderId="26" xfId="0" applyFont="1" applyFill="1" applyBorder="1" applyAlignment="1">
      <alignment horizontal="center" vertical="center" wrapText="1"/>
    </xf>
    <xf numFmtId="0" fontId="69" fillId="10" borderId="24" xfId="0" applyFont="1" applyFill="1" applyBorder="1" applyAlignment="1">
      <alignment horizontal="center" vertical="center" wrapText="1"/>
    </xf>
    <xf numFmtId="0" fontId="69" fillId="36" borderId="23" xfId="0" applyFont="1" applyFill="1" applyBorder="1" applyAlignment="1">
      <alignment horizontal="center" vertical="center" wrapText="1"/>
    </xf>
    <xf numFmtId="0" fontId="69" fillId="36" borderId="26" xfId="0" applyFont="1" applyFill="1" applyBorder="1" applyAlignment="1">
      <alignment horizontal="center" vertical="center" wrapText="1"/>
    </xf>
    <xf numFmtId="0" fontId="70" fillId="16" borderId="29" xfId="0" applyFont="1" applyFill="1" applyBorder="1" applyAlignment="1">
      <alignment horizontal="center" vertical="center" wrapText="1"/>
    </xf>
    <xf numFmtId="0" fontId="70" fillId="16" borderId="77" xfId="0" applyFont="1" applyFill="1" applyBorder="1" applyAlignment="1">
      <alignment horizontal="center" vertical="center" wrapText="1"/>
    </xf>
    <xf numFmtId="0" fontId="24" fillId="16" borderId="27" xfId="0" applyFont="1" applyFill="1" applyBorder="1" applyAlignment="1">
      <alignment horizontal="center" vertical="center" wrapText="1"/>
    </xf>
    <xf numFmtId="0" fontId="24" fillId="16" borderId="78" xfId="0" applyFont="1" applyFill="1" applyBorder="1" applyAlignment="1">
      <alignment horizontal="center" vertical="center" wrapText="1"/>
    </xf>
    <xf numFmtId="0" fontId="73" fillId="10" borderId="23" xfId="0" applyFont="1" applyFill="1" applyBorder="1" applyAlignment="1">
      <alignment horizontal="center" vertical="center" wrapText="1"/>
    </xf>
    <xf numFmtId="0" fontId="73" fillId="10" borderId="26" xfId="0" applyFont="1" applyFill="1" applyBorder="1" applyAlignment="1">
      <alignment horizontal="center" vertical="center" wrapText="1"/>
    </xf>
    <xf numFmtId="0" fontId="73" fillId="10" borderId="24" xfId="0" applyFont="1" applyFill="1" applyBorder="1" applyAlignment="1">
      <alignment horizontal="center" vertical="center" wrapText="1"/>
    </xf>
    <xf numFmtId="0" fontId="48" fillId="16" borderId="23" xfId="0" applyFont="1" applyFill="1" applyBorder="1" applyAlignment="1">
      <alignment horizontal="center" vertical="center"/>
    </xf>
    <xf numFmtId="0" fontId="48" fillId="16" borderId="26" xfId="0" applyFont="1" applyFill="1" applyBorder="1" applyAlignment="1">
      <alignment horizontal="center" vertical="center"/>
    </xf>
    <xf numFmtId="0" fontId="48" fillId="16" borderId="24" xfId="0" applyFont="1" applyFill="1" applyBorder="1" applyAlignment="1">
      <alignment horizontal="center" vertical="center"/>
    </xf>
    <xf numFmtId="0" fontId="53" fillId="39" borderId="67" xfId="7" applyFont="1" applyFill="1" applyBorder="1" applyAlignment="1">
      <alignment horizontal="center" vertical="center" wrapText="1"/>
    </xf>
    <xf numFmtId="0" fontId="53" fillId="39" borderId="17" xfId="7" applyFont="1" applyFill="1" applyBorder="1" applyAlignment="1">
      <alignment horizontal="center" vertical="center" wrapText="1"/>
    </xf>
    <xf numFmtId="0" fontId="74" fillId="21" borderId="67" xfId="0" applyFont="1" applyFill="1" applyBorder="1" applyAlignment="1">
      <alignment horizontal="center" vertical="center" wrapText="1"/>
    </xf>
    <xf numFmtId="0" fontId="74" fillId="21" borderId="17" xfId="0" applyFont="1" applyFill="1" applyBorder="1" applyAlignment="1">
      <alignment horizontal="center" vertical="center" wrapText="1"/>
    </xf>
    <xf numFmtId="173" fontId="53" fillId="10" borderId="50" xfId="7" applyNumberFormat="1" applyFont="1" applyFill="1" applyBorder="1" applyAlignment="1">
      <alignment horizontal="center" vertical="center" wrapText="1"/>
    </xf>
    <xf numFmtId="173" fontId="53" fillId="10" borderId="58" xfId="7" applyNumberFormat="1" applyFont="1" applyFill="1" applyBorder="1" applyAlignment="1">
      <alignment horizontal="center" vertical="center" wrapText="1"/>
    </xf>
    <xf numFmtId="173" fontId="53" fillId="40" borderId="50" xfId="7" applyNumberFormat="1" applyFont="1" applyFill="1" applyBorder="1" applyAlignment="1">
      <alignment horizontal="center" vertical="center" wrapText="1"/>
    </xf>
    <xf numFmtId="173" fontId="53" fillId="40" borderId="58" xfId="7" applyNumberFormat="1" applyFont="1" applyFill="1" applyBorder="1" applyAlignment="1">
      <alignment horizontal="center" vertical="center" wrapText="1"/>
    </xf>
    <xf numFmtId="0" fontId="53" fillId="36" borderId="50" xfId="7" applyFont="1" applyFill="1" applyBorder="1" applyAlignment="1">
      <alignment horizontal="center" vertical="center" wrapText="1"/>
    </xf>
    <xf numFmtId="0" fontId="53" fillId="36" borderId="58" xfId="7" applyFont="1" applyFill="1" applyBorder="1" applyAlignment="1">
      <alignment horizontal="center" vertical="center" wrapText="1"/>
    </xf>
    <xf numFmtId="0" fontId="53" fillId="23" borderId="67" xfId="7" applyFont="1" applyFill="1" applyBorder="1" applyAlignment="1">
      <alignment horizontal="center" vertical="center" wrapText="1"/>
    </xf>
    <xf numFmtId="0" fontId="53" fillId="23" borderId="17" xfId="7" applyFont="1" applyFill="1" applyBorder="1" applyAlignment="1">
      <alignment horizontal="center" vertical="center" wrapText="1"/>
    </xf>
    <xf numFmtId="0" fontId="53" fillId="3" borderId="71" xfId="7" applyFont="1" applyFill="1" applyBorder="1" applyAlignment="1">
      <alignment horizontal="center" vertical="center" wrapText="1"/>
    </xf>
    <xf numFmtId="0" fontId="53" fillId="3" borderId="17" xfId="7" applyFont="1" applyFill="1" applyBorder="1" applyAlignment="1">
      <alignment horizontal="center" vertical="center" wrapText="1"/>
    </xf>
    <xf numFmtId="0" fontId="60" fillId="27" borderId="9" xfId="14" applyFont="1" applyFill="1" applyBorder="1" applyAlignment="1">
      <alignment horizontal="center" vertical="center" wrapText="1"/>
    </xf>
    <xf numFmtId="0" fontId="60" fillId="26" borderId="9" xfId="14" applyFont="1" applyFill="1" applyBorder="1" applyAlignment="1">
      <alignment horizontal="center" vertical="center" wrapText="1"/>
    </xf>
    <xf numFmtId="0" fontId="63" fillId="0" borderId="9" xfId="13" applyFont="1" applyBorder="1" applyAlignment="1">
      <alignment horizontal="center" vertical="center" wrapText="1"/>
    </xf>
    <xf numFmtId="0" fontId="64" fillId="0" borderId="9" xfId="13" applyFont="1" applyBorder="1" applyAlignment="1">
      <alignment horizontal="center" vertical="center"/>
    </xf>
    <xf numFmtId="0" fontId="60" fillId="25" borderId="9" xfId="14" applyFont="1" applyFill="1" applyBorder="1" applyAlignment="1">
      <alignment horizontal="center" vertical="center" wrapText="1"/>
    </xf>
    <xf numFmtId="0" fontId="60" fillId="33" borderId="9" xfId="14" applyFont="1" applyFill="1" applyBorder="1" applyAlignment="1">
      <alignment horizontal="center" vertical="center" wrapText="1"/>
    </xf>
    <xf numFmtId="0" fontId="62" fillId="0" borderId="9" xfId="13" applyFont="1" applyBorder="1" applyAlignment="1">
      <alignment horizontal="center" vertical="center"/>
    </xf>
    <xf numFmtId="0" fontId="60" fillId="28" borderId="9" xfId="14" applyFont="1" applyFill="1" applyBorder="1" applyAlignment="1">
      <alignment horizontal="center" vertical="center" wrapText="1"/>
    </xf>
    <xf numFmtId="0" fontId="60" fillId="29" borderId="9" xfId="14" applyFont="1" applyFill="1" applyBorder="1" applyAlignment="1">
      <alignment horizontal="center" vertical="center" wrapText="1"/>
    </xf>
    <xf numFmtId="0" fontId="60" fillId="30" borderId="9" xfId="14" applyFont="1" applyFill="1" applyBorder="1" applyAlignment="1">
      <alignment horizontal="center" vertical="center" wrapText="1"/>
    </xf>
    <xf numFmtId="0" fontId="60" fillId="31" borderId="9" xfId="14" applyFont="1" applyFill="1" applyBorder="1" applyAlignment="1">
      <alignment horizontal="center" vertical="center" wrapText="1"/>
    </xf>
    <xf numFmtId="0" fontId="60" fillId="32" borderId="9" xfId="14" applyFont="1" applyFill="1" applyBorder="1" applyAlignment="1">
      <alignment horizontal="center" vertical="center" wrapText="1"/>
    </xf>
    <xf numFmtId="0" fontId="62" fillId="0" borderId="9" xfId="13" applyFont="1" applyBorder="1" applyAlignment="1">
      <alignment horizontal="justify" vertical="center" wrapText="1"/>
    </xf>
    <xf numFmtId="0" fontId="65" fillId="0" borderId="53" xfId="14" applyFont="1" applyBorder="1" applyAlignment="1">
      <alignment horizontal="center"/>
    </xf>
    <xf numFmtId="0" fontId="65" fillId="0" borderId="52" xfId="14" applyFont="1" applyBorder="1" applyAlignment="1">
      <alignment horizontal="center"/>
    </xf>
    <xf numFmtId="0" fontId="63" fillId="0" borderId="9" xfId="14" applyFont="1" applyBorder="1" applyAlignment="1">
      <alignment horizontal="center" vertical="center" wrapText="1"/>
    </xf>
    <xf numFmtId="0" fontId="66" fillId="0" borderId="9" xfId="14" applyFont="1" applyBorder="1" applyAlignment="1">
      <alignment horizontal="center" vertical="center" wrapText="1"/>
    </xf>
    <xf numFmtId="0" fontId="62" fillId="0" borderId="9" xfId="14" applyFont="1" applyBorder="1" applyAlignment="1">
      <alignment horizontal="center" vertical="center"/>
    </xf>
    <xf numFmtId="14" fontId="63" fillId="0" borderId="9" xfId="13" applyNumberFormat="1" applyFont="1" applyBorder="1" applyAlignment="1">
      <alignment horizontal="center" vertical="center" wrapText="1"/>
    </xf>
    <xf numFmtId="0" fontId="62" fillId="43" borderId="9" xfId="13" applyFont="1" applyFill="1" applyBorder="1" applyAlignment="1">
      <alignment horizontal="center" vertical="center" wrapText="1"/>
    </xf>
    <xf numFmtId="166" fontId="63" fillId="0" borderId="9" xfId="13" applyNumberFormat="1" applyFont="1" applyBorder="1" applyAlignment="1">
      <alignment horizontal="center" vertical="center" wrapText="1"/>
    </xf>
    <xf numFmtId="166" fontId="63" fillId="2" borderId="9" xfId="13" applyNumberFormat="1" applyFont="1" applyFill="1" applyBorder="1" applyAlignment="1">
      <alignment horizontal="center" vertical="center" wrapText="1"/>
    </xf>
    <xf numFmtId="0" fontId="62" fillId="0" borderId="9" xfId="14" applyFont="1" applyBorder="1" applyAlignment="1">
      <alignment horizontal="center" vertical="center" wrapText="1"/>
    </xf>
    <xf numFmtId="0" fontId="65" fillId="0" borderId="52" xfId="14" applyFont="1" applyBorder="1" applyAlignment="1">
      <alignment horizontal="center" vertical="center"/>
    </xf>
    <xf numFmtId="0" fontId="65" fillId="0" borderId="9" xfId="14" applyFont="1" applyBorder="1" applyAlignment="1">
      <alignment horizontal="center" vertical="center" wrapText="1"/>
    </xf>
    <xf numFmtId="14" fontId="63" fillId="0" borderId="9" xfId="14" applyNumberFormat="1" applyFont="1" applyBorder="1" applyAlignment="1">
      <alignment horizontal="center" vertical="center" wrapText="1"/>
    </xf>
    <xf numFmtId="0" fontId="65" fillId="0" borderId="9" xfId="14" applyFont="1" applyBorder="1" applyAlignment="1">
      <alignment horizontal="center" vertical="center"/>
    </xf>
    <xf numFmtId="0" fontId="62" fillId="43" borderId="9" xfId="14" applyFont="1" applyFill="1" applyBorder="1" applyAlignment="1">
      <alignment horizontal="center" vertical="center" wrapText="1"/>
    </xf>
    <xf numFmtId="0" fontId="62" fillId="24" borderId="9" xfId="14" applyFont="1" applyFill="1" applyBorder="1" applyAlignment="1">
      <alignment horizontal="center" vertical="center"/>
    </xf>
    <xf numFmtId="0" fontId="65" fillId="24" borderId="9" xfId="14" applyFont="1" applyFill="1" applyBorder="1" applyAlignment="1">
      <alignment horizontal="center" vertical="center"/>
    </xf>
    <xf numFmtId="14" fontId="62" fillId="0" borderId="9" xfId="14" applyNumberFormat="1" applyFont="1" applyBorder="1" applyAlignment="1">
      <alignment horizontal="center" vertical="center" wrapText="1"/>
    </xf>
    <xf numFmtId="0" fontId="67" fillId="0" borderId="9" xfId="14" applyFont="1" applyBorder="1" applyAlignment="1">
      <alignment horizontal="center" vertical="center" wrapText="1"/>
    </xf>
    <xf numFmtId="166" fontId="62" fillId="0" borderId="9" xfId="14" applyNumberFormat="1" applyFont="1" applyBorder="1" applyAlignment="1">
      <alignment horizontal="center" vertical="center" wrapText="1"/>
    </xf>
    <xf numFmtId="166" fontId="62" fillId="2" borderId="9" xfId="14" applyNumberFormat="1" applyFont="1" applyFill="1" applyBorder="1" applyAlignment="1">
      <alignment horizontal="center" vertical="center" wrapText="1"/>
    </xf>
    <xf numFmtId="0" fontId="62" fillId="16" borderId="9" xfId="14" applyFont="1" applyFill="1" applyBorder="1" applyAlignment="1">
      <alignment horizontal="center" vertical="center" wrapText="1"/>
    </xf>
    <xf numFmtId="0" fontId="65" fillId="16" borderId="9" xfId="14" applyFont="1" applyFill="1" applyBorder="1" applyAlignment="1">
      <alignment horizontal="center" vertical="center" wrapText="1"/>
    </xf>
    <xf numFmtId="14" fontId="65" fillId="0" borderId="9" xfId="14" applyNumberFormat="1" applyFont="1" applyBorder="1" applyAlignment="1">
      <alignment horizontal="center" vertical="center" wrapText="1"/>
    </xf>
    <xf numFmtId="0" fontId="62" fillId="24" borderId="9" xfId="14" applyFont="1" applyFill="1" applyBorder="1" applyAlignment="1">
      <alignment horizontal="center" vertical="center" wrapText="1"/>
    </xf>
    <xf numFmtId="0" fontId="62" fillId="0" borderId="9" xfId="14" applyFont="1" applyBorder="1" applyAlignment="1">
      <alignment horizontal="justify" vertical="center" wrapText="1"/>
    </xf>
    <xf numFmtId="166" fontId="62" fillId="16" borderId="9" xfId="14" applyNumberFormat="1" applyFont="1" applyFill="1" applyBorder="1" applyAlignment="1">
      <alignment horizontal="center" vertical="center" wrapText="1"/>
    </xf>
    <xf numFmtId="0" fontId="65" fillId="0" borderId="0" xfId="14" applyFont="1" applyAlignment="1">
      <alignment horizontal="center" vertical="center"/>
    </xf>
    <xf numFmtId="14" fontId="65" fillId="0" borderId="0" xfId="14" applyNumberFormat="1" applyFont="1" applyAlignment="1">
      <alignment horizontal="center" vertical="center" wrapText="1"/>
    </xf>
    <xf numFmtId="0" fontId="65" fillId="0" borderId="0" xfId="14" applyFont="1" applyAlignment="1">
      <alignment horizontal="center" vertical="center" wrapText="1"/>
    </xf>
    <xf numFmtId="0" fontId="62" fillId="16" borderId="9" xfId="14" applyFont="1" applyFill="1" applyBorder="1" applyAlignment="1">
      <alignment horizontal="center" vertical="center"/>
    </xf>
    <xf numFmtId="0" fontId="65" fillId="16" borderId="9" xfId="14" applyFont="1" applyFill="1" applyBorder="1" applyAlignment="1">
      <alignment horizontal="center" vertical="center"/>
    </xf>
    <xf numFmtId="8" fontId="65" fillId="0" borderId="9" xfId="14" applyNumberFormat="1" applyFont="1" applyBorder="1" applyAlignment="1">
      <alignment horizontal="center" vertical="center" wrapText="1"/>
    </xf>
    <xf numFmtId="0" fontId="62" fillId="2" borderId="9" xfId="14" applyFont="1" applyFill="1" applyBorder="1" applyAlignment="1">
      <alignment horizontal="center" vertical="center" wrapText="1"/>
    </xf>
    <xf numFmtId="0" fontId="65" fillId="2" borderId="9" xfId="14" applyFont="1" applyFill="1" applyBorder="1" applyAlignment="1">
      <alignment horizontal="center" vertical="center" wrapText="1"/>
    </xf>
    <xf numFmtId="0" fontId="62" fillId="0" borderId="0" xfId="14" applyFont="1" applyAlignment="1">
      <alignment horizontal="center" vertical="center"/>
    </xf>
    <xf numFmtId="0" fontId="63" fillId="16" borderId="9" xfId="14" applyFont="1" applyFill="1" applyBorder="1" applyAlignment="1">
      <alignment horizontal="center" vertical="center" wrapText="1"/>
    </xf>
    <xf numFmtId="166" fontId="65" fillId="0" borderId="0" xfId="14" applyNumberFormat="1" applyFont="1" applyAlignment="1">
      <alignment horizontal="center" vertical="center" wrapText="1"/>
    </xf>
    <xf numFmtId="0" fontId="62" fillId="0" borderId="0" xfId="14" applyFont="1" applyAlignment="1">
      <alignment horizontal="center" vertical="center" wrapText="1"/>
    </xf>
    <xf numFmtId="0" fontId="65" fillId="0" borderId="0" xfId="14" applyFont="1" applyAlignment="1">
      <alignment horizontal="center"/>
    </xf>
    <xf numFmtId="176" fontId="81" fillId="41" borderId="69" xfId="22" applyNumberFormat="1" applyFont="1" applyFill="1" applyBorder="1" applyAlignment="1">
      <alignment horizontal="center" vertical="center" wrapText="1"/>
    </xf>
    <xf numFmtId="176" fontId="81" fillId="41" borderId="70" xfId="22" applyNumberFormat="1" applyFont="1" applyFill="1" applyBorder="1" applyAlignment="1">
      <alignment horizontal="center" vertical="center" wrapText="1"/>
    </xf>
    <xf numFmtId="176" fontId="74" fillId="41" borderId="69" xfId="22" applyNumberFormat="1" applyFont="1" applyFill="1" applyBorder="1" applyAlignment="1">
      <alignment horizontal="center" vertical="center" wrapText="1"/>
    </xf>
    <xf numFmtId="176" fontId="74" fillId="41" borderId="70" xfId="22" applyNumberFormat="1" applyFont="1" applyFill="1" applyBorder="1" applyAlignment="1">
      <alignment horizontal="center" vertical="center" wrapText="1"/>
    </xf>
    <xf numFmtId="0" fontId="70" fillId="38" borderId="12" xfId="17" applyFont="1" applyFill="1" applyBorder="1" applyAlignment="1">
      <alignment horizontal="center" vertical="center" wrapText="1"/>
    </xf>
    <xf numFmtId="0" fontId="70" fillId="38" borderId="13" xfId="17" applyFont="1" applyFill="1" applyBorder="1" applyAlignment="1">
      <alignment horizontal="center" vertical="center" wrapText="1"/>
    </xf>
    <xf numFmtId="0" fontId="53" fillId="41" borderId="69" xfId="7" applyFont="1" applyFill="1" applyBorder="1" applyAlignment="1">
      <alignment horizontal="center" vertical="center" wrapText="1"/>
    </xf>
    <xf numFmtId="0" fontId="53" fillId="41" borderId="70" xfId="7" applyFont="1" applyFill="1" applyBorder="1" applyAlignment="1">
      <alignment horizontal="center" vertical="center" wrapText="1"/>
    </xf>
    <xf numFmtId="0" fontId="74" fillId="41" borderId="69" xfId="21" applyFont="1" applyFill="1" applyBorder="1" applyAlignment="1">
      <alignment horizontal="center" vertical="center" wrapText="1"/>
    </xf>
    <xf numFmtId="0" fontId="74" fillId="41" borderId="70" xfId="21" applyFont="1" applyFill="1" applyBorder="1" applyAlignment="1">
      <alignment horizontal="center" vertical="center" wrapText="1"/>
    </xf>
    <xf numFmtId="0" fontId="16" fillId="0" borderId="9" xfId="9" applyFont="1" applyBorder="1" applyAlignment="1">
      <alignment horizontal="center" vertical="center"/>
    </xf>
    <xf numFmtId="0" fontId="53" fillId="0" borderId="9" xfId="9" applyFont="1" applyBorder="1" applyAlignment="1">
      <alignment horizontal="center" vertical="center"/>
    </xf>
    <xf numFmtId="43" fontId="53" fillId="19" borderId="9" xfId="10" applyFont="1" applyFill="1" applyBorder="1" applyAlignment="1">
      <alignment horizontal="center" vertical="center"/>
    </xf>
    <xf numFmtId="43" fontId="53" fillId="19" borderId="9" xfId="9" applyNumberFormat="1" applyFont="1" applyFill="1" applyBorder="1" applyAlignment="1">
      <alignment horizontal="center"/>
    </xf>
    <xf numFmtId="43" fontId="53" fillId="19" borderId="9" xfId="9" applyNumberFormat="1" applyFont="1" applyFill="1" applyBorder="1" applyAlignment="1">
      <alignment horizontal="center" vertical="center" wrapText="1"/>
    </xf>
    <xf numFmtId="43" fontId="53" fillId="19" borderId="9" xfId="9" applyNumberFormat="1" applyFont="1" applyFill="1" applyBorder="1" applyAlignment="1">
      <alignment horizontal="center" vertical="center"/>
    </xf>
    <xf numFmtId="43" fontId="54" fillId="0" borderId="28" xfId="10" applyFont="1" applyFill="1" applyBorder="1" applyAlignment="1">
      <alignment horizontal="center" vertical="center" wrapText="1"/>
    </xf>
    <xf numFmtId="43" fontId="54" fillId="0" borderId="67" xfId="10" applyFont="1" applyFill="1" applyBorder="1" applyAlignment="1">
      <alignment horizontal="center" vertical="center" wrapText="1"/>
    </xf>
    <xf numFmtId="43" fontId="54" fillId="0" borderId="17" xfId="10" applyFont="1" applyFill="1" applyBorder="1" applyAlignment="1">
      <alignment horizontal="center" vertical="center" wrapText="1"/>
    </xf>
    <xf numFmtId="43" fontId="54" fillId="0" borderId="9" xfId="10" applyFont="1" applyFill="1" applyBorder="1" applyAlignment="1">
      <alignment horizontal="center" vertical="center" wrapText="1"/>
    </xf>
    <xf numFmtId="43" fontId="16" fillId="0" borderId="28" xfId="10" applyFont="1" applyFill="1" applyBorder="1" applyAlignment="1">
      <alignment horizontal="center" vertical="center" wrapText="1"/>
    </xf>
    <xf numFmtId="43" fontId="16" fillId="0" borderId="67" xfId="10" applyFont="1" applyFill="1" applyBorder="1" applyAlignment="1">
      <alignment horizontal="center" vertical="center" wrapText="1"/>
    </xf>
    <xf numFmtId="43" fontId="16" fillId="0" borderId="17" xfId="10" applyFont="1" applyFill="1" applyBorder="1" applyAlignment="1">
      <alignment horizontal="center" vertical="center" wrapText="1"/>
    </xf>
    <xf numFmtId="0" fontId="53" fillId="16" borderId="9" xfId="9" applyFont="1" applyFill="1" applyBorder="1" applyAlignment="1">
      <alignment horizontal="center" vertical="center" textRotation="90" wrapText="1"/>
    </xf>
    <xf numFmtId="0" fontId="16" fillId="0" borderId="9" xfId="9" applyFont="1" applyBorder="1" applyAlignment="1">
      <alignment horizontal="center" vertical="center" wrapText="1"/>
    </xf>
    <xf numFmtId="171" fontId="16" fillId="0" borderId="28" xfId="10" applyNumberFormat="1" applyFont="1" applyFill="1" applyBorder="1" applyAlignment="1">
      <alignment horizontal="center" vertical="center" wrapText="1"/>
    </xf>
    <xf numFmtId="171" fontId="16" fillId="0" borderId="67" xfId="10" applyNumberFormat="1" applyFont="1" applyFill="1" applyBorder="1" applyAlignment="1">
      <alignment horizontal="center" vertical="center" wrapText="1"/>
    </xf>
    <xf numFmtId="171" fontId="16" fillId="0" borderId="17" xfId="10" applyNumberFormat="1" applyFont="1" applyFill="1" applyBorder="1" applyAlignment="1">
      <alignment horizontal="center" vertical="center" wrapText="1"/>
    </xf>
    <xf numFmtId="43" fontId="53" fillId="19" borderId="9" xfId="10" applyFont="1" applyFill="1" applyBorder="1" applyAlignment="1">
      <alignment vertical="center"/>
    </xf>
    <xf numFmtId="43" fontId="53" fillId="19" borderId="10" xfId="9" applyNumberFormat="1" applyFont="1" applyFill="1" applyBorder="1"/>
    <xf numFmtId="43" fontId="53" fillId="19" borderId="8" xfId="9" applyNumberFormat="1" applyFont="1" applyFill="1" applyBorder="1"/>
    <xf numFmtId="43" fontId="53" fillId="19" borderId="9" xfId="9" applyNumberFormat="1" applyFont="1" applyFill="1" applyBorder="1" applyAlignment="1">
      <alignment vertical="center"/>
    </xf>
    <xf numFmtId="0" fontId="16" fillId="0" borderId="53" xfId="9" applyFont="1" applyBorder="1" applyAlignment="1">
      <alignment horizontal="center" vertical="center" wrapText="1"/>
    </xf>
    <xf numFmtId="0" fontId="16" fillId="0" borderId="55" xfId="9" applyFont="1" applyBorder="1" applyAlignment="1">
      <alignment horizontal="center" vertical="center" wrapText="1"/>
    </xf>
    <xf numFmtId="0" fontId="16" fillId="0" borderId="52" xfId="9" applyFont="1" applyBorder="1" applyAlignment="1">
      <alignment horizontal="center" vertical="center" wrapText="1"/>
    </xf>
    <xf numFmtId="0" fontId="16" fillId="0" borderId="56" xfId="9" applyFont="1" applyBorder="1" applyAlignment="1">
      <alignment horizontal="center" vertical="center" wrapText="1"/>
    </xf>
    <xf numFmtId="0" fontId="16" fillId="0" borderId="50" xfId="9" applyFont="1" applyBorder="1" applyAlignment="1">
      <alignment horizontal="center" vertical="center" wrapText="1"/>
    </xf>
    <xf numFmtId="0" fontId="16" fillId="0" borderId="58" xfId="9" applyFont="1" applyBorder="1" applyAlignment="1">
      <alignment horizontal="center" vertical="center" wrapText="1"/>
    </xf>
    <xf numFmtId="0" fontId="16" fillId="0" borderId="28" xfId="9" applyFont="1" applyBorder="1" applyAlignment="1">
      <alignment horizontal="center" vertical="center" wrapText="1"/>
    </xf>
    <xf numFmtId="0" fontId="16" fillId="0" borderId="67" xfId="9" applyFont="1" applyBorder="1" applyAlignment="1">
      <alignment horizontal="center" vertical="center" wrapText="1"/>
    </xf>
    <xf numFmtId="0" fontId="16" fillId="0" borderId="17" xfId="9" applyFont="1" applyBorder="1" applyAlignment="1">
      <alignment horizontal="center" vertical="center" wrapText="1"/>
    </xf>
    <xf numFmtId="0" fontId="53" fillId="16" borderId="28" xfId="9" applyFont="1" applyFill="1" applyBorder="1" applyAlignment="1">
      <alignment horizontal="center" vertical="center" textRotation="90" wrapText="1"/>
    </xf>
    <xf numFmtId="0" fontId="53" fillId="16" borderId="67" xfId="9" applyFont="1" applyFill="1" applyBorder="1" applyAlignment="1">
      <alignment horizontal="center" vertical="center" textRotation="90" wrapText="1"/>
    </xf>
    <xf numFmtId="0" fontId="53" fillId="16" borderId="17" xfId="9" applyFont="1" applyFill="1" applyBorder="1" applyAlignment="1">
      <alignment horizontal="center" vertical="center" textRotation="90" wrapText="1"/>
    </xf>
    <xf numFmtId="43" fontId="53" fillId="19" borderId="9" xfId="9" applyNumberFormat="1" applyFont="1" applyFill="1" applyBorder="1"/>
    <xf numFmtId="0" fontId="51" fillId="2" borderId="0" xfId="9" applyFont="1" applyFill="1" applyAlignment="1">
      <alignment horizontal="center" vertical="center"/>
    </xf>
    <xf numFmtId="0" fontId="52" fillId="0" borderId="0" xfId="9" applyFont="1" applyAlignment="1">
      <alignment horizontal="center" vertical="center" wrapText="1"/>
    </xf>
    <xf numFmtId="0" fontId="53" fillId="18" borderId="9" xfId="9" applyFont="1" applyFill="1" applyBorder="1" applyAlignment="1">
      <alignment horizontal="center" vertical="center" wrapText="1"/>
    </xf>
    <xf numFmtId="0" fontId="53" fillId="18" borderId="10" xfId="9" applyFont="1" applyFill="1" applyBorder="1" applyAlignment="1">
      <alignment horizontal="center" vertical="center" wrapText="1"/>
    </xf>
    <xf numFmtId="0" fontId="6" fillId="0" borderId="8" xfId="9" applyBorder="1" applyAlignment="1">
      <alignment horizontal="center" vertical="center" wrapText="1"/>
    </xf>
    <xf numFmtId="0" fontId="55" fillId="0" borderId="0" xfId="9" applyFont="1" applyAlignment="1">
      <alignment horizontal="center" vertical="center"/>
    </xf>
    <xf numFmtId="0" fontId="56" fillId="20" borderId="9" xfId="11" applyFont="1" applyFill="1" applyBorder="1" applyAlignment="1">
      <alignment horizontal="center" vertical="center" wrapText="1"/>
    </xf>
    <xf numFmtId="0" fontId="56" fillId="21" borderId="9" xfId="11" applyFont="1" applyFill="1" applyBorder="1" applyAlignment="1">
      <alignment horizontal="center" vertical="center" wrapText="1"/>
    </xf>
    <xf numFmtId="0" fontId="56" fillId="19" borderId="9" xfId="11" applyFont="1" applyFill="1" applyBorder="1" applyAlignment="1">
      <alignment horizontal="center" vertical="center" wrapText="1"/>
    </xf>
    <xf numFmtId="0" fontId="56" fillId="22" borderId="9" xfId="11" applyFont="1" applyFill="1" applyBorder="1" applyAlignment="1">
      <alignment horizontal="center" vertical="center" wrapText="1"/>
    </xf>
    <xf numFmtId="0" fontId="56" fillId="23" borderId="9" xfId="11" applyFont="1" applyFill="1" applyBorder="1" applyAlignment="1">
      <alignment horizontal="center" vertical="center" wrapText="1"/>
    </xf>
    <xf numFmtId="0" fontId="53" fillId="23" borderId="28" xfId="7" applyFont="1" applyFill="1" applyBorder="1" applyAlignment="1">
      <alignment horizontal="center" vertical="center" wrapText="1"/>
    </xf>
    <xf numFmtId="0" fontId="74" fillId="41" borderId="69" xfId="18" applyFont="1" applyFill="1" applyBorder="1" applyAlignment="1">
      <alignment horizontal="center" vertical="center" wrapText="1"/>
    </xf>
    <xf numFmtId="0" fontId="74" fillId="41" borderId="70" xfId="18" applyFont="1" applyFill="1" applyBorder="1" applyAlignment="1">
      <alignment horizontal="center" vertical="center" wrapText="1"/>
    </xf>
    <xf numFmtId="176" fontId="74" fillId="41" borderId="69" xfId="19" applyNumberFormat="1" applyFont="1" applyFill="1" applyBorder="1" applyAlignment="1">
      <alignment horizontal="center" vertical="center" wrapText="1"/>
    </xf>
    <xf numFmtId="176" fontId="74" fillId="41" borderId="70" xfId="19" applyNumberFormat="1" applyFont="1" applyFill="1" applyBorder="1" applyAlignment="1">
      <alignment horizontal="center" vertical="center" wrapText="1"/>
    </xf>
    <xf numFmtId="0" fontId="0" fillId="2" borderId="0" xfId="0" applyFill="1" applyAlignment="1">
      <alignment horizontal="center"/>
    </xf>
    <xf numFmtId="0" fontId="23" fillId="3" borderId="19" xfId="0" applyFont="1" applyFill="1" applyBorder="1" applyAlignment="1">
      <alignment horizontal="center" wrapText="1"/>
    </xf>
    <xf numFmtId="0" fontId="23" fillId="3" borderId="9" xfId="0" applyFont="1" applyFill="1" applyBorder="1" applyAlignment="1">
      <alignment horizontal="center" wrapText="1"/>
    </xf>
    <xf numFmtId="0" fontId="23" fillId="0" borderId="9" xfId="0" applyFont="1" applyBorder="1" applyAlignment="1" applyProtection="1">
      <alignment horizontal="center"/>
      <protection locked="0"/>
    </xf>
    <xf numFmtId="0" fontId="23" fillId="3" borderId="27" xfId="0" applyFont="1" applyFill="1" applyBorder="1" applyAlignment="1">
      <alignment horizontal="center"/>
    </xf>
    <xf numFmtId="0" fontId="23" fillId="3" borderId="28" xfId="0" applyFont="1" applyFill="1" applyBorder="1" applyAlignment="1">
      <alignment horizontal="center"/>
    </xf>
    <xf numFmtId="0" fontId="23" fillId="3" borderId="9" xfId="0" applyFont="1" applyFill="1" applyBorder="1" applyAlignment="1">
      <alignment horizontal="center"/>
    </xf>
    <xf numFmtId="0" fontId="24" fillId="0" borderId="9" xfId="0" applyFont="1" applyBorder="1" applyAlignment="1" applyProtection="1">
      <alignment horizontal="center" wrapText="1"/>
      <protection locked="0"/>
    </xf>
    <xf numFmtId="0" fontId="43" fillId="4" borderId="9" xfId="0" applyFont="1" applyFill="1" applyBorder="1" applyAlignment="1">
      <alignment horizontal="center" vertical="center"/>
    </xf>
    <xf numFmtId="0" fontId="36" fillId="4" borderId="9" xfId="0" applyFont="1" applyFill="1" applyBorder="1" applyAlignment="1">
      <alignment horizontal="center" vertical="center"/>
    </xf>
    <xf numFmtId="0" fontId="14" fillId="0" borderId="9" xfId="0" applyFont="1" applyBorder="1" applyAlignment="1">
      <alignment horizontal="center" vertical="center" wrapText="1"/>
    </xf>
    <xf numFmtId="0" fontId="72" fillId="0" borderId="9" xfId="0" applyFont="1" applyBorder="1" applyAlignment="1">
      <alignment horizontal="center" vertical="center" wrapText="1"/>
    </xf>
    <xf numFmtId="0" fontId="14" fillId="0" borderId="9" xfId="0" applyFont="1" applyBorder="1" applyAlignment="1" applyProtection="1">
      <alignment horizontal="center" vertical="center" wrapText="1"/>
      <protection locked="0"/>
    </xf>
    <xf numFmtId="0" fontId="24" fillId="6" borderId="9" xfId="0" applyFont="1" applyFill="1" applyBorder="1" applyAlignment="1">
      <alignment horizontal="center" vertical="center"/>
    </xf>
    <xf numFmtId="0" fontId="23" fillId="6" borderId="9" xfId="0" applyFont="1" applyFill="1" applyBorder="1" applyAlignment="1">
      <alignment horizontal="center" vertical="center"/>
    </xf>
    <xf numFmtId="0" fontId="23" fillId="0" borderId="9" xfId="0" applyFont="1" applyBorder="1" applyAlignment="1">
      <alignment horizontal="center"/>
    </xf>
    <xf numFmtId="0" fontId="23" fillId="0" borderId="9" xfId="0" applyFont="1" applyBorder="1" applyAlignment="1">
      <alignment horizontal="center" wrapText="1"/>
    </xf>
    <xf numFmtId="0" fontId="23" fillId="0" borderId="9" xfId="0" applyFont="1" applyBorder="1" applyAlignment="1">
      <alignment horizontal="justify" wrapText="1"/>
    </xf>
    <xf numFmtId="0" fontId="23" fillId="6" borderId="10" xfId="0" applyFont="1" applyFill="1" applyBorder="1" applyAlignment="1">
      <alignment horizontal="center" vertical="center" wrapText="1"/>
    </xf>
    <xf numFmtId="0" fontId="23" fillId="6" borderId="21" xfId="0" applyFont="1" applyFill="1" applyBorder="1" applyAlignment="1">
      <alignment horizontal="center" vertical="center" wrapText="1"/>
    </xf>
    <xf numFmtId="0" fontId="23" fillId="6" borderId="8" xfId="0" applyFont="1" applyFill="1" applyBorder="1" applyAlignment="1">
      <alignment horizontal="center" vertical="center" wrapText="1"/>
    </xf>
    <xf numFmtId="2" fontId="0" fillId="0" borderId="9" xfId="0" applyNumberFormat="1" applyBorder="1" applyAlignment="1">
      <alignment horizontal="center"/>
    </xf>
    <xf numFmtId="0" fontId="24" fillId="0" borderId="9" xfId="0" applyFont="1" applyBorder="1" applyAlignment="1">
      <alignment horizontal="center"/>
    </xf>
    <xf numFmtId="0" fontId="24" fillId="0" borderId="10" xfId="0" applyFont="1" applyBorder="1" applyAlignment="1">
      <alignment horizontal="center" vertical="center" wrapText="1"/>
    </xf>
    <xf numFmtId="0" fontId="24" fillId="0" borderId="21" xfId="0" applyFont="1" applyBorder="1" applyAlignment="1">
      <alignment horizontal="center" vertical="center" wrapText="1"/>
    </xf>
    <xf numFmtId="0" fontId="24" fillId="0" borderId="8" xfId="0" applyFont="1" applyBorder="1" applyAlignment="1">
      <alignment horizontal="center" vertical="center" wrapText="1"/>
    </xf>
    <xf numFmtId="0" fontId="0" fillId="0" borderId="10" xfId="0" applyBorder="1" applyAlignment="1">
      <alignment horizontal="center"/>
    </xf>
    <xf numFmtId="0" fontId="0" fillId="0" borderId="8" xfId="0" applyBorder="1" applyAlignment="1">
      <alignment horizontal="center"/>
    </xf>
    <xf numFmtId="0" fontId="26" fillId="6" borderId="9" xfId="0" applyFont="1" applyFill="1" applyBorder="1" applyAlignment="1">
      <alignment horizontal="center" vertical="center"/>
    </xf>
    <xf numFmtId="0" fontId="24" fillId="0" borderId="10" xfId="0" applyFont="1" applyBorder="1" applyAlignment="1">
      <alignment horizontal="center" vertical="top" wrapText="1"/>
    </xf>
    <xf numFmtId="0" fontId="24" fillId="0" borderId="21" xfId="0" applyFont="1" applyBorder="1" applyAlignment="1">
      <alignment horizontal="center" vertical="top" wrapText="1"/>
    </xf>
    <xf numFmtId="0" fontId="24" fillId="0" borderId="8" xfId="0" applyFont="1" applyBorder="1" applyAlignment="1">
      <alignment horizontal="center" vertical="top" wrapText="1"/>
    </xf>
    <xf numFmtId="0" fontId="41" fillId="0" borderId="53" xfId="0" applyFont="1" applyBorder="1" applyAlignment="1">
      <alignment horizontal="center" vertical="center"/>
    </xf>
    <xf numFmtId="0" fontId="41" fillId="0" borderId="55" xfId="0" applyFont="1" applyBorder="1" applyAlignment="1">
      <alignment horizontal="center" vertical="center"/>
    </xf>
    <xf numFmtId="0" fontId="41" fillId="0" borderId="52" xfId="0" applyFont="1" applyBorder="1" applyAlignment="1">
      <alignment horizontal="center" vertical="center"/>
    </xf>
    <xf numFmtId="0" fontId="41" fillId="0" borderId="56" xfId="0" applyFont="1" applyBorder="1" applyAlignment="1">
      <alignment horizontal="center" vertical="center"/>
    </xf>
    <xf numFmtId="0" fontId="41" fillId="0" borderId="50" xfId="0" applyFont="1" applyBorder="1" applyAlignment="1">
      <alignment horizontal="center" vertical="center"/>
    </xf>
    <xf numFmtId="0" fontId="41" fillId="0" borderId="58" xfId="0" applyFont="1" applyBorder="1" applyAlignment="1">
      <alignment horizontal="center" vertical="center"/>
    </xf>
    <xf numFmtId="0" fontId="25" fillId="3" borderId="17" xfId="0" applyFont="1" applyFill="1" applyBorder="1" applyAlignment="1">
      <alignment horizontal="center"/>
    </xf>
    <xf numFmtId="0" fontId="24" fillId="6" borderId="9" xfId="0" applyFont="1" applyFill="1" applyBorder="1" applyAlignment="1">
      <alignment horizontal="justify" vertical="center" wrapText="1"/>
    </xf>
    <xf numFmtId="0" fontId="23" fillId="6" borderId="9" xfId="0" applyFont="1" applyFill="1" applyBorder="1" applyAlignment="1">
      <alignment horizontal="justify" vertical="center"/>
    </xf>
    <xf numFmtId="0" fontId="31" fillId="3" borderId="10" xfId="0" applyFont="1" applyFill="1" applyBorder="1" applyAlignment="1">
      <alignment horizontal="center" vertical="center"/>
    </xf>
    <xf numFmtId="0" fontId="31" fillId="3" borderId="8" xfId="0" applyFont="1" applyFill="1" applyBorder="1" applyAlignment="1">
      <alignment horizontal="center" vertical="center"/>
    </xf>
    <xf numFmtId="0" fontId="39" fillId="0" borderId="9" xfId="0" applyFont="1" applyBorder="1" applyAlignment="1">
      <alignment horizontal="center" vertical="center"/>
    </xf>
    <xf numFmtId="0" fontId="39" fillId="0" borderId="20" xfId="0" applyFont="1" applyBorder="1" applyAlignment="1">
      <alignment horizontal="center" vertical="center"/>
    </xf>
    <xf numFmtId="0" fontId="23" fillId="6" borderId="21" xfId="0" applyFont="1" applyFill="1" applyBorder="1" applyAlignment="1">
      <alignment horizontal="center" vertical="center"/>
    </xf>
    <xf numFmtId="0" fontId="23" fillId="6" borderId="8" xfId="0" applyFont="1" applyFill="1" applyBorder="1" applyAlignment="1">
      <alignment horizontal="center" vertical="center"/>
    </xf>
    <xf numFmtId="2" fontId="23" fillId="0" borderId="9" xfId="0" applyNumberFormat="1" applyFont="1" applyBorder="1" applyAlignment="1">
      <alignment horizontal="center"/>
    </xf>
    <xf numFmtId="2" fontId="24" fillId="0" borderId="9" xfId="0" applyNumberFormat="1" applyFont="1" applyBorder="1" applyAlignment="1" applyProtection="1">
      <alignment horizontal="center" vertical="center"/>
      <protection locked="0"/>
    </xf>
    <xf numFmtId="0" fontId="25" fillId="0" borderId="53" xfId="0" applyFont="1" applyBorder="1" applyAlignment="1">
      <alignment horizontal="center" vertical="center"/>
    </xf>
    <xf numFmtId="0" fontId="23" fillId="0" borderId="54" xfId="0" applyFont="1" applyBorder="1" applyAlignment="1">
      <alignment horizontal="center" vertical="center"/>
    </xf>
    <xf numFmtId="0" fontId="23" fillId="0" borderId="55" xfId="0" applyFont="1" applyBorder="1" applyAlignment="1">
      <alignment horizontal="center" vertical="center"/>
    </xf>
    <xf numFmtId="0" fontId="23" fillId="0" borderId="52" xfId="0" applyFont="1" applyBorder="1" applyAlignment="1">
      <alignment horizontal="center" vertical="center"/>
    </xf>
    <xf numFmtId="0" fontId="23" fillId="0" borderId="0" xfId="0" applyFont="1" applyAlignment="1">
      <alignment horizontal="center" vertical="center"/>
    </xf>
    <xf numFmtId="0" fontId="23" fillId="0" borderId="56" xfId="0" applyFont="1" applyBorder="1" applyAlignment="1">
      <alignment horizontal="center" vertical="center"/>
    </xf>
    <xf numFmtId="0" fontId="23" fillId="0" borderId="50" xfId="0" applyFont="1" applyBorder="1" applyAlignment="1">
      <alignment horizontal="center" vertical="center"/>
    </xf>
    <xf numFmtId="0" fontId="23" fillId="0" borderId="57" xfId="0" applyFont="1" applyBorder="1" applyAlignment="1">
      <alignment horizontal="center" vertical="center"/>
    </xf>
    <xf numFmtId="0" fontId="23" fillId="0" borderId="58" xfId="0" applyFont="1" applyBorder="1" applyAlignment="1">
      <alignment horizontal="center" vertical="center"/>
    </xf>
    <xf numFmtId="0" fontId="0" fillId="0" borderId="23" xfId="0" applyBorder="1" applyAlignment="1">
      <alignment horizontal="center"/>
    </xf>
    <xf numFmtId="0" fontId="0" fillId="0" borderId="26" xfId="0" applyBorder="1" applyAlignment="1">
      <alignment horizontal="center"/>
    </xf>
    <xf numFmtId="0" fontId="0" fillId="0" borderId="24" xfId="0" applyBorder="1" applyAlignment="1">
      <alignment horizontal="center"/>
    </xf>
    <xf numFmtId="2" fontId="23" fillId="0" borderId="9" xfId="0" applyNumberFormat="1" applyFont="1" applyBorder="1" applyAlignment="1" applyProtection="1">
      <alignment horizontal="center"/>
      <protection locked="0"/>
    </xf>
    <xf numFmtId="0" fontId="23" fillId="6" borderId="9" xfId="0" applyFont="1" applyFill="1" applyBorder="1" applyAlignment="1">
      <alignment horizontal="center"/>
    </xf>
    <xf numFmtId="0" fontId="24" fillId="0" borderId="9" xfId="0" applyFont="1" applyBorder="1" applyAlignment="1" applyProtection="1">
      <alignment horizontal="center" vertical="center"/>
      <protection locked="0"/>
    </xf>
    <xf numFmtId="0" fontId="30" fillId="0" borderId="9" xfId="0" applyFont="1" applyBorder="1" applyAlignment="1" applyProtection="1">
      <alignment horizontal="center" vertical="center"/>
      <protection locked="0"/>
    </xf>
    <xf numFmtId="0" fontId="23" fillId="6" borderId="9" xfId="0" applyFont="1" applyFill="1" applyBorder="1" applyAlignment="1">
      <alignment horizontal="center" vertical="center" wrapText="1"/>
    </xf>
    <xf numFmtId="2" fontId="23" fillId="0" borderId="9" xfId="0" applyNumberFormat="1" applyFont="1" applyBorder="1" applyAlignment="1" applyProtection="1">
      <alignment horizontal="center" vertical="center"/>
      <protection locked="0"/>
    </xf>
    <xf numFmtId="0" fontId="0" fillId="0" borderId="0" xfId="0" applyAlignment="1">
      <alignment horizontal="center"/>
    </xf>
    <xf numFmtId="168" fontId="23" fillId="0" borderId="9" xfId="0" applyNumberFormat="1" applyFont="1" applyBorder="1" applyAlignment="1" applyProtection="1">
      <alignment horizontal="center"/>
      <protection locked="0"/>
    </xf>
    <xf numFmtId="2" fontId="23" fillId="0" borderId="10" xfId="0" applyNumberFormat="1" applyFont="1" applyBorder="1" applyAlignment="1">
      <alignment horizontal="center"/>
    </xf>
    <xf numFmtId="2" fontId="23" fillId="0" borderId="21" xfId="0" applyNumberFormat="1" applyFont="1" applyBorder="1" applyAlignment="1">
      <alignment horizontal="center"/>
    </xf>
    <xf numFmtId="2" fontId="23" fillId="0" borderId="8" xfId="0" applyNumberFormat="1" applyFont="1" applyBorder="1" applyAlignment="1">
      <alignment horizontal="center"/>
    </xf>
    <xf numFmtId="166" fontId="23" fillId="0" borderId="9" xfId="0" applyNumberFormat="1" applyFont="1" applyBorder="1" applyAlignment="1" applyProtection="1">
      <alignment horizontal="center"/>
      <protection locked="0"/>
    </xf>
    <xf numFmtId="167" fontId="23" fillId="0" borderId="9" xfId="0" applyNumberFormat="1" applyFont="1" applyBorder="1" applyAlignment="1" applyProtection="1">
      <alignment horizontal="center"/>
      <protection locked="0"/>
    </xf>
    <xf numFmtId="166" fontId="0" fillId="5" borderId="9" xfId="0" applyNumberFormat="1" applyFill="1" applyBorder="1" applyAlignment="1" applyProtection="1">
      <alignment horizontal="center"/>
      <protection locked="0"/>
    </xf>
    <xf numFmtId="166" fontId="23" fillId="0" borderId="9" xfId="0" applyNumberFormat="1" applyFont="1" applyBorder="1" applyAlignment="1" applyProtection="1">
      <alignment horizontal="justify" vertical="center" wrapText="1"/>
      <protection locked="0"/>
    </xf>
    <xf numFmtId="0" fontId="23" fillId="0" borderId="9" xfId="0" applyFont="1" applyBorder="1" applyAlignment="1">
      <alignment horizontal="justify" vertical="center" wrapText="1"/>
    </xf>
    <xf numFmtId="0" fontId="25" fillId="3" borderId="9" xfId="0" applyFont="1" applyFill="1" applyBorder="1" applyAlignment="1">
      <alignment horizontal="center"/>
    </xf>
    <xf numFmtId="0" fontId="31" fillId="3" borderId="9" xfId="0" applyFont="1" applyFill="1" applyBorder="1" applyAlignment="1">
      <alignment horizontal="center" vertical="center"/>
    </xf>
    <xf numFmtId="0" fontId="32" fillId="3" borderId="9" xfId="0" applyFont="1" applyFill="1" applyBorder="1" applyAlignment="1" applyProtection="1">
      <alignment horizontal="center" vertical="center"/>
      <protection locked="0"/>
    </xf>
    <xf numFmtId="0" fontId="0" fillId="5" borderId="19" xfId="0" applyFill="1" applyBorder="1" applyAlignment="1" applyProtection="1">
      <alignment horizontal="center"/>
      <protection locked="0"/>
    </xf>
    <xf numFmtId="0" fontId="0" fillId="5" borderId="9" xfId="0" applyFill="1" applyBorder="1" applyAlignment="1" applyProtection="1">
      <alignment horizontal="center"/>
      <protection locked="0"/>
    </xf>
    <xf numFmtId="9" fontId="0" fillId="5" borderId="9" xfId="0" applyNumberFormat="1" applyFill="1" applyBorder="1" applyAlignment="1" applyProtection="1">
      <alignment horizontal="center"/>
      <protection locked="0"/>
    </xf>
    <xf numFmtId="0" fontId="0" fillId="5" borderId="10" xfId="0" applyFill="1" applyBorder="1" applyAlignment="1">
      <alignment horizontal="center"/>
    </xf>
    <xf numFmtId="0" fontId="0" fillId="5" borderId="25" xfId="0" applyFill="1" applyBorder="1" applyAlignment="1">
      <alignment horizontal="center"/>
    </xf>
    <xf numFmtId="0" fontId="13" fillId="0" borderId="0" xfId="0" applyFont="1" applyAlignment="1">
      <alignment horizontal="center" vertical="center" wrapText="1"/>
    </xf>
    <xf numFmtId="0" fontId="40" fillId="0" borderId="0" xfId="0" applyFont="1" applyAlignment="1">
      <alignment horizontal="center" vertical="center"/>
    </xf>
    <xf numFmtId="0" fontId="0" fillId="5" borderId="59" xfId="0" applyFill="1" applyBorder="1" applyAlignment="1" applyProtection="1">
      <alignment horizontal="center"/>
      <protection locked="0"/>
    </xf>
    <xf numFmtId="0" fontId="0" fillId="5" borderId="22" xfId="0" applyFill="1" applyBorder="1" applyAlignment="1" applyProtection="1">
      <alignment horizontal="center"/>
      <protection locked="0"/>
    </xf>
    <xf numFmtId="9" fontId="0" fillId="5" borderId="22" xfId="0" applyNumberFormat="1" applyFill="1" applyBorder="1" applyAlignment="1" applyProtection="1">
      <alignment horizontal="center"/>
      <protection locked="0"/>
    </xf>
    <xf numFmtId="0" fontId="0" fillId="5" borderId="61" xfId="0" applyFill="1" applyBorder="1" applyAlignment="1">
      <alignment horizontal="center"/>
    </xf>
    <xf numFmtId="0" fontId="0" fillId="5" borderId="62" xfId="0" applyFill="1" applyBorder="1" applyAlignment="1">
      <alignment horizontal="center"/>
    </xf>
    <xf numFmtId="0" fontId="0" fillId="5" borderId="19" xfId="0" applyFill="1" applyBorder="1" applyAlignment="1" applyProtection="1">
      <alignment horizontal="center" vertical="center" wrapText="1"/>
      <protection locked="0"/>
    </xf>
    <xf numFmtId="0" fontId="0" fillId="5" borderId="9" xfId="0" applyFill="1" applyBorder="1" applyAlignment="1" applyProtection="1">
      <alignment horizontal="center" vertical="center"/>
      <protection locked="0"/>
    </xf>
    <xf numFmtId="0" fontId="36" fillId="0" borderId="0" xfId="0" applyFont="1" applyAlignment="1">
      <alignment horizontal="justify" vertical="center" wrapText="1"/>
    </xf>
    <xf numFmtId="0" fontId="36" fillId="0" borderId="0" xfId="0" applyFont="1" applyAlignment="1">
      <alignment horizontal="justify" vertical="center"/>
    </xf>
    <xf numFmtId="9" fontId="0" fillId="5" borderId="9" xfId="0" applyNumberFormat="1" applyFill="1" applyBorder="1" applyAlignment="1" applyProtection="1">
      <alignment horizontal="center" vertical="center"/>
      <protection locked="0"/>
    </xf>
    <xf numFmtId="9" fontId="0" fillId="5" borderId="10" xfId="0" applyNumberFormat="1" applyFill="1" applyBorder="1" applyAlignment="1" applyProtection="1">
      <alignment horizontal="center" vertical="center"/>
      <protection locked="0"/>
    </xf>
    <xf numFmtId="0" fontId="0" fillId="3" borderId="19" xfId="0" applyFill="1" applyBorder="1" applyAlignment="1">
      <alignment horizontal="center" wrapText="1"/>
    </xf>
    <xf numFmtId="0" fontId="0" fillId="3" borderId="9" xfId="0" applyFill="1" applyBorder="1" applyAlignment="1">
      <alignment horizontal="center" wrapText="1"/>
    </xf>
    <xf numFmtId="0" fontId="0" fillId="0" borderId="9" xfId="0" applyBorder="1" applyAlignment="1" applyProtection="1">
      <alignment horizontal="center"/>
      <protection locked="0"/>
    </xf>
    <xf numFmtId="0" fontId="0" fillId="3" borderId="27" xfId="0" applyFill="1" applyBorder="1" applyAlignment="1">
      <alignment horizontal="center"/>
    </xf>
    <xf numFmtId="0" fontId="0" fillId="3" borderId="28" xfId="0" applyFill="1" applyBorder="1" applyAlignment="1">
      <alignment horizontal="center"/>
    </xf>
    <xf numFmtId="0" fontId="0" fillId="3" borderId="15" xfId="0" applyFill="1" applyBorder="1" applyAlignment="1">
      <alignment horizontal="center" vertical="center" wrapText="1"/>
    </xf>
    <xf numFmtId="0" fontId="0" fillId="3" borderId="4" xfId="0" applyFill="1" applyBorder="1" applyAlignment="1">
      <alignment horizontal="center" vertical="center" wrapText="1"/>
    </xf>
    <xf numFmtId="0" fontId="0" fillId="3" borderId="17" xfId="0" applyFill="1" applyBorder="1" applyAlignment="1">
      <alignment horizontal="center" vertical="center" wrapText="1"/>
    </xf>
    <xf numFmtId="0" fontId="0" fillId="3" borderId="18" xfId="0" applyFill="1" applyBorder="1" applyAlignment="1">
      <alignment horizontal="center" vertical="center" wrapText="1"/>
    </xf>
    <xf numFmtId="0" fontId="0" fillId="3" borderId="9" xfId="0" applyFill="1" applyBorder="1" applyAlignment="1">
      <alignment horizontal="justify" vertical="center" wrapText="1"/>
    </xf>
    <xf numFmtId="0" fontId="17" fillId="0" borderId="0" xfId="0" applyFont="1" applyAlignment="1">
      <alignment horizontal="center" vertical="center"/>
    </xf>
    <xf numFmtId="0" fontId="0" fillId="3" borderId="9" xfId="0" applyFill="1" applyBorder="1" applyAlignment="1">
      <alignment horizontal="center"/>
    </xf>
    <xf numFmtId="0" fontId="0" fillId="0" borderId="9" xfId="0" applyBorder="1" applyAlignment="1">
      <alignment horizontal="center"/>
    </xf>
    <xf numFmtId="0" fontId="7" fillId="0" borderId="0" xfId="0" applyFont="1" applyAlignment="1">
      <alignment horizontal="center" vertical="center" wrapText="1"/>
    </xf>
    <xf numFmtId="2" fontId="0" fillId="6" borderId="9" xfId="0" applyNumberFormat="1" applyFill="1" applyBorder="1" applyAlignment="1">
      <alignment horizontal="center"/>
    </xf>
    <xf numFmtId="0" fontId="36" fillId="0" borderId="9" xfId="0" applyFont="1" applyBorder="1" applyAlignment="1" applyProtection="1">
      <alignment horizontal="center" wrapText="1"/>
      <protection locked="0"/>
    </xf>
    <xf numFmtId="0" fontId="0" fillId="6" borderId="51" xfId="0" applyFill="1" applyBorder="1" applyAlignment="1">
      <alignment horizontal="center"/>
    </xf>
    <xf numFmtId="0" fontId="0" fillId="6" borderId="22" xfId="0" applyFill="1" applyBorder="1" applyAlignment="1">
      <alignment horizontal="center"/>
    </xf>
    <xf numFmtId="14" fontId="38" fillId="0" borderId="22" xfId="0" applyNumberFormat="1" applyFont="1" applyFill="1" applyBorder="1" applyAlignment="1">
      <alignment horizontal="center"/>
    </xf>
    <xf numFmtId="0" fontId="35" fillId="5" borderId="3" xfId="0" applyFont="1" applyFill="1" applyBorder="1" applyAlignment="1">
      <alignment horizontal="center" vertical="center"/>
    </xf>
    <xf numFmtId="0" fontId="35" fillId="5" borderId="4" xfId="0" applyFont="1" applyFill="1" applyBorder="1" applyAlignment="1">
      <alignment horizontal="center" vertical="center"/>
    </xf>
    <xf numFmtId="0" fontId="35" fillId="5" borderId="5" xfId="0" applyFont="1" applyFill="1" applyBorder="1" applyAlignment="1">
      <alignment horizontal="center" vertical="center"/>
    </xf>
    <xf numFmtId="0" fontId="35" fillId="5" borderId="7" xfId="0" applyFont="1" applyFill="1" applyBorder="1" applyAlignment="1">
      <alignment horizontal="center" vertical="center" wrapText="1"/>
    </xf>
    <xf numFmtId="0" fontId="35" fillId="5" borderId="0" xfId="0" applyFont="1" applyFill="1" applyAlignment="1">
      <alignment horizontal="center" vertical="center" wrapText="1"/>
    </xf>
    <xf numFmtId="0" fontId="35" fillId="5" borderId="12" xfId="0" applyFont="1" applyFill="1" applyBorder="1" applyAlignment="1">
      <alignment horizontal="center" vertical="center" wrapText="1"/>
    </xf>
    <xf numFmtId="0" fontId="35" fillId="5" borderId="13" xfId="0" applyFont="1" applyFill="1" applyBorder="1" applyAlignment="1">
      <alignment horizontal="center" vertical="center" wrapText="1"/>
    </xf>
    <xf numFmtId="0" fontId="36" fillId="3" borderId="9" xfId="0" applyFont="1" applyFill="1" applyBorder="1" applyAlignment="1">
      <alignment horizontal="center"/>
    </xf>
    <xf numFmtId="0" fontId="36" fillId="6" borderId="3" xfId="0" applyFont="1" applyFill="1" applyBorder="1" applyAlignment="1">
      <alignment horizontal="center"/>
    </xf>
    <xf numFmtId="0" fontId="36" fillId="6" borderId="4" xfId="0" applyFont="1" applyFill="1" applyBorder="1" applyAlignment="1">
      <alignment horizontal="center"/>
    </xf>
    <xf numFmtId="0" fontId="0" fillId="3" borderId="9" xfId="0" applyFill="1" applyBorder="1" applyAlignment="1">
      <alignment horizontal="center" vertical="center"/>
    </xf>
    <xf numFmtId="0" fontId="14" fillId="0" borderId="9" xfId="0" applyFont="1" applyBorder="1" applyAlignment="1" applyProtection="1">
      <alignment horizontal="center" wrapText="1"/>
      <protection locked="0"/>
    </xf>
    <xf numFmtId="0" fontId="0" fillId="6" borderId="8" xfId="0" applyFill="1" applyBorder="1" applyAlignment="1">
      <alignment horizontal="center"/>
    </xf>
    <xf numFmtId="0" fontId="0" fillId="6" borderId="9" xfId="0" applyFill="1" applyBorder="1" applyAlignment="1">
      <alignment horizontal="center"/>
    </xf>
    <xf numFmtId="166" fontId="37" fillId="6" borderId="9" xfId="0" applyNumberFormat="1" applyFont="1" applyFill="1" applyBorder="1" applyAlignment="1">
      <alignment horizontal="center"/>
    </xf>
    <xf numFmtId="0" fontId="14" fillId="0" borderId="9" xfId="0" applyFont="1" applyBorder="1" applyAlignment="1" applyProtection="1">
      <alignment horizontal="center"/>
      <protection locked="0"/>
    </xf>
    <xf numFmtId="166" fontId="0" fillId="6" borderId="9" xfId="0" applyNumberFormat="1" applyFill="1" applyBorder="1" applyAlignment="1">
      <alignment horizontal="center"/>
    </xf>
    <xf numFmtId="0" fontId="36" fillId="0" borderId="9" xfId="0" applyFont="1" applyBorder="1" applyAlignment="1" applyProtection="1">
      <alignment horizontal="center"/>
      <protection locked="0"/>
    </xf>
    <xf numFmtId="0" fontId="44" fillId="0" borderId="9" xfId="0" applyFont="1" applyBorder="1" applyAlignment="1">
      <alignment horizontal="center" vertical="center" wrapText="1"/>
    </xf>
    <xf numFmtId="0" fontId="43" fillId="0" borderId="9" xfId="0" applyFont="1" applyBorder="1" applyAlignment="1">
      <alignment horizontal="center" vertical="center" wrapText="1"/>
    </xf>
    <xf numFmtId="0" fontId="6" fillId="0" borderId="0" xfId="0" applyFont="1" applyAlignment="1">
      <alignment horizontal="center" vertical="center" wrapText="1"/>
    </xf>
    <xf numFmtId="14" fontId="38" fillId="0" borderId="22" xfId="0" applyNumberFormat="1" applyFont="1" applyBorder="1" applyAlignment="1">
      <alignment horizontal="center"/>
    </xf>
    <xf numFmtId="0" fontId="44" fillId="0" borderId="9" xfId="0" applyFont="1" applyBorder="1" applyAlignment="1" applyProtection="1">
      <alignment horizontal="center" vertical="center" wrapText="1"/>
      <protection locked="0"/>
    </xf>
    <xf numFmtId="0" fontId="23" fillId="0" borderId="9" xfId="0" applyFont="1" applyBorder="1" applyAlignment="1">
      <alignment horizontal="center" vertical="center" wrapText="1"/>
    </xf>
    <xf numFmtId="0" fontId="31" fillId="3" borderId="21" xfId="0" applyFont="1" applyFill="1" applyBorder="1" applyAlignment="1">
      <alignment horizontal="center" vertical="center"/>
    </xf>
    <xf numFmtId="0" fontId="41" fillId="0" borderId="54" xfId="0" applyFont="1" applyBorder="1" applyAlignment="1">
      <alignment horizontal="center" vertical="center"/>
    </xf>
    <xf numFmtId="0" fontId="41" fillId="0" borderId="0" xfId="0" applyFont="1" applyAlignment="1">
      <alignment horizontal="center" vertical="center"/>
    </xf>
    <xf numFmtId="0" fontId="24" fillId="0" borderId="10" xfId="0" applyFont="1" applyBorder="1" applyAlignment="1" applyProtection="1">
      <alignment horizontal="center" vertical="center"/>
      <protection locked="0"/>
    </xf>
    <xf numFmtId="0" fontId="24" fillId="0" borderId="21" xfId="0" applyFont="1" applyBorder="1" applyAlignment="1" applyProtection="1">
      <alignment horizontal="center" vertical="center"/>
      <protection locked="0"/>
    </xf>
    <xf numFmtId="0" fontId="24" fillId="0" borderId="8" xfId="0" applyFont="1" applyBorder="1" applyAlignment="1" applyProtection="1">
      <alignment horizontal="center" vertical="center"/>
      <protection locked="0"/>
    </xf>
    <xf numFmtId="166" fontId="23" fillId="0" borderId="9" xfId="0" applyNumberFormat="1" applyFont="1" applyBorder="1" applyAlignment="1" applyProtection="1">
      <alignment horizontal="center" vertical="center" wrapText="1"/>
      <protection locked="0"/>
    </xf>
    <xf numFmtId="0" fontId="0" fillId="3" borderId="9" xfId="0" applyFill="1" applyBorder="1" applyAlignment="1">
      <alignment horizontal="center" vertical="center" wrapText="1"/>
    </xf>
    <xf numFmtId="0" fontId="31" fillId="0" borderId="9" xfId="0" applyFont="1" applyBorder="1" applyAlignment="1" applyProtection="1">
      <alignment horizontal="center" wrapText="1"/>
      <protection locked="0"/>
    </xf>
    <xf numFmtId="14" fontId="38" fillId="16" borderId="22" xfId="0" applyNumberFormat="1" applyFont="1" applyFill="1" applyBorder="1" applyAlignment="1">
      <alignment horizontal="center"/>
    </xf>
    <xf numFmtId="0" fontId="4" fillId="0" borderId="0" xfId="0" applyFont="1" applyAlignment="1">
      <alignment horizontal="center" vertical="center" wrapText="1"/>
    </xf>
    <xf numFmtId="0" fontId="24" fillId="0" borderId="9" xfId="0" applyFont="1" applyBorder="1" applyAlignment="1">
      <alignment horizontal="center" wrapText="1"/>
    </xf>
    <xf numFmtId="0" fontId="44" fillId="0" borderId="9" xfId="0" applyFont="1" applyBorder="1" applyAlignment="1">
      <alignment horizontal="left" vertical="center" wrapText="1"/>
    </xf>
    <xf numFmtId="0" fontId="0" fillId="2" borderId="0" xfId="0" applyFill="1" applyAlignment="1">
      <alignment horizontal="left"/>
    </xf>
    <xf numFmtId="0" fontId="43" fillId="0" borderId="9" xfId="0" applyFont="1" applyBorder="1" applyAlignment="1">
      <alignment horizontal="left" vertical="center" wrapText="1"/>
    </xf>
    <xf numFmtId="0" fontId="24" fillId="4" borderId="9" xfId="0" applyFont="1" applyFill="1" applyBorder="1" applyAlignment="1">
      <alignment horizontal="center"/>
    </xf>
    <xf numFmtId="167" fontId="23" fillId="0" borderId="9" xfId="0" applyNumberFormat="1" applyFont="1" applyFill="1" applyBorder="1" applyAlignment="1" applyProtection="1">
      <alignment horizontal="center"/>
      <protection locked="0"/>
    </xf>
    <xf numFmtId="166" fontId="23" fillId="0" borderId="10" xfId="0" applyNumberFormat="1" applyFont="1" applyBorder="1" applyAlignment="1" applyProtection="1">
      <alignment horizontal="center"/>
      <protection locked="0"/>
    </xf>
    <xf numFmtId="166" fontId="23" fillId="0" borderId="21" xfId="0" applyNumberFormat="1" applyFont="1" applyBorder="1" applyAlignment="1" applyProtection="1">
      <alignment horizontal="center"/>
      <protection locked="0"/>
    </xf>
    <xf numFmtId="166" fontId="23" fillId="0" borderId="8" xfId="0" applyNumberFormat="1" applyFont="1" applyBorder="1" applyAlignment="1" applyProtection="1">
      <alignment horizontal="center"/>
      <protection locked="0"/>
    </xf>
    <xf numFmtId="0" fontId="24" fillId="0" borderId="10" xfId="0" applyFont="1" applyBorder="1" applyAlignment="1">
      <alignment horizontal="center"/>
    </xf>
    <xf numFmtId="0" fontId="24" fillId="0" borderId="21" xfId="0" applyFont="1" applyBorder="1" applyAlignment="1">
      <alignment horizontal="center"/>
    </xf>
    <xf numFmtId="0" fontId="24" fillId="0" borderId="8" xfId="0" applyFont="1" applyBorder="1" applyAlignment="1">
      <alignment horizontal="center"/>
    </xf>
    <xf numFmtId="0" fontId="78" fillId="0" borderId="9" xfId="0" applyFont="1" applyBorder="1" applyAlignment="1">
      <alignment horizontal="center" vertical="center" wrapText="1"/>
    </xf>
    <xf numFmtId="0" fontId="44" fillId="0" borderId="9" xfId="0" applyFont="1" applyBorder="1" applyAlignment="1" applyProtection="1">
      <alignment horizontal="left" vertical="center" wrapText="1"/>
      <protection locked="0"/>
    </xf>
    <xf numFmtId="0" fontId="24" fillId="0" borderId="9" xfId="0" applyFont="1" applyBorder="1" applyAlignment="1">
      <alignment horizontal="center" vertical="center" wrapText="1"/>
    </xf>
    <xf numFmtId="0" fontId="0" fillId="0" borderId="9" xfId="0" applyBorder="1" applyAlignment="1">
      <alignment horizontal="left" vertical="center" wrapText="1"/>
    </xf>
    <xf numFmtId="0" fontId="0" fillId="0" borderId="9" xfId="0" applyBorder="1" applyAlignment="1" applyProtection="1">
      <alignment horizontal="left" vertical="center" wrapText="1"/>
      <protection locked="0"/>
    </xf>
    <xf numFmtId="0" fontId="48" fillId="0" borderId="53" xfId="0" applyFont="1" applyBorder="1" applyAlignment="1">
      <alignment horizontal="center" vertical="center" wrapText="1"/>
    </xf>
    <xf numFmtId="0" fontId="48" fillId="0" borderId="52" xfId="0" applyFont="1" applyBorder="1" applyAlignment="1">
      <alignment horizontal="center" vertical="center" wrapText="1"/>
    </xf>
    <xf numFmtId="0" fontId="48" fillId="0" borderId="50" xfId="0" applyFont="1" applyBorder="1" applyAlignment="1">
      <alignment horizontal="center" vertical="center" wrapText="1"/>
    </xf>
    <xf numFmtId="0" fontId="24" fillId="0" borderId="9" xfId="0" applyFont="1" applyBorder="1" applyAlignment="1">
      <alignment horizontal="center" vertical="center"/>
    </xf>
    <xf numFmtId="0" fontId="31" fillId="0" borderId="10" xfId="0" applyFont="1" applyBorder="1" applyAlignment="1">
      <alignment horizontal="center" vertical="center" wrapText="1"/>
    </xf>
    <xf numFmtId="0" fontId="31" fillId="0" borderId="21" xfId="0" applyFont="1" applyBorder="1" applyAlignment="1">
      <alignment horizontal="center" vertical="center" wrapText="1"/>
    </xf>
    <xf numFmtId="0" fontId="31" fillId="0" borderId="8" xfId="0" applyFont="1" applyBorder="1" applyAlignment="1">
      <alignment horizontal="center" vertical="center" wrapText="1"/>
    </xf>
    <xf numFmtId="166" fontId="13" fillId="5" borderId="9" xfId="0" applyNumberFormat="1" applyFont="1" applyFill="1" applyBorder="1" applyAlignment="1" applyProtection="1">
      <alignment horizontal="center"/>
      <protection locked="0"/>
    </xf>
    <xf numFmtId="0" fontId="13" fillId="5" borderId="19" xfId="0" applyFont="1" applyFill="1" applyBorder="1" applyAlignment="1" applyProtection="1">
      <alignment horizontal="center" vertical="center" wrapText="1"/>
      <protection locked="0"/>
    </xf>
    <xf numFmtId="0" fontId="13" fillId="5" borderId="9" xfId="0" applyFont="1" applyFill="1" applyBorder="1" applyAlignment="1" applyProtection="1">
      <alignment horizontal="center" vertical="center"/>
      <protection locked="0"/>
    </xf>
    <xf numFmtId="0" fontId="13" fillId="0" borderId="9" xfId="0" applyFont="1" applyBorder="1" applyAlignment="1" applyProtection="1">
      <alignment horizontal="center"/>
      <protection locked="0"/>
    </xf>
    <xf numFmtId="0" fontId="13" fillId="0" borderId="9" xfId="0" applyFont="1" applyBorder="1" applyAlignment="1">
      <alignment horizontal="center"/>
    </xf>
    <xf numFmtId="0" fontId="47" fillId="0" borderId="0" xfId="0" applyFont="1" applyAlignment="1">
      <alignment horizontal="left" vertical="center" wrapText="1"/>
    </xf>
    <xf numFmtId="0" fontId="19" fillId="0" borderId="40" xfId="0" applyFont="1" applyBorder="1" applyAlignment="1">
      <alignment vertical="center" wrapText="1"/>
    </xf>
    <xf numFmtId="0" fontId="19" fillId="0" borderId="45" xfId="0" applyFont="1" applyBorder="1" applyAlignment="1">
      <alignment vertical="center" wrapText="1"/>
    </xf>
    <xf numFmtId="0" fontId="19" fillId="0" borderId="46" xfId="0" applyFont="1" applyBorder="1" applyAlignment="1">
      <alignment horizontal="right" vertical="center" wrapText="1"/>
    </xf>
    <xf numFmtId="0" fontId="19" fillId="0" borderId="47" xfId="0" applyFont="1" applyBorder="1" applyAlignment="1">
      <alignment horizontal="right" vertical="center" wrapText="1"/>
    </xf>
    <xf numFmtId="0" fontId="19" fillId="0" borderId="48" xfId="0" applyFont="1" applyBorder="1" applyAlignment="1">
      <alignment horizontal="right" vertical="center" wrapText="1"/>
    </xf>
    <xf numFmtId="0" fontId="22" fillId="0" borderId="46" xfId="0" applyFont="1" applyBorder="1" applyAlignment="1">
      <alignment horizontal="center" vertical="center" wrapText="1"/>
    </xf>
    <xf numFmtId="0" fontId="22" fillId="0" borderId="47" xfId="0" applyFont="1" applyBorder="1" applyAlignment="1">
      <alignment horizontal="center" vertical="center" wrapText="1"/>
    </xf>
    <xf numFmtId="0" fontId="22" fillId="0" borderId="48" xfId="0" applyFont="1" applyBorder="1" applyAlignment="1">
      <alignment horizontal="center" vertical="center" wrapText="1"/>
    </xf>
    <xf numFmtId="0" fontId="19" fillId="15" borderId="46" xfId="0" applyFont="1" applyFill="1" applyBorder="1" applyAlignment="1">
      <alignment horizontal="left" vertical="center" wrapText="1" indent="10"/>
    </xf>
    <xf numFmtId="0" fontId="19" fillId="15" borderId="47" xfId="0" applyFont="1" applyFill="1" applyBorder="1" applyAlignment="1">
      <alignment horizontal="left" vertical="center" wrapText="1" indent="10"/>
    </xf>
    <xf numFmtId="0" fontId="19" fillId="15" borderId="48" xfId="0" applyFont="1" applyFill="1" applyBorder="1" applyAlignment="1">
      <alignment horizontal="left" vertical="center" wrapText="1" indent="10"/>
    </xf>
    <xf numFmtId="0" fontId="19" fillId="15" borderId="46" xfId="0" applyFont="1" applyFill="1" applyBorder="1" applyAlignment="1">
      <alignment horizontal="left" vertical="center" wrapText="1" indent="7"/>
    </xf>
    <xf numFmtId="0" fontId="19" fillId="15" borderId="47" xfId="0" applyFont="1" applyFill="1" applyBorder="1" applyAlignment="1">
      <alignment horizontal="left" vertical="center" wrapText="1" indent="7"/>
    </xf>
    <xf numFmtId="0" fontId="19" fillId="15" borderId="48" xfId="0" applyFont="1" applyFill="1" applyBorder="1" applyAlignment="1">
      <alignment horizontal="left" vertical="center" wrapText="1" indent="7"/>
    </xf>
    <xf numFmtId="0" fontId="19" fillId="15" borderId="46" xfId="0" applyFont="1" applyFill="1" applyBorder="1" applyAlignment="1">
      <alignment horizontal="right" vertical="center" wrapText="1"/>
    </xf>
    <xf numFmtId="0" fontId="19" fillId="15" borderId="47" xfId="0" applyFont="1" applyFill="1" applyBorder="1" applyAlignment="1">
      <alignment horizontal="right" vertical="center" wrapText="1"/>
    </xf>
    <xf numFmtId="0" fontId="19" fillId="15" borderId="48" xfId="0" applyFont="1" applyFill="1" applyBorder="1" applyAlignment="1">
      <alignment horizontal="right" vertical="center" wrapText="1"/>
    </xf>
    <xf numFmtId="0" fontId="19" fillId="13" borderId="49" xfId="0" applyFont="1" applyFill="1" applyBorder="1" applyAlignment="1">
      <alignment vertical="center" wrapText="1"/>
    </xf>
    <xf numFmtId="0" fontId="19" fillId="13" borderId="44" xfId="0" applyFont="1" applyFill="1" applyBorder="1" applyAlignment="1">
      <alignment vertical="center" wrapText="1"/>
    </xf>
    <xf numFmtId="0" fontId="19" fillId="15" borderId="46" xfId="0" applyFont="1" applyFill="1" applyBorder="1" applyAlignment="1">
      <alignment horizontal="left" vertical="center" wrapText="1" indent="11"/>
    </xf>
    <xf numFmtId="0" fontId="19" fillId="15" borderId="47" xfId="0" applyFont="1" applyFill="1" applyBorder="1" applyAlignment="1">
      <alignment horizontal="left" vertical="center" wrapText="1" indent="11"/>
    </xf>
    <xf numFmtId="0" fontId="19" fillId="15" borderId="48" xfId="0" applyFont="1" applyFill="1" applyBorder="1" applyAlignment="1">
      <alignment horizontal="left" vertical="center" wrapText="1" indent="11"/>
    </xf>
    <xf numFmtId="0" fontId="19" fillId="15" borderId="46" xfId="0" applyFont="1" applyFill="1" applyBorder="1" applyAlignment="1">
      <alignment horizontal="left" vertical="center" wrapText="1" indent="6"/>
    </xf>
    <xf numFmtId="0" fontId="19" fillId="15" borderId="47" xfId="0" applyFont="1" applyFill="1" applyBorder="1" applyAlignment="1">
      <alignment horizontal="left" vertical="center" wrapText="1" indent="6"/>
    </xf>
    <xf numFmtId="0" fontId="19" fillId="15" borderId="48" xfId="0" applyFont="1" applyFill="1" applyBorder="1" applyAlignment="1">
      <alignment horizontal="left" vertical="center" wrapText="1" indent="6"/>
    </xf>
    <xf numFmtId="0" fontId="19" fillId="15" borderId="46" xfId="0" applyFont="1" applyFill="1" applyBorder="1" applyAlignment="1">
      <alignment horizontal="left" vertical="center" wrapText="1" indent="12"/>
    </xf>
    <xf numFmtId="0" fontId="19" fillId="15" borderId="47" xfId="0" applyFont="1" applyFill="1" applyBorder="1" applyAlignment="1">
      <alignment horizontal="left" vertical="center" wrapText="1" indent="12"/>
    </xf>
    <xf numFmtId="0" fontId="19" fillId="15" borderId="48" xfId="0" applyFont="1" applyFill="1" applyBorder="1" applyAlignment="1">
      <alignment horizontal="left" vertical="center" wrapText="1" indent="12"/>
    </xf>
    <xf numFmtId="0" fontId="19" fillId="13" borderId="38" xfId="0" applyFont="1" applyFill="1" applyBorder="1" applyAlignment="1">
      <alignment horizontal="justify" vertical="center" wrapText="1"/>
    </xf>
    <xf numFmtId="0" fontId="19" fillId="13" borderId="39" xfId="0" applyFont="1" applyFill="1" applyBorder="1" applyAlignment="1">
      <alignment horizontal="justify" vertical="center" wrapText="1"/>
    </xf>
    <xf numFmtId="0" fontId="19" fillId="13" borderId="40" xfId="0" applyFont="1" applyFill="1" applyBorder="1" applyAlignment="1">
      <alignment horizontal="justify" vertical="center" wrapText="1"/>
    </xf>
    <xf numFmtId="0" fontId="19" fillId="13" borderId="41" xfId="0" applyFont="1" applyFill="1" applyBorder="1" applyAlignment="1">
      <alignment horizontal="center" vertical="center" wrapText="1"/>
    </xf>
    <xf numFmtId="0" fontId="19" fillId="13" borderId="42" xfId="0" applyFont="1" applyFill="1" applyBorder="1" applyAlignment="1">
      <alignment horizontal="center" vertical="center" wrapText="1"/>
    </xf>
    <xf numFmtId="0" fontId="19" fillId="13" borderId="43" xfId="0" applyFont="1" applyFill="1" applyBorder="1" applyAlignment="1">
      <alignment horizontal="center" vertical="center" wrapText="1"/>
    </xf>
    <xf numFmtId="0" fontId="18" fillId="0" borderId="40" xfId="0" applyFont="1" applyBorder="1" applyAlignment="1">
      <alignment vertical="center" wrapText="1"/>
    </xf>
    <xf numFmtId="0" fontId="18" fillId="0" borderId="45" xfId="0" applyFont="1" applyBorder="1" applyAlignment="1">
      <alignment vertical="center" wrapText="1"/>
    </xf>
    <xf numFmtId="0" fontId="19" fillId="0" borderId="38" xfId="0" applyFont="1" applyBorder="1" applyAlignment="1">
      <alignment horizontal="center" vertical="center" wrapText="1"/>
    </xf>
    <xf numFmtId="0" fontId="19" fillId="0" borderId="39"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41" xfId="0" applyFont="1" applyBorder="1" applyAlignment="1">
      <alignment horizontal="right" vertical="center" wrapText="1"/>
    </xf>
    <xf numFmtId="0" fontId="19" fillId="0" borderId="42" xfId="0" applyFont="1" applyBorder="1" applyAlignment="1">
      <alignment horizontal="right" vertical="center" wrapText="1"/>
    </xf>
    <xf numFmtId="0" fontId="19" fillId="0" borderId="43" xfId="0" applyFont="1" applyBorder="1" applyAlignment="1">
      <alignment horizontal="right" vertical="center" wrapText="1"/>
    </xf>
    <xf numFmtId="0" fontId="19" fillId="13" borderId="46" xfId="0" applyFont="1" applyFill="1" applyBorder="1" applyAlignment="1">
      <alignment horizontal="center" vertical="center" wrapText="1"/>
    </xf>
    <xf numFmtId="0" fontId="19" fillId="13" borderId="47" xfId="0" applyFont="1" applyFill="1" applyBorder="1" applyAlignment="1">
      <alignment horizontal="center" vertical="center" wrapText="1"/>
    </xf>
    <xf numFmtId="0" fontId="19" fillId="13" borderId="48" xfId="0" applyFont="1" applyFill="1" applyBorder="1" applyAlignment="1">
      <alignment horizontal="center" vertical="center" wrapText="1"/>
    </xf>
    <xf numFmtId="0" fontId="19" fillId="15" borderId="46" xfId="0" applyFont="1" applyFill="1" applyBorder="1" applyAlignment="1">
      <alignment horizontal="center" vertical="center" wrapText="1"/>
    </xf>
    <xf numFmtId="0" fontId="19" fillId="15" borderId="47" xfId="0" applyFont="1" applyFill="1" applyBorder="1" applyAlignment="1">
      <alignment horizontal="center" vertical="center" wrapText="1"/>
    </xf>
    <xf numFmtId="0" fontId="19" fillId="15" borderId="48" xfId="0" applyFont="1" applyFill="1" applyBorder="1" applyAlignment="1">
      <alignment horizontal="center" vertical="center" wrapText="1"/>
    </xf>
    <xf numFmtId="0" fontId="19" fillId="0" borderId="41" xfId="0" applyFont="1" applyBorder="1" applyAlignment="1">
      <alignment vertical="center" wrapText="1"/>
    </xf>
    <xf numFmtId="0" fontId="19" fillId="0" borderId="42" xfId="0" applyFont="1" applyBorder="1" applyAlignment="1">
      <alignment vertical="center" wrapText="1"/>
    </xf>
    <xf numFmtId="0" fontId="19" fillId="0" borderId="43" xfId="0" applyFont="1" applyBorder="1" applyAlignment="1">
      <alignment vertical="center" wrapText="1"/>
    </xf>
  </cellXfs>
  <cellStyles count="32">
    <cellStyle name="Millares" xfId="8" builtinId="3"/>
    <cellStyle name="Millares 2" xfId="10" xr:uid="{59920D67-BBCC-4079-B03F-D17633908EBC}"/>
    <cellStyle name="Moneda" xfId="31" builtinId="4"/>
    <cellStyle name="Moneda [0]" xfId="1" builtinId="7"/>
    <cellStyle name="Moneda [0] 2" xfId="29" xr:uid="{FF9461A9-B415-4371-9697-921A74C3CA00}"/>
    <cellStyle name="Moneda [0] 2 2 2" xfId="19" xr:uid="{670DBA2D-9048-49D1-B51B-C164852AEBFF}"/>
    <cellStyle name="Moneda [0] 2 3" xfId="30" xr:uid="{7DA91E2F-C917-455F-BC01-CC328FE81821}"/>
    <cellStyle name="Moneda [0] 2 5" xfId="22" xr:uid="{CFE6055B-83C3-487D-8C0D-7B6D334B62B4}"/>
    <cellStyle name="Moneda [0] 3" xfId="20" xr:uid="{A6FF45DD-6367-44E8-89CC-72535B345FE7}"/>
    <cellStyle name="Moneda 2" xfId="25" xr:uid="{920A496C-5C50-4C6E-BAAD-06BE95189EDA}"/>
    <cellStyle name="Moneda 3" xfId="26" xr:uid="{339F2C7B-935A-4E99-9E6C-382ED63A3152}"/>
    <cellStyle name="Moneda 4 2" xfId="28" xr:uid="{69534D4F-3C56-461F-8E47-7CFEB45A56ED}"/>
    <cellStyle name="Normal" xfId="0" builtinId="0"/>
    <cellStyle name="Normal 10" xfId="14" xr:uid="{C622D244-EDA7-44D7-8A3E-68C460E4BF59}"/>
    <cellStyle name="Normal 2" xfId="9" xr:uid="{7BCB31A7-71AA-47A9-A480-A48C30F7F154}"/>
    <cellStyle name="Normal 3" xfId="2" xr:uid="{00000000-0005-0000-0000-000002000000}"/>
    <cellStyle name="Normal 3 2" xfId="4" xr:uid="{00000000-0005-0000-0000-000003000000}"/>
    <cellStyle name="Normal 3 2 2" xfId="6" xr:uid="{00000000-0005-0000-0000-000004000000}"/>
    <cellStyle name="Normal 3 2 3" xfId="11" xr:uid="{D135F04F-0EF2-407D-AE53-A4FA924AB2CF}"/>
    <cellStyle name="Normal 3 2 4" xfId="16" xr:uid="{AAD2DB13-3611-4513-BCBB-C6A209121B7E}"/>
    <cellStyle name="Normal 3 3" xfId="5" xr:uid="{00000000-0005-0000-0000-000005000000}"/>
    <cellStyle name="Normal 3 3 2" xfId="15" xr:uid="{AD33176C-CD3B-4F27-8460-F903E41013AC}"/>
    <cellStyle name="Normal 4" xfId="3" xr:uid="{00000000-0005-0000-0000-000006000000}"/>
    <cellStyle name="Normal 4 2" xfId="7" xr:uid="{00000000-0005-0000-0000-000007000000}"/>
    <cellStyle name="Normal 5" xfId="12" xr:uid="{93EC5B75-249D-4B51-B00D-59CA08935663}"/>
    <cellStyle name="Normal 5 2" xfId="17" xr:uid="{A085ABF4-EFE4-4DF9-9F77-BC80C26F047A}"/>
    <cellStyle name="Normal 6" xfId="18" xr:uid="{C62649C8-C189-4E26-ABEF-1CEBCE6F6917}"/>
    <cellStyle name="Normal 7 2" xfId="23" xr:uid="{88CA7291-B1DA-4DCB-A975-4426DF91B525}"/>
    <cellStyle name="Normal 7 2 2 2" xfId="27" xr:uid="{950062AF-D77A-4BD1-AC02-F908A361EA18}"/>
    <cellStyle name="Normal 8" xfId="21" xr:uid="{25B060DE-DC18-4E56-A33B-F16D1B412700}"/>
    <cellStyle name="Normal 9" xfId="13" xr:uid="{7D2F1933-220C-4535-A37A-04CA6F267147}"/>
    <cellStyle name="Porcentaje 2" xfId="24" xr:uid="{BEF1CB46-F116-4C91-BF96-08DECC87FCBE}"/>
  </cellStyles>
  <dxfs count="3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b/>
        <i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E8EDFB"/>
      <color rgb="FFEDF1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95727</xdr:colOff>
      <xdr:row>0</xdr:row>
      <xdr:rowOff>52386</xdr:rowOff>
    </xdr:from>
    <xdr:ext cx="578839" cy="828675"/>
    <xdr:pic>
      <xdr:nvPicPr>
        <xdr:cNvPr id="2" name="Imagen 1">
          <a:extLst>
            <a:ext uri="{FF2B5EF4-FFF2-40B4-BE49-F238E27FC236}">
              <a16:creationId xmlns:a16="http://schemas.microsoft.com/office/drawing/2014/main" id="{3DAE70AE-45ED-4AF9-A1B3-960DA20EDA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727" y="52386"/>
          <a:ext cx="578839" cy="82867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12</xdr:row>
      <xdr:rowOff>0</xdr:rowOff>
    </xdr:from>
    <xdr:to>
      <xdr:col>4</xdr:col>
      <xdr:colOff>304800</xdr:colOff>
      <xdr:row>13</xdr:row>
      <xdr:rowOff>101600</xdr:rowOff>
    </xdr:to>
    <xdr:sp macro="" textlink="">
      <xdr:nvSpPr>
        <xdr:cNvPr id="18434" name="AutoShape 2">
          <a:extLst>
            <a:ext uri="{FF2B5EF4-FFF2-40B4-BE49-F238E27FC236}">
              <a16:creationId xmlns:a16="http://schemas.microsoft.com/office/drawing/2014/main" id="{44F1B9CF-36E0-4BA4-BBC2-583855881449}"/>
            </a:ext>
          </a:extLst>
        </xdr:cNvPr>
        <xdr:cNvSpPr>
          <a:spLocks noChangeAspect="1" noChangeArrowheads="1"/>
        </xdr:cNvSpPr>
      </xdr:nvSpPr>
      <xdr:spPr bwMode="auto">
        <a:xfrm>
          <a:off x="5162550" y="3879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12</xdr:row>
      <xdr:rowOff>0</xdr:rowOff>
    </xdr:from>
    <xdr:to>
      <xdr:col>4</xdr:col>
      <xdr:colOff>304800</xdr:colOff>
      <xdr:row>13</xdr:row>
      <xdr:rowOff>101600</xdr:rowOff>
    </xdr:to>
    <xdr:sp macro="" textlink="">
      <xdr:nvSpPr>
        <xdr:cNvPr id="18435" name="AutoShape 3">
          <a:extLst>
            <a:ext uri="{FF2B5EF4-FFF2-40B4-BE49-F238E27FC236}">
              <a16:creationId xmlns:a16="http://schemas.microsoft.com/office/drawing/2014/main" id="{85B892BE-7AA4-4C9C-BC44-07A37EFA1EAE}"/>
            </a:ext>
          </a:extLst>
        </xdr:cNvPr>
        <xdr:cNvSpPr>
          <a:spLocks noChangeAspect="1" noChangeArrowheads="1"/>
        </xdr:cNvSpPr>
      </xdr:nvSpPr>
      <xdr:spPr bwMode="auto">
        <a:xfrm>
          <a:off x="5162550" y="3879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12</xdr:row>
      <xdr:rowOff>0</xdr:rowOff>
    </xdr:from>
    <xdr:to>
      <xdr:col>4</xdr:col>
      <xdr:colOff>304800</xdr:colOff>
      <xdr:row>13</xdr:row>
      <xdr:rowOff>101600</xdr:rowOff>
    </xdr:to>
    <xdr:sp macro="" textlink="">
      <xdr:nvSpPr>
        <xdr:cNvPr id="18437" name="AutoShape 5">
          <a:extLst>
            <a:ext uri="{FF2B5EF4-FFF2-40B4-BE49-F238E27FC236}">
              <a16:creationId xmlns:a16="http://schemas.microsoft.com/office/drawing/2014/main" id="{FAFEBB25-2643-437E-A0F8-26EDFB81B878}"/>
            </a:ext>
          </a:extLst>
        </xdr:cNvPr>
        <xdr:cNvSpPr>
          <a:spLocks noChangeAspect="1" noChangeArrowheads="1"/>
        </xdr:cNvSpPr>
      </xdr:nvSpPr>
      <xdr:spPr bwMode="auto">
        <a:xfrm>
          <a:off x="5162550" y="3879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952500</xdr:colOff>
      <xdr:row>11</xdr:row>
      <xdr:rowOff>83155</xdr:rowOff>
    </xdr:from>
    <xdr:to>
      <xdr:col>6</xdr:col>
      <xdr:colOff>1157149</xdr:colOff>
      <xdr:row>26</xdr:row>
      <xdr:rowOff>78785</xdr:rowOff>
    </xdr:to>
    <xdr:pic>
      <xdr:nvPicPr>
        <xdr:cNvPr id="11" name="Imagen 10">
          <a:extLst>
            <a:ext uri="{FF2B5EF4-FFF2-40B4-BE49-F238E27FC236}">
              <a16:creationId xmlns:a16="http://schemas.microsoft.com/office/drawing/2014/main" id="{687013EF-A8B0-4501-8724-A2857B752D95}"/>
            </a:ext>
          </a:extLst>
        </xdr:cNvPr>
        <xdr:cNvPicPr>
          <a:picLocks noChangeAspect="1"/>
        </xdr:cNvPicPr>
      </xdr:nvPicPr>
      <xdr:blipFill>
        <a:blip xmlns:r="http://schemas.openxmlformats.org/officeDocument/2006/relationships" r:embed="rId1"/>
        <a:stretch>
          <a:fillRect/>
        </a:stretch>
      </xdr:blipFill>
      <xdr:spPr>
        <a:xfrm>
          <a:off x="5117798" y="3749524"/>
          <a:ext cx="4642089" cy="323866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us/Documents/GOBERNACION%202021/AGOSTO-NOVIEMBRE/CALIFICACION%20FILANDIA/EVALUA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RICO SMMLV"/>
      <sheetName val="P1 (2)"/>
      <sheetName val="P2 (2)"/>
      <sheetName val="P3 (2)"/>
      <sheetName val="P4 (2)"/>
      <sheetName val="P5 (2)"/>
      <sheetName val="0"/>
      <sheetName val="1"/>
      <sheetName val="2"/>
      <sheetName val="P33"/>
      <sheetName val="P32"/>
      <sheetName val="RESUMEN (2)"/>
      <sheetName val="SINGULAR"/>
      <sheetName val="P.33"/>
      <sheetName val="PLURAL"/>
    </sheetNames>
    <sheetDataSet>
      <sheetData sheetId="0">
        <row r="44">
          <cell r="C44">
            <v>908526</v>
          </cell>
        </row>
      </sheetData>
      <sheetData sheetId="1"/>
      <sheetData sheetId="2"/>
      <sheetData sheetId="3"/>
      <sheetData sheetId="4"/>
      <sheetData sheetId="5"/>
      <sheetData sheetId="6">
        <row r="2">
          <cell r="AA2" t="str">
            <v xml:space="preserve">CUMPLE </v>
          </cell>
          <cell r="AB2" t="str">
            <v xml:space="preserve">NATURAL </v>
          </cell>
        </row>
        <row r="3">
          <cell r="AA3" t="str">
            <v xml:space="preserve">NO CUMPLE </v>
          </cell>
          <cell r="AB3" t="str">
            <v>JURIDICA</v>
          </cell>
        </row>
      </sheetData>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W478"/>
  <sheetViews>
    <sheetView showZeros="0" zoomScale="61" zoomScaleNormal="85" workbookViewId="0">
      <pane xSplit="4" topLeftCell="N1" activePane="topRight" state="frozen"/>
      <selection pane="topRight" activeCell="W11" sqref="W11"/>
    </sheetView>
  </sheetViews>
  <sheetFormatPr baseColWidth="10" defaultColWidth="10.83203125" defaultRowHeight="15.5"/>
  <cols>
    <col min="1" max="1" width="2.9140625" style="5" customWidth="1"/>
    <col min="2" max="2" width="5.9140625" style="5" customWidth="1"/>
    <col min="3" max="3" width="28" style="5" customWidth="1"/>
    <col min="4" max="4" width="27.1640625" style="5" customWidth="1"/>
    <col min="5" max="5" width="10.08203125" style="5" customWidth="1"/>
    <col min="6" max="9" width="21.9140625" style="5" customWidth="1"/>
    <col min="10" max="10" width="16.5" style="5" customWidth="1"/>
    <col min="11" max="11" width="25" style="5" customWidth="1"/>
    <col min="12" max="13" width="16.5" style="5" customWidth="1"/>
    <col min="14" max="14" width="19.83203125" style="24" customWidth="1"/>
    <col min="15" max="15" width="19.83203125" style="5" customWidth="1"/>
    <col min="16" max="16" width="12.33203125" style="5" customWidth="1"/>
    <col min="17" max="17" width="13.33203125" style="5" customWidth="1"/>
    <col min="18" max="18" width="10.83203125" style="25"/>
    <col min="19" max="16384" width="10.83203125" style="5"/>
  </cols>
  <sheetData>
    <row r="1" spans="1:127" ht="18.75" customHeight="1">
      <c r="B1" s="357" t="s">
        <v>58</v>
      </c>
      <c r="C1" s="357"/>
      <c r="D1" s="6"/>
      <c r="E1" s="6"/>
      <c r="F1" s="6"/>
      <c r="G1" s="6"/>
      <c r="H1" s="6"/>
      <c r="I1" s="6"/>
      <c r="J1" s="7"/>
      <c r="K1" s="7"/>
      <c r="L1" s="7"/>
      <c r="M1" s="7"/>
      <c r="N1" s="8"/>
      <c r="O1" s="9" t="s">
        <v>59</v>
      </c>
      <c r="P1" s="359" t="s">
        <v>60</v>
      </c>
      <c r="Q1" s="359" t="s">
        <v>61</v>
      </c>
      <c r="R1" s="360" t="s">
        <v>62</v>
      </c>
    </row>
    <row r="2" spans="1:127" ht="89.5" customHeight="1">
      <c r="B2" s="358"/>
      <c r="C2" s="358"/>
      <c r="D2" s="10" t="s">
        <v>63</v>
      </c>
      <c r="E2" s="10" t="s">
        <v>64</v>
      </c>
      <c r="F2" s="10" t="s">
        <v>65</v>
      </c>
      <c r="G2" s="10" t="s">
        <v>44</v>
      </c>
      <c r="H2" s="10" t="s">
        <v>45</v>
      </c>
      <c r="I2" s="10" t="s">
        <v>47</v>
      </c>
      <c r="J2" s="10" t="s">
        <v>66</v>
      </c>
      <c r="K2" s="10" t="s">
        <v>70</v>
      </c>
      <c r="L2" s="10" t="s">
        <v>71</v>
      </c>
      <c r="M2" s="10" t="s">
        <v>67</v>
      </c>
      <c r="N2" s="11" t="s">
        <v>68</v>
      </c>
      <c r="O2" s="12" t="s">
        <v>69</v>
      </c>
      <c r="P2" s="359"/>
      <c r="Q2" s="359"/>
      <c r="R2" s="361"/>
    </row>
    <row r="3" spans="1:127" s="17" customFormat="1" ht="30" customHeight="1">
      <c r="A3" s="5"/>
      <c r="B3" s="13">
        <v>1</v>
      </c>
      <c r="C3" s="26" t="e">
        <f>+#REF!</f>
        <v>#REF!</v>
      </c>
      <c r="D3" s="13" t="e">
        <f>+#REF!</f>
        <v>#REF!</v>
      </c>
      <c r="E3" s="14" t="e">
        <f>+#REF!</f>
        <v>#REF!</v>
      </c>
      <c r="F3" s="14" t="e">
        <f>+#REF!</f>
        <v>#REF!</v>
      </c>
      <c r="G3" s="14" t="e">
        <f>+#REF!</f>
        <v>#REF!</v>
      </c>
      <c r="H3" s="14" t="e">
        <f>+#REF!</f>
        <v>#REF!</v>
      </c>
      <c r="I3" s="14" t="e">
        <f>+#REF!</f>
        <v>#REF!</v>
      </c>
      <c r="J3" s="14" t="e">
        <f>+#REF!</f>
        <v>#REF!</v>
      </c>
      <c r="K3" s="14" t="e">
        <f>+#REF!</f>
        <v>#REF!</v>
      </c>
      <c r="L3" s="14" t="e">
        <f>+#REF!</f>
        <v>#REF!</v>
      </c>
      <c r="M3" s="14" t="s">
        <v>57</v>
      </c>
      <c r="N3" s="27" t="e">
        <f>+#REF!</f>
        <v>#REF!</v>
      </c>
      <c r="O3" s="15" t="e">
        <f>+#REF!</f>
        <v>#REF!</v>
      </c>
      <c r="P3" s="15" t="e">
        <f>+#REF!</f>
        <v>#REF!</v>
      </c>
      <c r="Q3" s="15" t="e">
        <f>+#REF!</f>
        <v>#REF!</v>
      </c>
      <c r="R3" s="16" t="e">
        <f>SUM(O3:Q3)</f>
        <v>#REF!</v>
      </c>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row>
    <row r="4" spans="1:127" ht="30" customHeight="1">
      <c r="B4" s="18">
        <v>2</v>
      </c>
      <c r="C4" s="28" t="e">
        <f>+#REF!</f>
        <v>#REF!</v>
      </c>
      <c r="D4" s="19" t="e">
        <f>+#REF!</f>
        <v>#REF!</v>
      </c>
      <c r="E4" s="20" t="e">
        <f>+#REF!</f>
        <v>#REF!</v>
      </c>
      <c r="F4" s="21" t="e">
        <f>+#REF!</f>
        <v>#REF!</v>
      </c>
      <c r="G4" s="21" t="e">
        <f>+#REF!</f>
        <v>#REF!</v>
      </c>
      <c r="H4" s="21" t="e">
        <f>+#REF!</f>
        <v>#REF!</v>
      </c>
      <c r="I4" s="21" t="e">
        <f>+#REF!</f>
        <v>#REF!</v>
      </c>
      <c r="J4" s="21" t="e">
        <f>+#REF!</f>
        <v>#REF!</v>
      </c>
      <c r="K4" s="21" t="e">
        <f>+#REF!</f>
        <v>#REF!</v>
      </c>
      <c r="L4" s="21" t="e">
        <f>+#REF!</f>
        <v>#REF!</v>
      </c>
      <c r="M4" s="21" t="s">
        <v>57</v>
      </c>
      <c r="N4" s="29" t="e">
        <f>+#REF!</f>
        <v>#REF!</v>
      </c>
      <c r="O4" s="22" t="e">
        <f>+#REF!</f>
        <v>#REF!</v>
      </c>
      <c r="P4" s="22" t="e">
        <f>+#REF!</f>
        <v>#REF!</v>
      </c>
      <c r="Q4" s="22" t="e">
        <f>+#REF!</f>
        <v>#REF!</v>
      </c>
      <c r="R4" s="23" t="e">
        <f t="shared" ref="R4:R16" si="0">SUM(O4:Q4)</f>
        <v>#REF!</v>
      </c>
    </row>
    <row r="5" spans="1:127" s="17" customFormat="1" ht="30" customHeight="1">
      <c r="A5" s="5"/>
      <c r="B5" s="13">
        <v>3</v>
      </c>
      <c r="C5" s="26" t="e">
        <f>+#REF!</f>
        <v>#REF!</v>
      </c>
      <c r="D5" s="13" t="e">
        <f>+#REF!</f>
        <v>#REF!</v>
      </c>
      <c r="E5" s="14" t="e">
        <f>+#REF!</f>
        <v>#REF!</v>
      </c>
      <c r="F5" s="14" t="e">
        <f>+#REF!</f>
        <v>#REF!</v>
      </c>
      <c r="G5" s="14" t="e">
        <f>+#REF!</f>
        <v>#REF!</v>
      </c>
      <c r="H5" s="14" t="e">
        <f>+#REF!</f>
        <v>#REF!</v>
      </c>
      <c r="I5" s="14" t="e">
        <f>+#REF!</f>
        <v>#REF!</v>
      </c>
      <c r="J5" s="14" t="e">
        <f>+#REF!</f>
        <v>#REF!</v>
      </c>
      <c r="K5" s="14" t="e">
        <f>+#REF!</f>
        <v>#REF!</v>
      </c>
      <c r="L5" s="14" t="e">
        <f>+#REF!</f>
        <v>#REF!</v>
      </c>
      <c r="M5" s="14" t="s">
        <v>57</v>
      </c>
      <c r="N5" s="27" t="e">
        <f>+#REF!</f>
        <v>#REF!</v>
      </c>
      <c r="O5" s="15" t="e">
        <f>+#REF!</f>
        <v>#REF!</v>
      </c>
      <c r="P5" s="15" t="e">
        <f>+#REF!</f>
        <v>#REF!</v>
      </c>
      <c r="Q5" s="15" t="e">
        <f>+#REF!</f>
        <v>#REF!</v>
      </c>
      <c r="R5" s="16" t="e">
        <f t="shared" si="0"/>
        <v>#REF!</v>
      </c>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row>
    <row r="6" spans="1:127" ht="30" customHeight="1">
      <c r="B6" s="18">
        <v>4</v>
      </c>
      <c r="C6" s="28" t="e">
        <f>+#REF!</f>
        <v>#REF!</v>
      </c>
      <c r="D6" s="19" t="e">
        <f>+#REF!</f>
        <v>#REF!</v>
      </c>
      <c r="E6" s="20" t="e">
        <f>+#REF!</f>
        <v>#REF!</v>
      </c>
      <c r="F6" s="21" t="e">
        <f>+#REF!</f>
        <v>#REF!</v>
      </c>
      <c r="G6" s="21" t="e">
        <f>+#REF!</f>
        <v>#REF!</v>
      </c>
      <c r="H6" s="21" t="e">
        <f>+#REF!</f>
        <v>#REF!</v>
      </c>
      <c r="I6" s="21" t="e">
        <f>+#REF!</f>
        <v>#REF!</v>
      </c>
      <c r="J6" s="21" t="e">
        <f>+#REF!</f>
        <v>#REF!</v>
      </c>
      <c r="K6" s="21" t="e">
        <f>+#REF!</f>
        <v>#REF!</v>
      </c>
      <c r="L6" s="21" t="e">
        <f>+#REF!</f>
        <v>#REF!</v>
      </c>
      <c r="M6" s="21" t="s">
        <v>57</v>
      </c>
      <c r="N6" s="29" t="e">
        <f>+#REF!</f>
        <v>#REF!</v>
      </c>
      <c r="O6" s="22" t="e">
        <f>+#REF!</f>
        <v>#REF!</v>
      </c>
      <c r="P6" s="22" t="e">
        <f>+#REF!</f>
        <v>#REF!</v>
      </c>
      <c r="Q6" s="22" t="e">
        <f>+#REF!</f>
        <v>#REF!</v>
      </c>
      <c r="R6" s="23" t="e">
        <f t="shared" si="0"/>
        <v>#REF!</v>
      </c>
    </row>
    <row r="7" spans="1:127" s="17" customFormat="1" ht="30" customHeight="1">
      <c r="A7" s="5"/>
      <c r="B7" s="13">
        <v>5</v>
      </c>
      <c r="C7" s="26" t="e">
        <f>+#REF!</f>
        <v>#REF!</v>
      </c>
      <c r="D7" s="13" t="e">
        <f>+#REF!</f>
        <v>#REF!</v>
      </c>
      <c r="E7" s="14" t="e">
        <f>+#REF!</f>
        <v>#REF!</v>
      </c>
      <c r="F7" s="14" t="e">
        <f>+#REF!</f>
        <v>#REF!</v>
      </c>
      <c r="G7" s="14" t="e">
        <f>+#REF!</f>
        <v>#REF!</v>
      </c>
      <c r="H7" s="14" t="e">
        <f>+#REF!</f>
        <v>#REF!</v>
      </c>
      <c r="I7" s="14" t="e">
        <f>+#REF!</f>
        <v>#REF!</v>
      </c>
      <c r="J7" s="14" t="e">
        <f>+#REF!</f>
        <v>#REF!</v>
      </c>
      <c r="K7" s="14" t="e">
        <f>+#REF!</f>
        <v>#REF!</v>
      </c>
      <c r="L7" s="14" t="e">
        <f>+#REF!</f>
        <v>#REF!</v>
      </c>
      <c r="M7" s="14" t="s">
        <v>57</v>
      </c>
      <c r="N7" s="27" t="e">
        <f>+#REF!</f>
        <v>#REF!</v>
      </c>
      <c r="O7" s="15" t="e">
        <f>+#REF!</f>
        <v>#REF!</v>
      </c>
      <c r="P7" s="15" t="e">
        <f>+#REF!</f>
        <v>#REF!</v>
      </c>
      <c r="Q7" s="15" t="e">
        <f>+#REF!</f>
        <v>#REF!</v>
      </c>
      <c r="R7" s="16" t="e">
        <f t="shared" si="0"/>
        <v>#REF!</v>
      </c>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row>
    <row r="8" spans="1:127" ht="30" customHeight="1">
      <c r="B8" s="18">
        <v>6</v>
      </c>
      <c r="C8" s="28" t="e">
        <f>+#REF!</f>
        <v>#REF!</v>
      </c>
      <c r="D8" s="19" t="e">
        <f>+#REF!</f>
        <v>#REF!</v>
      </c>
      <c r="E8" s="20" t="e">
        <f>+#REF!</f>
        <v>#REF!</v>
      </c>
      <c r="F8" s="21" t="e">
        <f>+#REF!</f>
        <v>#REF!</v>
      </c>
      <c r="G8" s="21" t="e">
        <f>+#REF!</f>
        <v>#REF!</v>
      </c>
      <c r="H8" s="21" t="e">
        <f>+#REF!</f>
        <v>#REF!</v>
      </c>
      <c r="I8" s="21" t="e">
        <f>+#REF!</f>
        <v>#REF!</v>
      </c>
      <c r="J8" s="21" t="e">
        <f>+#REF!</f>
        <v>#REF!</v>
      </c>
      <c r="K8" s="21" t="e">
        <f>+#REF!</f>
        <v>#REF!</v>
      </c>
      <c r="L8" s="21" t="e">
        <f>+#REF!</f>
        <v>#REF!</v>
      </c>
      <c r="M8" s="21" t="s">
        <v>57</v>
      </c>
      <c r="N8" s="29" t="e">
        <f>+#REF!</f>
        <v>#REF!</v>
      </c>
      <c r="O8" s="22" t="e">
        <f>+#REF!</f>
        <v>#REF!</v>
      </c>
      <c r="P8" s="22" t="e">
        <f>+#REF!</f>
        <v>#REF!</v>
      </c>
      <c r="Q8" s="22" t="e">
        <f>+#REF!</f>
        <v>#REF!</v>
      </c>
      <c r="R8" s="23" t="e">
        <f t="shared" si="0"/>
        <v>#REF!</v>
      </c>
    </row>
    <row r="9" spans="1:127" s="17" customFormat="1" ht="30" customHeight="1">
      <c r="A9" s="5"/>
      <c r="B9" s="13">
        <v>7</v>
      </c>
      <c r="C9" s="26" t="e">
        <f>+#REF!</f>
        <v>#REF!</v>
      </c>
      <c r="D9" s="13" t="e">
        <f>+#REF!</f>
        <v>#REF!</v>
      </c>
      <c r="E9" s="14" t="e">
        <f>+#REF!</f>
        <v>#REF!</v>
      </c>
      <c r="F9" s="14" t="e">
        <f>+#REF!</f>
        <v>#REF!</v>
      </c>
      <c r="G9" s="14" t="e">
        <f>+#REF!</f>
        <v>#REF!</v>
      </c>
      <c r="H9" s="14" t="e">
        <f>+#REF!</f>
        <v>#REF!</v>
      </c>
      <c r="I9" s="14" t="e">
        <f>+#REF!</f>
        <v>#REF!</v>
      </c>
      <c r="J9" s="14" t="e">
        <f>+#REF!</f>
        <v>#REF!</v>
      </c>
      <c r="K9" s="14" t="e">
        <f>+#REF!</f>
        <v>#REF!</v>
      </c>
      <c r="L9" s="14" t="e">
        <f>+#REF!</f>
        <v>#REF!</v>
      </c>
      <c r="M9" s="14" t="s">
        <v>57</v>
      </c>
      <c r="N9" s="27" t="e">
        <f>+#REF!</f>
        <v>#REF!</v>
      </c>
      <c r="O9" s="15" t="e">
        <f>+#REF!</f>
        <v>#REF!</v>
      </c>
      <c r="P9" s="15" t="e">
        <f>+#REF!</f>
        <v>#REF!</v>
      </c>
      <c r="Q9" s="15" t="e">
        <f>+#REF!</f>
        <v>#REF!</v>
      </c>
      <c r="R9" s="16" t="e">
        <f>SUM(O9:Q9)</f>
        <v>#REF!</v>
      </c>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row>
    <row r="10" spans="1:127" ht="30" customHeight="1">
      <c r="B10" s="18">
        <v>8</v>
      </c>
      <c r="C10" s="28" t="e">
        <f>+#REF!</f>
        <v>#REF!</v>
      </c>
      <c r="D10" s="19" t="e">
        <f>+#REF!</f>
        <v>#REF!</v>
      </c>
      <c r="E10" s="20" t="e">
        <f>+#REF!</f>
        <v>#REF!</v>
      </c>
      <c r="F10" s="21" t="e">
        <f>+#REF!</f>
        <v>#REF!</v>
      </c>
      <c r="G10" s="21" t="e">
        <f>+#REF!</f>
        <v>#REF!</v>
      </c>
      <c r="H10" s="21" t="e">
        <f>+#REF!</f>
        <v>#REF!</v>
      </c>
      <c r="I10" s="21" t="e">
        <f>+#REF!</f>
        <v>#REF!</v>
      </c>
      <c r="J10" s="21" t="e">
        <f>+#REF!</f>
        <v>#REF!</v>
      </c>
      <c r="K10" s="21" t="e">
        <f>+#REF!</f>
        <v>#REF!</v>
      </c>
      <c r="L10" s="21" t="e">
        <f>+#REF!</f>
        <v>#REF!</v>
      </c>
      <c r="M10" s="21" t="s">
        <v>57</v>
      </c>
      <c r="N10" s="29" t="e">
        <f>+#REF!</f>
        <v>#REF!</v>
      </c>
      <c r="O10" s="22" t="e">
        <f>+#REF!</f>
        <v>#REF!</v>
      </c>
      <c r="P10" s="22" t="e">
        <f>+#REF!</f>
        <v>#REF!</v>
      </c>
      <c r="Q10" s="22" t="e">
        <f>+#REF!</f>
        <v>#REF!</v>
      </c>
      <c r="R10" s="23" t="e">
        <f>SUM(O10:Q10)</f>
        <v>#REF!</v>
      </c>
    </row>
    <row r="11" spans="1:127" s="17" customFormat="1" ht="30" customHeight="1">
      <c r="A11" s="5"/>
      <c r="B11" s="13">
        <v>9</v>
      </c>
      <c r="C11" s="26" t="e">
        <f>+#REF!</f>
        <v>#REF!</v>
      </c>
      <c r="D11" s="13" t="e">
        <f>+#REF!</f>
        <v>#REF!</v>
      </c>
      <c r="E11" s="14" t="e">
        <f>+#REF!</f>
        <v>#REF!</v>
      </c>
      <c r="F11" s="14" t="e">
        <f>+#REF!</f>
        <v>#REF!</v>
      </c>
      <c r="G11" s="14" t="e">
        <f>+#REF!</f>
        <v>#REF!</v>
      </c>
      <c r="H11" s="14" t="e">
        <f>+#REF!</f>
        <v>#REF!</v>
      </c>
      <c r="I11" s="14" t="e">
        <f>+#REF!</f>
        <v>#REF!</v>
      </c>
      <c r="J11" s="14" t="e">
        <f>+#REF!</f>
        <v>#REF!</v>
      </c>
      <c r="K11" s="14" t="e">
        <f>+#REF!</f>
        <v>#REF!</v>
      </c>
      <c r="L11" s="14" t="e">
        <f>+#REF!</f>
        <v>#REF!</v>
      </c>
      <c r="M11" s="14" t="s">
        <v>57</v>
      </c>
      <c r="N11" s="27" t="e">
        <f>+#REF!</f>
        <v>#REF!</v>
      </c>
      <c r="O11" s="15" t="e">
        <f>+#REF!</f>
        <v>#REF!</v>
      </c>
      <c r="P11" s="15" t="e">
        <f>+#REF!</f>
        <v>#REF!</v>
      </c>
      <c r="Q11" s="15" t="e">
        <f>+#REF!</f>
        <v>#REF!</v>
      </c>
      <c r="R11" s="16" t="e">
        <f t="shared" si="0"/>
        <v>#REF!</v>
      </c>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row>
    <row r="12" spans="1:127" ht="30" customHeight="1">
      <c r="B12" s="18">
        <v>10</v>
      </c>
      <c r="C12" s="28" t="e">
        <f>+#REF!</f>
        <v>#REF!</v>
      </c>
      <c r="D12" s="19" t="e">
        <f>+#REF!</f>
        <v>#REF!</v>
      </c>
      <c r="E12" s="20" t="e">
        <f>+#REF!</f>
        <v>#REF!</v>
      </c>
      <c r="F12" s="21" t="e">
        <f>+#REF!</f>
        <v>#REF!</v>
      </c>
      <c r="G12" s="21" t="e">
        <f>+#REF!</f>
        <v>#REF!</v>
      </c>
      <c r="H12" s="21" t="e">
        <f>+#REF!</f>
        <v>#REF!</v>
      </c>
      <c r="I12" s="21" t="e">
        <f>+#REF!</f>
        <v>#REF!</v>
      </c>
      <c r="J12" s="21" t="e">
        <f>+#REF!</f>
        <v>#REF!</v>
      </c>
      <c r="K12" s="21" t="e">
        <f>+#REF!</f>
        <v>#REF!</v>
      </c>
      <c r="L12" s="21" t="e">
        <f>+#REF!</f>
        <v>#REF!</v>
      </c>
      <c r="M12" s="21" t="s">
        <v>57</v>
      </c>
      <c r="N12" s="29" t="e">
        <f>+#REF!</f>
        <v>#REF!</v>
      </c>
      <c r="O12" s="22" t="e">
        <f>+#REF!</f>
        <v>#REF!</v>
      </c>
      <c r="P12" s="22" t="e">
        <f>+#REF!</f>
        <v>#REF!</v>
      </c>
      <c r="Q12" s="22" t="e">
        <f>+#REF!</f>
        <v>#REF!</v>
      </c>
      <c r="R12" s="23" t="e">
        <f t="shared" si="0"/>
        <v>#REF!</v>
      </c>
    </row>
    <row r="13" spans="1:127" s="17" customFormat="1" ht="30" customHeight="1">
      <c r="A13" s="5"/>
      <c r="B13" s="13">
        <v>11</v>
      </c>
      <c r="C13" s="26" t="e">
        <f>+#REF!</f>
        <v>#REF!</v>
      </c>
      <c r="D13" s="13" t="e">
        <f>+#REF!</f>
        <v>#REF!</v>
      </c>
      <c r="E13" s="14" t="e">
        <f>+#REF!</f>
        <v>#REF!</v>
      </c>
      <c r="F13" s="14" t="e">
        <f>+#REF!</f>
        <v>#REF!</v>
      </c>
      <c r="G13" s="14" t="e">
        <f>+#REF!</f>
        <v>#REF!</v>
      </c>
      <c r="H13" s="14" t="e">
        <f>+#REF!</f>
        <v>#REF!</v>
      </c>
      <c r="I13" s="14" t="e">
        <f>+#REF!</f>
        <v>#REF!</v>
      </c>
      <c r="J13" s="14" t="e">
        <f>+#REF!</f>
        <v>#REF!</v>
      </c>
      <c r="K13" s="14" t="e">
        <f>+#REF!</f>
        <v>#REF!</v>
      </c>
      <c r="L13" s="14" t="e">
        <f>+#REF!</f>
        <v>#REF!</v>
      </c>
      <c r="M13" s="14" t="s">
        <v>57</v>
      </c>
      <c r="N13" s="27" t="e">
        <f>+#REF!</f>
        <v>#REF!</v>
      </c>
      <c r="O13" s="15" t="e">
        <f>+#REF!</f>
        <v>#REF!</v>
      </c>
      <c r="P13" s="15" t="e">
        <f>+#REF!</f>
        <v>#REF!</v>
      </c>
      <c r="Q13" s="15" t="e">
        <f>+#REF!</f>
        <v>#REF!</v>
      </c>
      <c r="R13" s="16" t="e">
        <f t="shared" si="0"/>
        <v>#REF!</v>
      </c>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row>
    <row r="14" spans="1:127" ht="30" customHeight="1">
      <c r="B14" s="18">
        <v>12</v>
      </c>
      <c r="C14" s="28" t="e">
        <f>+#REF!</f>
        <v>#REF!</v>
      </c>
      <c r="D14" s="19" t="e">
        <f>+#REF!</f>
        <v>#REF!</v>
      </c>
      <c r="E14" s="20" t="e">
        <f>+#REF!</f>
        <v>#REF!</v>
      </c>
      <c r="F14" s="21" t="e">
        <f>+#REF!</f>
        <v>#REF!</v>
      </c>
      <c r="G14" s="21" t="e">
        <f>+#REF!</f>
        <v>#REF!</v>
      </c>
      <c r="H14" s="21" t="e">
        <f>+#REF!</f>
        <v>#REF!</v>
      </c>
      <c r="I14" s="21" t="e">
        <f>+#REF!</f>
        <v>#REF!</v>
      </c>
      <c r="J14" s="21" t="e">
        <f>+#REF!</f>
        <v>#REF!</v>
      </c>
      <c r="K14" s="21" t="e">
        <f>+#REF!</f>
        <v>#REF!</v>
      </c>
      <c r="L14" s="21" t="e">
        <f>+#REF!</f>
        <v>#REF!</v>
      </c>
      <c r="M14" s="21" t="s">
        <v>57</v>
      </c>
      <c r="N14" s="29" t="e">
        <f>+#REF!</f>
        <v>#REF!</v>
      </c>
      <c r="O14" s="22" t="e">
        <f>+#REF!</f>
        <v>#REF!</v>
      </c>
      <c r="P14" s="22" t="e">
        <f>+#REF!</f>
        <v>#REF!</v>
      </c>
      <c r="Q14" s="22" t="e">
        <f>+#REF!</f>
        <v>#REF!</v>
      </c>
      <c r="R14" s="23" t="e">
        <f t="shared" si="0"/>
        <v>#REF!</v>
      </c>
    </row>
    <row r="15" spans="1:127" s="17" customFormat="1" ht="30" customHeight="1">
      <c r="A15" s="5"/>
      <c r="B15" s="13">
        <v>13</v>
      </c>
      <c r="C15" s="26" t="e">
        <f>+#REF!</f>
        <v>#REF!</v>
      </c>
      <c r="D15" s="13" t="e">
        <f>+#REF!</f>
        <v>#REF!</v>
      </c>
      <c r="E15" s="14" t="e">
        <f>+#REF!</f>
        <v>#REF!</v>
      </c>
      <c r="F15" s="14" t="e">
        <f>+#REF!</f>
        <v>#REF!</v>
      </c>
      <c r="G15" s="14" t="e">
        <f>+#REF!</f>
        <v>#REF!</v>
      </c>
      <c r="H15" s="14" t="e">
        <f>+#REF!</f>
        <v>#REF!</v>
      </c>
      <c r="I15" s="14" t="e">
        <f>+#REF!</f>
        <v>#REF!</v>
      </c>
      <c r="J15" s="14" t="e">
        <f>+#REF!</f>
        <v>#REF!</v>
      </c>
      <c r="K15" s="14" t="e">
        <f>+#REF!</f>
        <v>#REF!</v>
      </c>
      <c r="L15" s="14" t="e">
        <f>+#REF!</f>
        <v>#REF!</v>
      </c>
      <c r="M15" s="14" t="s">
        <v>57</v>
      </c>
      <c r="N15" s="27" t="e">
        <f>+#REF!</f>
        <v>#REF!</v>
      </c>
      <c r="O15" s="15" t="e">
        <f>+#REF!</f>
        <v>#REF!</v>
      </c>
      <c r="P15" s="15" t="e">
        <f>+#REF!</f>
        <v>#REF!</v>
      </c>
      <c r="Q15" s="15" t="e">
        <f>+#REF!</f>
        <v>#REF!</v>
      </c>
      <c r="R15" s="16" t="e">
        <f t="shared" si="0"/>
        <v>#REF!</v>
      </c>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row>
    <row r="16" spans="1:127" ht="30" customHeight="1">
      <c r="B16" s="18">
        <v>14</v>
      </c>
      <c r="C16" s="28" t="e">
        <f>+#REF!</f>
        <v>#REF!</v>
      </c>
      <c r="D16" s="19" t="e">
        <f>+#REF!</f>
        <v>#REF!</v>
      </c>
      <c r="E16" s="20" t="e">
        <f>+#REF!</f>
        <v>#REF!</v>
      </c>
      <c r="F16" s="21" t="e">
        <f>+#REF!</f>
        <v>#REF!</v>
      </c>
      <c r="G16" s="21" t="e">
        <f>+#REF!</f>
        <v>#REF!</v>
      </c>
      <c r="H16" s="21" t="e">
        <f>+#REF!</f>
        <v>#REF!</v>
      </c>
      <c r="I16" s="21" t="e">
        <f>+#REF!</f>
        <v>#REF!</v>
      </c>
      <c r="J16" s="21" t="e">
        <f>+#REF!</f>
        <v>#REF!</v>
      </c>
      <c r="K16" s="21" t="e">
        <f>+#REF!</f>
        <v>#REF!</v>
      </c>
      <c r="L16" s="21" t="e">
        <f>+#REF!</f>
        <v>#REF!</v>
      </c>
      <c r="M16" s="21" t="s">
        <v>57</v>
      </c>
      <c r="N16" s="29" t="e">
        <f>+#REF!</f>
        <v>#REF!</v>
      </c>
      <c r="O16" s="22" t="e">
        <f>+#REF!</f>
        <v>#REF!</v>
      </c>
      <c r="P16" s="22" t="e">
        <f>+#REF!</f>
        <v>#REF!</v>
      </c>
      <c r="Q16" s="22" t="e">
        <f>+#REF!</f>
        <v>#REF!</v>
      </c>
      <c r="R16" s="23" t="e">
        <f t="shared" si="0"/>
        <v>#REF!</v>
      </c>
    </row>
    <row r="17" spans="14:14" s="5" customFormat="1">
      <c r="N17" s="24"/>
    </row>
    <row r="18" spans="14:14" s="5" customFormat="1">
      <c r="N18" s="24"/>
    </row>
    <row r="19" spans="14:14" s="5" customFormat="1">
      <c r="N19" s="24"/>
    </row>
    <row r="20" spans="14:14" s="5" customFormat="1">
      <c r="N20" s="24"/>
    </row>
    <row r="21" spans="14:14" s="5" customFormat="1">
      <c r="N21" s="24"/>
    </row>
    <row r="22" spans="14:14" s="5" customFormat="1">
      <c r="N22" s="24"/>
    </row>
    <row r="23" spans="14:14" s="5" customFormat="1">
      <c r="N23" s="24"/>
    </row>
    <row r="24" spans="14:14" s="5" customFormat="1">
      <c r="N24" s="24"/>
    </row>
    <row r="25" spans="14:14" s="5" customFormat="1">
      <c r="N25" s="24"/>
    </row>
    <row r="26" spans="14:14" s="5" customFormat="1">
      <c r="N26" s="24"/>
    </row>
    <row r="27" spans="14:14" s="5" customFormat="1">
      <c r="N27" s="24"/>
    </row>
    <row r="28" spans="14:14" s="5" customFormat="1">
      <c r="N28" s="24"/>
    </row>
    <row r="29" spans="14:14" s="5" customFormat="1">
      <c r="N29" s="24"/>
    </row>
    <row r="30" spans="14:14" s="5" customFormat="1">
      <c r="N30" s="24"/>
    </row>
    <row r="31" spans="14:14" s="5" customFormat="1">
      <c r="N31" s="24"/>
    </row>
    <row r="32" spans="14:14" s="5" customFormat="1">
      <c r="N32" s="24"/>
    </row>
    <row r="33" spans="14:14" s="5" customFormat="1">
      <c r="N33" s="24"/>
    </row>
    <row r="34" spans="14:14" s="5" customFormat="1">
      <c r="N34" s="24"/>
    </row>
    <row r="35" spans="14:14" s="5" customFormat="1">
      <c r="N35" s="24"/>
    </row>
    <row r="36" spans="14:14" s="5" customFormat="1">
      <c r="N36" s="24"/>
    </row>
    <row r="37" spans="14:14" s="5" customFormat="1">
      <c r="N37" s="24"/>
    </row>
    <row r="38" spans="14:14" s="5" customFormat="1">
      <c r="N38" s="24"/>
    </row>
    <row r="39" spans="14:14" s="5" customFormat="1">
      <c r="N39" s="24"/>
    </row>
    <row r="40" spans="14:14" s="5" customFormat="1">
      <c r="N40" s="24"/>
    </row>
    <row r="41" spans="14:14" s="5" customFormat="1">
      <c r="N41" s="24"/>
    </row>
    <row r="42" spans="14:14" s="5" customFormat="1">
      <c r="N42" s="24"/>
    </row>
    <row r="43" spans="14:14" s="5" customFormat="1">
      <c r="N43" s="24"/>
    </row>
    <row r="44" spans="14:14" s="5" customFormat="1">
      <c r="N44" s="24"/>
    </row>
    <row r="45" spans="14:14" s="5" customFormat="1">
      <c r="N45" s="24"/>
    </row>
    <row r="46" spans="14:14" s="5" customFormat="1">
      <c r="N46" s="24"/>
    </row>
    <row r="47" spans="14:14" s="5" customFormat="1">
      <c r="N47" s="24"/>
    </row>
    <row r="48" spans="14:14" s="5" customFormat="1">
      <c r="N48" s="24"/>
    </row>
    <row r="49" spans="14:14" s="5" customFormat="1">
      <c r="N49" s="24"/>
    </row>
    <row r="50" spans="14:14" s="5" customFormat="1">
      <c r="N50" s="24"/>
    </row>
    <row r="51" spans="14:14" s="5" customFormat="1">
      <c r="N51" s="24"/>
    </row>
    <row r="52" spans="14:14" s="5" customFormat="1">
      <c r="N52" s="24"/>
    </row>
    <row r="53" spans="14:14" s="5" customFormat="1">
      <c r="N53" s="24"/>
    </row>
    <row r="54" spans="14:14" s="5" customFormat="1">
      <c r="N54" s="24"/>
    </row>
    <row r="55" spans="14:14" s="5" customFormat="1">
      <c r="N55" s="24"/>
    </row>
    <row r="56" spans="14:14" s="5" customFormat="1">
      <c r="N56" s="24"/>
    </row>
    <row r="57" spans="14:14" s="5" customFormat="1">
      <c r="N57" s="24"/>
    </row>
    <row r="58" spans="14:14" s="5" customFormat="1">
      <c r="N58" s="24"/>
    </row>
    <row r="59" spans="14:14" s="5" customFormat="1">
      <c r="N59" s="24"/>
    </row>
    <row r="60" spans="14:14" s="5" customFormat="1">
      <c r="N60" s="24"/>
    </row>
    <row r="61" spans="14:14" s="5" customFormat="1">
      <c r="N61" s="24"/>
    </row>
    <row r="62" spans="14:14" s="5" customFormat="1">
      <c r="N62" s="24"/>
    </row>
    <row r="63" spans="14:14" s="5" customFormat="1">
      <c r="N63" s="24"/>
    </row>
    <row r="64" spans="14:14" s="5" customFormat="1">
      <c r="N64" s="24"/>
    </row>
    <row r="65" spans="14:14" s="5" customFormat="1">
      <c r="N65" s="24"/>
    </row>
    <row r="66" spans="14:14" s="5" customFormat="1">
      <c r="N66" s="24"/>
    </row>
    <row r="67" spans="14:14" s="5" customFormat="1">
      <c r="N67" s="24"/>
    </row>
    <row r="68" spans="14:14" s="5" customFormat="1">
      <c r="N68" s="24"/>
    </row>
    <row r="69" spans="14:14" s="5" customFormat="1">
      <c r="N69" s="24"/>
    </row>
    <row r="70" spans="14:14" s="5" customFormat="1">
      <c r="N70" s="24"/>
    </row>
    <row r="71" spans="14:14" s="5" customFormat="1">
      <c r="N71" s="24"/>
    </row>
    <row r="72" spans="14:14" s="5" customFormat="1">
      <c r="N72" s="24"/>
    </row>
    <row r="73" spans="14:14" s="5" customFormat="1">
      <c r="N73" s="24"/>
    </row>
    <row r="74" spans="14:14" s="5" customFormat="1">
      <c r="N74" s="24"/>
    </row>
    <row r="75" spans="14:14" s="5" customFormat="1">
      <c r="N75" s="24"/>
    </row>
    <row r="76" spans="14:14" s="5" customFormat="1">
      <c r="N76" s="24"/>
    </row>
    <row r="77" spans="14:14" s="5" customFormat="1">
      <c r="N77" s="24"/>
    </row>
    <row r="78" spans="14:14" s="5" customFormat="1">
      <c r="N78" s="24"/>
    </row>
    <row r="79" spans="14:14" s="5" customFormat="1">
      <c r="N79" s="24"/>
    </row>
    <row r="80" spans="14:14" s="5" customFormat="1">
      <c r="N80" s="24"/>
    </row>
    <row r="81" spans="14:14" s="5" customFormat="1">
      <c r="N81" s="24"/>
    </row>
    <row r="82" spans="14:14" s="5" customFormat="1">
      <c r="N82" s="24"/>
    </row>
    <row r="83" spans="14:14" s="5" customFormat="1">
      <c r="N83" s="24"/>
    </row>
    <row r="84" spans="14:14" s="5" customFormat="1">
      <c r="N84" s="24"/>
    </row>
    <row r="85" spans="14:14" s="5" customFormat="1">
      <c r="N85" s="24"/>
    </row>
    <row r="86" spans="14:14" s="5" customFormat="1">
      <c r="N86" s="24"/>
    </row>
    <row r="87" spans="14:14" s="5" customFormat="1">
      <c r="N87" s="24"/>
    </row>
    <row r="88" spans="14:14" s="5" customFormat="1">
      <c r="N88" s="24"/>
    </row>
    <row r="89" spans="14:14" s="5" customFormat="1">
      <c r="N89" s="24"/>
    </row>
    <row r="90" spans="14:14" s="5" customFormat="1">
      <c r="N90" s="24"/>
    </row>
    <row r="91" spans="14:14" s="5" customFormat="1">
      <c r="N91" s="24"/>
    </row>
    <row r="92" spans="14:14" s="5" customFormat="1">
      <c r="N92" s="24"/>
    </row>
    <row r="93" spans="14:14" s="5" customFormat="1">
      <c r="N93" s="24"/>
    </row>
    <row r="94" spans="14:14" s="5" customFormat="1">
      <c r="N94" s="24"/>
    </row>
    <row r="95" spans="14:14" s="5" customFormat="1">
      <c r="N95" s="24"/>
    </row>
    <row r="96" spans="14:14" s="5" customFormat="1">
      <c r="N96" s="24"/>
    </row>
    <row r="97" spans="14:14" s="5" customFormat="1">
      <c r="N97" s="24"/>
    </row>
    <row r="98" spans="14:14" s="5" customFormat="1">
      <c r="N98" s="24"/>
    </row>
    <row r="99" spans="14:14" s="5" customFormat="1">
      <c r="N99" s="24"/>
    </row>
    <row r="100" spans="14:14" s="5" customFormat="1">
      <c r="N100" s="24"/>
    </row>
    <row r="101" spans="14:14" s="5" customFormat="1">
      <c r="N101" s="24"/>
    </row>
    <row r="102" spans="14:14" s="5" customFormat="1">
      <c r="N102" s="24"/>
    </row>
    <row r="103" spans="14:14" s="5" customFormat="1">
      <c r="N103" s="24"/>
    </row>
    <row r="104" spans="14:14" s="5" customFormat="1">
      <c r="N104" s="24"/>
    </row>
    <row r="105" spans="14:14" s="5" customFormat="1">
      <c r="N105" s="24"/>
    </row>
    <row r="106" spans="14:14" s="5" customFormat="1">
      <c r="N106" s="24"/>
    </row>
    <row r="107" spans="14:14" s="5" customFormat="1">
      <c r="N107" s="24"/>
    </row>
    <row r="108" spans="14:14" s="5" customFormat="1">
      <c r="N108" s="24"/>
    </row>
    <row r="109" spans="14:14" s="5" customFormat="1">
      <c r="N109" s="24"/>
    </row>
    <row r="110" spans="14:14" s="5" customFormat="1">
      <c r="N110" s="24"/>
    </row>
    <row r="111" spans="14:14" s="5" customFormat="1">
      <c r="N111" s="24"/>
    </row>
    <row r="112" spans="14:14" s="5" customFormat="1">
      <c r="N112" s="24"/>
    </row>
    <row r="113" spans="14:14" s="5" customFormat="1">
      <c r="N113" s="24"/>
    </row>
    <row r="114" spans="14:14" s="5" customFormat="1">
      <c r="N114" s="24"/>
    </row>
    <row r="115" spans="14:14" s="5" customFormat="1">
      <c r="N115" s="24"/>
    </row>
    <row r="116" spans="14:14" s="5" customFormat="1">
      <c r="N116" s="24"/>
    </row>
    <row r="117" spans="14:14" s="5" customFormat="1">
      <c r="N117" s="24"/>
    </row>
    <row r="118" spans="14:14" s="5" customFormat="1">
      <c r="N118" s="24"/>
    </row>
    <row r="119" spans="14:14" s="5" customFormat="1">
      <c r="N119" s="24"/>
    </row>
    <row r="120" spans="14:14" s="5" customFormat="1">
      <c r="N120" s="24"/>
    </row>
    <row r="121" spans="14:14" s="5" customFormat="1">
      <c r="N121" s="24"/>
    </row>
    <row r="122" spans="14:14" s="5" customFormat="1">
      <c r="N122" s="24"/>
    </row>
    <row r="123" spans="14:14" s="5" customFormat="1">
      <c r="N123" s="24"/>
    </row>
    <row r="124" spans="14:14" s="5" customFormat="1">
      <c r="N124" s="24"/>
    </row>
    <row r="125" spans="14:14" s="5" customFormat="1">
      <c r="N125" s="24"/>
    </row>
    <row r="126" spans="14:14" s="5" customFormat="1">
      <c r="N126" s="24"/>
    </row>
    <row r="127" spans="14:14" s="5" customFormat="1">
      <c r="N127" s="24"/>
    </row>
    <row r="128" spans="14:14" s="5" customFormat="1">
      <c r="N128" s="24"/>
    </row>
    <row r="129" spans="14:14" s="5" customFormat="1">
      <c r="N129" s="24"/>
    </row>
    <row r="130" spans="14:14" s="5" customFormat="1">
      <c r="N130" s="24"/>
    </row>
    <row r="131" spans="14:14" s="5" customFormat="1">
      <c r="N131" s="24"/>
    </row>
    <row r="132" spans="14:14" s="5" customFormat="1">
      <c r="N132" s="24"/>
    </row>
    <row r="133" spans="14:14" s="5" customFormat="1">
      <c r="N133" s="24"/>
    </row>
    <row r="134" spans="14:14" s="5" customFormat="1">
      <c r="N134" s="24"/>
    </row>
    <row r="135" spans="14:14" s="5" customFormat="1">
      <c r="N135" s="24"/>
    </row>
    <row r="136" spans="14:14" s="5" customFormat="1">
      <c r="N136" s="24"/>
    </row>
    <row r="137" spans="14:14" s="5" customFormat="1">
      <c r="N137" s="24"/>
    </row>
    <row r="138" spans="14:14" s="5" customFormat="1">
      <c r="N138" s="24"/>
    </row>
    <row r="139" spans="14:14" s="5" customFormat="1">
      <c r="N139" s="24"/>
    </row>
    <row r="140" spans="14:14" s="5" customFormat="1">
      <c r="N140" s="24"/>
    </row>
    <row r="141" spans="14:14" s="5" customFormat="1">
      <c r="N141" s="24"/>
    </row>
    <row r="142" spans="14:14" s="5" customFormat="1">
      <c r="N142" s="24"/>
    </row>
    <row r="143" spans="14:14" s="5" customFormat="1">
      <c r="N143" s="24"/>
    </row>
    <row r="144" spans="14:14" s="5" customFormat="1">
      <c r="N144" s="24"/>
    </row>
    <row r="145" spans="14:14" s="5" customFormat="1">
      <c r="N145" s="24"/>
    </row>
    <row r="146" spans="14:14" s="5" customFormat="1">
      <c r="N146" s="24"/>
    </row>
    <row r="147" spans="14:14" s="5" customFormat="1">
      <c r="N147" s="24"/>
    </row>
    <row r="148" spans="14:14" s="5" customFormat="1">
      <c r="N148" s="24"/>
    </row>
    <row r="149" spans="14:14" s="5" customFormat="1">
      <c r="N149" s="24"/>
    </row>
    <row r="150" spans="14:14" s="5" customFormat="1">
      <c r="N150" s="24"/>
    </row>
    <row r="151" spans="14:14" s="5" customFormat="1">
      <c r="N151" s="24"/>
    </row>
    <row r="152" spans="14:14" s="5" customFormat="1">
      <c r="N152" s="24"/>
    </row>
    <row r="153" spans="14:14" s="5" customFormat="1">
      <c r="N153" s="24"/>
    </row>
    <row r="154" spans="14:14" s="5" customFormat="1">
      <c r="N154" s="24"/>
    </row>
    <row r="155" spans="14:14" s="5" customFormat="1">
      <c r="N155" s="24"/>
    </row>
    <row r="156" spans="14:14" s="5" customFormat="1">
      <c r="N156" s="24"/>
    </row>
    <row r="157" spans="14:14" s="5" customFormat="1">
      <c r="N157" s="24"/>
    </row>
    <row r="158" spans="14:14" s="5" customFormat="1">
      <c r="N158" s="24"/>
    </row>
    <row r="159" spans="14:14" s="5" customFormat="1">
      <c r="N159" s="24"/>
    </row>
    <row r="160" spans="14:14" s="5" customFormat="1">
      <c r="N160" s="24"/>
    </row>
    <row r="161" spans="14:14" s="5" customFormat="1">
      <c r="N161" s="24"/>
    </row>
    <row r="162" spans="14:14" s="5" customFormat="1">
      <c r="N162" s="24"/>
    </row>
    <row r="163" spans="14:14" s="5" customFormat="1">
      <c r="N163" s="24"/>
    </row>
    <row r="164" spans="14:14" s="5" customFormat="1">
      <c r="N164" s="24"/>
    </row>
    <row r="165" spans="14:14" s="5" customFormat="1">
      <c r="N165" s="24"/>
    </row>
    <row r="166" spans="14:14" s="5" customFormat="1">
      <c r="N166" s="24"/>
    </row>
    <row r="167" spans="14:14" s="5" customFormat="1">
      <c r="N167" s="24"/>
    </row>
    <row r="168" spans="14:14" s="5" customFormat="1">
      <c r="N168" s="24"/>
    </row>
    <row r="169" spans="14:14" s="5" customFormat="1">
      <c r="N169" s="24"/>
    </row>
    <row r="170" spans="14:14" s="5" customFormat="1">
      <c r="N170" s="24"/>
    </row>
    <row r="171" spans="14:14" s="5" customFormat="1">
      <c r="N171" s="24"/>
    </row>
    <row r="172" spans="14:14" s="5" customFormat="1">
      <c r="N172" s="24"/>
    </row>
    <row r="173" spans="14:14" s="5" customFormat="1">
      <c r="N173" s="24"/>
    </row>
    <row r="174" spans="14:14" s="5" customFormat="1">
      <c r="N174" s="24"/>
    </row>
    <row r="175" spans="14:14" s="5" customFormat="1">
      <c r="N175" s="24"/>
    </row>
    <row r="176" spans="14:14" s="5" customFormat="1">
      <c r="N176" s="24"/>
    </row>
    <row r="177" spans="14:14" s="5" customFormat="1">
      <c r="N177" s="24"/>
    </row>
    <row r="178" spans="14:14" s="5" customFormat="1">
      <c r="N178" s="24"/>
    </row>
    <row r="179" spans="14:14" s="5" customFormat="1">
      <c r="N179" s="24"/>
    </row>
    <row r="180" spans="14:14" s="5" customFormat="1">
      <c r="N180" s="24"/>
    </row>
    <row r="181" spans="14:14" s="5" customFormat="1">
      <c r="N181" s="24"/>
    </row>
    <row r="182" spans="14:14" s="5" customFormat="1">
      <c r="N182" s="24"/>
    </row>
    <row r="183" spans="14:14" s="5" customFormat="1">
      <c r="N183" s="24"/>
    </row>
    <row r="184" spans="14:14" s="5" customFormat="1">
      <c r="N184" s="24"/>
    </row>
    <row r="185" spans="14:14" s="5" customFormat="1">
      <c r="N185" s="24"/>
    </row>
    <row r="186" spans="14:14" s="5" customFormat="1">
      <c r="N186" s="24"/>
    </row>
    <row r="187" spans="14:14" s="5" customFormat="1">
      <c r="N187" s="24"/>
    </row>
    <row r="188" spans="14:14" s="5" customFormat="1">
      <c r="N188" s="24"/>
    </row>
    <row r="189" spans="14:14" s="5" customFormat="1">
      <c r="N189" s="24"/>
    </row>
    <row r="190" spans="14:14" s="5" customFormat="1">
      <c r="N190" s="24"/>
    </row>
    <row r="191" spans="14:14" s="5" customFormat="1">
      <c r="N191" s="24"/>
    </row>
    <row r="192" spans="14:14" s="5" customFormat="1">
      <c r="N192" s="24"/>
    </row>
    <row r="193" spans="14:14" s="5" customFormat="1">
      <c r="N193" s="24"/>
    </row>
    <row r="194" spans="14:14" s="5" customFormat="1">
      <c r="N194" s="24"/>
    </row>
    <row r="195" spans="14:14" s="5" customFormat="1">
      <c r="N195" s="24"/>
    </row>
    <row r="196" spans="14:14" s="5" customFormat="1">
      <c r="N196" s="24"/>
    </row>
    <row r="197" spans="14:14" s="5" customFormat="1">
      <c r="N197" s="24"/>
    </row>
    <row r="198" spans="14:14" s="5" customFormat="1">
      <c r="N198" s="24"/>
    </row>
    <row r="199" spans="14:14" s="5" customFormat="1">
      <c r="N199" s="24"/>
    </row>
    <row r="200" spans="14:14" s="5" customFormat="1">
      <c r="N200" s="24"/>
    </row>
    <row r="201" spans="14:14" s="5" customFormat="1">
      <c r="N201" s="24"/>
    </row>
    <row r="202" spans="14:14" s="5" customFormat="1">
      <c r="N202" s="24"/>
    </row>
    <row r="203" spans="14:14" s="5" customFormat="1">
      <c r="N203" s="24"/>
    </row>
    <row r="204" spans="14:14" s="5" customFormat="1">
      <c r="N204" s="24"/>
    </row>
    <row r="205" spans="14:14" s="5" customFormat="1">
      <c r="N205" s="24"/>
    </row>
    <row r="206" spans="14:14" s="5" customFormat="1">
      <c r="N206" s="24"/>
    </row>
    <row r="207" spans="14:14" s="5" customFormat="1">
      <c r="N207" s="24"/>
    </row>
    <row r="208" spans="14:14" s="5" customFormat="1">
      <c r="N208" s="24"/>
    </row>
    <row r="209" spans="14:14" s="5" customFormat="1">
      <c r="N209" s="24"/>
    </row>
    <row r="210" spans="14:14" s="5" customFormat="1">
      <c r="N210" s="24"/>
    </row>
    <row r="211" spans="14:14" s="5" customFormat="1">
      <c r="N211" s="24"/>
    </row>
    <row r="212" spans="14:14" s="5" customFormat="1">
      <c r="N212" s="24"/>
    </row>
    <row r="213" spans="14:14" s="5" customFormat="1">
      <c r="N213" s="24"/>
    </row>
    <row r="214" spans="14:14" s="5" customFormat="1">
      <c r="N214" s="24"/>
    </row>
    <row r="215" spans="14:14" s="5" customFormat="1">
      <c r="N215" s="24"/>
    </row>
    <row r="216" spans="14:14" s="5" customFormat="1">
      <c r="N216" s="24"/>
    </row>
    <row r="217" spans="14:14" s="5" customFormat="1">
      <c r="N217" s="24"/>
    </row>
    <row r="218" spans="14:14" s="5" customFormat="1">
      <c r="N218" s="24"/>
    </row>
    <row r="219" spans="14:14" s="5" customFormat="1">
      <c r="N219" s="24"/>
    </row>
    <row r="220" spans="14:14" s="5" customFormat="1">
      <c r="N220" s="24"/>
    </row>
    <row r="221" spans="14:14" s="5" customFormat="1">
      <c r="N221" s="24"/>
    </row>
    <row r="222" spans="14:14" s="5" customFormat="1">
      <c r="N222" s="24"/>
    </row>
    <row r="223" spans="14:14" s="5" customFormat="1">
      <c r="N223" s="24"/>
    </row>
    <row r="224" spans="14:14" s="5" customFormat="1">
      <c r="N224" s="24"/>
    </row>
    <row r="225" spans="14:14" s="5" customFormat="1">
      <c r="N225" s="24"/>
    </row>
    <row r="226" spans="14:14" s="5" customFormat="1">
      <c r="N226" s="24"/>
    </row>
    <row r="227" spans="14:14" s="5" customFormat="1">
      <c r="N227" s="24"/>
    </row>
    <row r="228" spans="14:14" s="5" customFormat="1">
      <c r="N228" s="24"/>
    </row>
    <row r="229" spans="14:14" s="5" customFormat="1">
      <c r="N229" s="24"/>
    </row>
    <row r="230" spans="14:14" s="5" customFormat="1">
      <c r="N230" s="24"/>
    </row>
    <row r="231" spans="14:14" s="5" customFormat="1">
      <c r="N231" s="24"/>
    </row>
    <row r="232" spans="14:14" s="5" customFormat="1">
      <c r="N232" s="24"/>
    </row>
    <row r="233" spans="14:14" s="5" customFormat="1">
      <c r="N233" s="24"/>
    </row>
    <row r="234" spans="14:14" s="5" customFormat="1">
      <c r="N234" s="24"/>
    </row>
    <row r="235" spans="14:14" s="5" customFormat="1">
      <c r="N235" s="24"/>
    </row>
    <row r="236" spans="14:14" s="5" customFormat="1">
      <c r="N236" s="24"/>
    </row>
    <row r="237" spans="14:14" s="5" customFormat="1">
      <c r="N237" s="24"/>
    </row>
    <row r="238" spans="14:14" s="5" customFormat="1">
      <c r="N238" s="24"/>
    </row>
    <row r="239" spans="14:14" s="5" customFormat="1">
      <c r="N239" s="24"/>
    </row>
    <row r="240" spans="14:14" s="5" customFormat="1">
      <c r="N240" s="24"/>
    </row>
    <row r="241" spans="14:14" s="5" customFormat="1">
      <c r="N241" s="24"/>
    </row>
    <row r="242" spans="14:14" s="5" customFormat="1">
      <c r="N242" s="24"/>
    </row>
    <row r="243" spans="14:14" s="5" customFormat="1">
      <c r="N243" s="24"/>
    </row>
    <row r="244" spans="14:14" s="5" customFormat="1">
      <c r="N244" s="24"/>
    </row>
    <row r="245" spans="14:14" s="5" customFormat="1">
      <c r="N245" s="24"/>
    </row>
    <row r="246" spans="14:14" s="5" customFormat="1">
      <c r="N246" s="24"/>
    </row>
    <row r="247" spans="14:14" s="5" customFormat="1">
      <c r="N247" s="24"/>
    </row>
    <row r="248" spans="14:14" s="5" customFormat="1">
      <c r="N248" s="24"/>
    </row>
    <row r="249" spans="14:14" s="5" customFormat="1">
      <c r="N249" s="24"/>
    </row>
    <row r="250" spans="14:14" s="5" customFormat="1">
      <c r="N250" s="24"/>
    </row>
    <row r="251" spans="14:14" s="5" customFormat="1">
      <c r="N251" s="24"/>
    </row>
    <row r="252" spans="14:14" s="5" customFormat="1">
      <c r="N252" s="24"/>
    </row>
    <row r="253" spans="14:14" s="5" customFormat="1">
      <c r="N253" s="24"/>
    </row>
    <row r="254" spans="14:14" s="5" customFormat="1">
      <c r="N254" s="24"/>
    </row>
    <row r="255" spans="14:14" s="5" customFormat="1">
      <c r="N255" s="24"/>
    </row>
    <row r="256" spans="14:14" s="5" customFormat="1">
      <c r="N256" s="24"/>
    </row>
    <row r="257" spans="14:14" s="5" customFormat="1">
      <c r="N257" s="24"/>
    </row>
    <row r="258" spans="14:14" s="5" customFormat="1">
      <c r="N258" s="24"/>
    </row>
    <row r="259" spans="14:14" s="5" customFormat="1">
      <c r="N259" s="24"/>
    </row>
    <row r="260" spans="14:14" s="5" customFormat="1">
      <c r="N260" s="24"/>
    </row>
    <row r="261" spans="14:14" s="5" customFormat="1">
      <c r="N261" s="24"/>
    </row>
    <row r="262" spans="14:14" s="5" customFormat="1">
      <c r="N262" s="24"/>
    </row>
    <row r="263" spans="14:14" s="5" customFormat="1">
      <c r="N263" s="24"/>
    </row>
    <row r="264" spans="14:14" s="5" customFormat="1">
      <c r="N264" s="24"/>
    </row>
    <row r="265" spans="14:14" s="5" customFormat="1">
      <c r="N265" s="24"/>
    </row>
    <row r="266" spans="14:14" s="5" customFormat="1">
      <c r="N266" s="24"/>
    </row>
    <row r="267" spans="14:14" s="5" customFormat="1">
      <c r="N267" s="24"/>
    </row>
    <row r="268" spans="14:14" s="5" customFormat="1">
      <c r="N268" s="24"/>
    </row>
    <row r="269" spans="14:14" s="5" customFormat="1">
      <c r="N269" s="24"/>
    </row>
    <row r="270" spans="14:14" s="5" customFormat="1">
      <c r="N270" s="24"/>
    </row>
    <row r="271" spans="14:14" s="5" customFormat="1">
      <c r="N271" s="24"/>
    </row>
    <row r="272" spans="14:14" s="5" customFormat="1">
      <c r="N272" s="24"/>
    </row>
    <row r="273" spans="14:14" s="5" customFormat="1">
      <c r="N273" s="24"/>
    </row>
    <row r="274" spans="14:14" s="5" customFormat="1">
      <c r="N274" s="24"/>
    </row>
    <row r="275" spans="14:14" s="5" customFormat="1">
      <c r="N275" s="24"/>
    </row>
    <row r="276" spans="14:14" s="5" customFormat="1">
      <c r="N276" s="24"/>
    </row>
    <row r="277" spans="14:14" s="5" customFormat="1">
      <c r="N277" s="24"/>
    </row>
    <row r="278" spans="14:14" s="5" customFormat="1">
      <c r="N278" s="24"/>
    </row>
    <row r="279" spans="14:14" s="5" customFormat="1">
      <c r="N279" s="24"/>
    </row>
    <row r="280" spans="14:14" s="5" customFormat="1">
      <c r="N280" s="24"/>
    </row>
    <row r="281" spans="14:14" s="5" customFormat="1">
      <c r="N281" s="24"/>
    </row>
    <row r="282" spans="14:14" s="5" customFormat="1">
      <c r="N282" s="24"/>
    </row>
    <row r="283" spans="14:14" s="5" customFormat="1">
      <c r="N283" s="24"/>
    </row>
    <row r="284" spans="14:14" s="5" customFormat="1">
      <c r="N284" s="24"/>
    </row>
    <row r="285" spans="14:14" s="5" customFormat="1">
      <c r="N285" s="24"/>
    </row>
    <row r="286" spans="14:14" s="5" customFormat="1">
      <c r="N286" s="24"/>
    </row>
    <row r="287" spans="14:14" s="5" customFormat="1">
      <c r="N287" s="24"/>
    </row>
    <row r="288" spans="14:14" s="5" customFormat="1">
      <c r="N288" s="24"/>
    </row>
    <row r="289" spans="14:14" s="5" customFormat="1">
      <c r="N289" s="24"/>
    </row>
    <row r="290" spans="14:14" s="5" customFormat="1">
      <c r="N290" s="24"/>
    </row>
    <row r="291" spans="14:14" s="5" customFormat="1">
      <c r="N291" s="24"/>
    </row>
    <row r="292" spans="14:14" s="5" customFormat="1">
      <c r="N292" s="24"/>
    </row>
    <row r="293" spans="14:14" s="5" customFormat="1">
      <c r="N293" s="24"/>
    </row>
    <row r="294" spans="14:14" s="5" customFormat="1">
      <c r="N294" s="24"/>
    </row>
    <row r="295" spans="14:14" s="5" customFormat="1">
      <c r="N295" s="24"/>
    </row>
    <row r="296" spans="14:14" s="5" customFormat="1">
      <c r="N296" s="24"/>
    </row>
    <row r="297" spans="14:14" s="5" customFormat="1">
      <c r="N297" s="24"/>
    </row>
    <row r="298" spans="14:14" s="5" customFormat="1">
      <c r="N298" s="24"/>
    </row>
    <row r="299" spans="14:14" s="5" customFormat="1">
      <c r="N299" s="24"/>
    </row>
    <row r="300" spans="14:14" s="5" customFormat="1">
      <c r="N300" s="24"/>
    </row>
    <row r="301" spans="14:14" s="5" customFormat="1">
      <c r="N301" s="24"/>
    </row>
    <row r="302" spans="14:14" s="5" customFormat="1">
      <c r="N302" s="24"/>
    </row>
    <row r="303" spans="14:14" s="5" customFormat="1">
      <c r="N303" s="24"/>
    </row>
    <row r="304" spans="14:14" s="5" customFormat="1">
      <c r="N304" s="24"/>
    </row>
    <row r="305" spans="14:14" s="5" customFormat="1">
      <c r="N305" s="24"/>
    </row>
    <row r="306" spans="14:14" s="5" customFormat="1">
      <c r="N306" s="24"/>
    </row>
    <row r="307" spans="14:14" s="5" customFormat="1">
      <c r="N307" s="24"/>
    </row>
    <row r="308" spans="14:14" s="5" customFormat="1">
      <c r="N308" s="24"/>
    </row>
    <row r="309" spans="14:14" s="5" customFormat="1">
      <c r="N309" s="24"/>
    </row>
    <row r="310" spans="14:14" s="5" customFormat="1">
      <c r="N310" s="24"/>
    </row>
    <row r="311" spans="14:14" s="5" customFormat="1">
      <c r="N311" s="24"/>
    </row>
    <row r="312" spans="14:14" s="5" customFormat="1">
      <c r="N312" s="24"/>
    </row>
    <row r="313" spans="14:14" s="5" customFormat="1">
      <c r="N313" s="24"/>
    </row>
    <row r="314" spans="14:14" s="5" customFormat="1">
      <c r="N314" s="24"/>
    </row>
    <row r="315" spans="14:14" s="5" customFormat="1">
      <c r="N315" s="24"/>
    </row>
    <row r="316" spans="14:14" s="5" customFormat="1">
      <c r="N316" s="24"/>
    </row>
    <row r="317" spans="14:14" s="5" customFormat="1">
      <c r="N317" s="24"/>
    </row>
    <row r="318" spans="14:14" s="5" customFormat="1">
      <c r="N318" s="24"/>
    </row>
    <row r="319" spans="14:14" s="5" customFormat="1">
      <c r="N319" s="24"/>
    </row>
    <row r="320" spans="14:14" s="5" customFormat="1">
      <c r="N320" s="24"/>
    </row>
    <row r="321" spans="14:14" s="5" customFormat="1">
      <c r="N321" s="24"/>
    </row>
    <row r="322" spans="14:14" s="5" customFormat="1">
      <c r="N322" s="24"/>
    </row>
    <row r="323" spans="14:14" s="5" customFormat="1">
      <c r="N323" s="24"/>
    </row>
    <row r="324" spans="14:14" s="5" customFormat="1">
      <c r="N324" s="24"/>
    </row>
    <row r="325" spans="14:14" s="5" customFormat="1">
      <c r="N325" s="24"/>
    </row>
    <row r="326" spans="14:14" s="5" customFormat="1">
      <c r="N326" s="24"/>
    </row>
    <row r="327" spans="14:14" s="5" customFormat="1">
      <c r="N327" s="24"/>
    </row>
    <row r="328" spans="14:14" s="5" customFormat="1">
      <c r="N328" s="24"/>
    </row>
    <row r="329" spans="14:14" s="5" customFormat="1">
      <c r="N329" s="24"/>
    </row>
    <row r="330" spans="14:14" s="5" customFormat="1">
      <c r="N330" s="24"/>
    </row>
    <row r="331" spans="14:14" s="5" customFormat="1">
      <c r="N331" s="24"/>
    </row>
    <row r="332" spans="14:14" s="5" customFormat="1">
      <c r="N332" s="24"/>
    </row>
    <row r="333" spans="14:14" s="5" customFormat="1">
      <c r="N333" s="24"/>
    </row>
    <row r="334" spans="14:14" s="5" customFormat="1">
      <c r="N334" s="24"/>
    </row>
    <row r="335" spans="14:14" s="5" customFormat="1">
      <c r="N335" s="24"/>
    </row>
    <row r="336" spans="14:14" s="5" customFormat="1">
      <c r="N336" s="24"/>
    </row>
    <row r="337" spans="14:14" s="5" customFormat="1">
      <c r="N337" s="24"/>
    </row>
    <row r="338" spans="14:14" s="5" customFormat="1">
      <c r="N338" s="24"/>
    </row>
    <row r="339" spans="14:14" s="5" customFormat="1">
      <c r="N339" s="24"/>
    </row>
    <row r="340" spans="14:14" s="5" customFormat="1">
      <c r="N340" s="24"/>
    </row>
    <row r="341" spans="14:14" s="5" customFormat="1">
      <c r="N341" s="24"/>
    </row>
    <row r="342" spans="14:14" s="5" customFormat="1">
      <c r="N342" s="24"/>
    </row>
    <row r="343" spans="14:14" s="5" customFormat="1">
      <c r="N343" s="24"/>
    </row>
    <row r="344" spans="14:14" s="5" customFormat="1">
      <c r="N344" s="24"/>
    </row>
    <row r="345" spans="14:14" s="5" customFormat="1">
      <c r="N345" s="24"/>
    </row>
    <row r="346" spans="14:14" s="5" customFormat="1">
      <c r="N346" s="24"/>
    </row>
    <row r="347" spans="14:14" s="5" customFormat="1">
      <c r="N347" s="24"/>
    </row>
    <row r="348" spans="14:14" s="5" customFormat="1">
      <c r="N348" s="24"/>
    </row>
    <row r="349" spans="14:14" s="5" customFormat="1">
      <c r="N349" s="24"/>
    </row>
    <row r="350" spans="14:14" s="5" customFormat="1">
      <c r="N350" s="24"/>
    </row>
    <row r="351" spans="14:14" s="5" customFormat="1">
      <c r="N351" s="24"/>
    </row>
    <row r="352" spans="14:14" s="5" customFormat="1">
      <c r="N352" s="24"/>
    </row>
    <row r="353" spans="14:14" s="5" customFormat="1">
      <c r="N353" s="24"/>
    </row>
    <row r="354" spans="14:14" s="5" customFormat="1">
      <c r="N354" s="24"/>
    </row>
    <row r="355" spans="14:14" s="5" customFormat="1">
      <c r="N355" s="24"/>
    </row>
    <row r="356" spans="14:14" s="5" customFormat="1">
      <c r="N356" s="24"/>
    </row>
    <row r="357" spans="14:14" s="5" customFormat="1">
      <c r="N357" s="24"/>
    </row>
    <row r="358" spans="14:14" s="5" customFormat="1">
      <c r="N358" s="24"/>
    </row>
    <row r="359" spans="14:14" s="5" customFormat="1">
      <c r="N359" s="24"/>
    </row>
    <row r="360" spans="14:14" s="5" customFormat="1">
      <c r="N360" s="24"/>
    </row>
    <row r="361" spans="14:14" s="5" customFormat="1">
      <c r="N361" s="24"/>
    </row>
    <row r="362" spans="14:14" s="5" customFormat="1">
      <c r="N362" s="24"/>
    </row>
    <row r="363" spans="14:14" s="5" customFormat="1">
      <c r="N363" s="24"/>
    </row>
    <row r="364" spans="14:14" s="5" customFormat="1">
      <c r="N364" s="24"/>
    </row>
    <row r="365" spans="14:14" s="5" customFormat="1">
      <c r="N365" s="24"/>
    </row>
    <row r="366" spans="14:14" s="5" customFormat="1">
      <c r="N366" s="24"/>
    </row>
    <row r="367" spans="14:14" s="5" customFormat="1">
      <c r="N367" s="24"/>
    </row>
    <row r="368" spans="14:14" s="5" customFormat="1">
      <c r="N368" s="24"/>
    </row>
    <row r="369" spans="14:14" s="5" customFormat="1">
      <c r="N369" s="24"/>
    </row>
    <row r="370" spans="14:14" s="5" customFormat="1">
      <c r="N370" s="24"/>
    </row>
    <row r="371" spans="14:14" s="5" customFormat="1">
      <c r="N371" s="24"/>
    </row>
    <row r="372" spans="14:14" s="5" customFormat="1">
      <c r="N372" s="24"/>
    </row>
    <row r="373" spans="14:14" s="5" customFormat="1">
      <c r="N373" s="24"/>
    </row>
    <row r="374" spans="14:14" s="5" customFormat="1">
      <c r="N374" s="24"/>
    </row>
    <row r="375" spans="14:14" s="5" customFormat="1">
      <c r="N375" s="24"/>
    </row>
    <row r="376" spans="14:14" s="5" customFormat="1">
      <c r="N376" s="24"/>
    </row>
    <row r="377" spans="14:14" s="5" customFormat="1">
      <c r="N377" s="24"/>
    </row>
    <row r="378" spans="14:14" s="5" customFormat="1">
      <c r="N378" s="24"/>
    </row>
    <row r="379" spans="14:14" s="5" customFormat="1">
      <c r="N379" s="24"/>
    </row>
    <row r="380" spans="14:14" s="5" customFormat="1">
      <c r="N380" s="24"/>
    </row>
    <row r="381" spans="14:14" s="5" customFormat="1">
      <c r="N381" s="24"/>
    </row>
    <row r="382" spans="14:14" s="5" customFormat="1">
      <c r="N382" s="24"/>
    </row>
    <row r="383" spans="14:14" s="5" customFormat="1">
      <c r="N383" s="24"/>
    </row>
    <row r="384" spans="14:14" s="5" customFormat="1">
      <c r="N384" s="24"/>
    </row>
    <row r="385" spans="14:14" s="5" customFormat="1">
      <c r="N385" s="24"/>
    </row>
    <row r="386" spans="14:14" s="5" customFormat="1">
      <c r="N386" s="24"/>
    </row>
    <row r="387" spans="14:14" s="5" customFormat="1">
      <c r="N387" s="24"/>
    </row>
    <row r="388" spans="14:14" s="5" customFormat="1">
      <c r="N388" s="24"/>
    </row>
    <row r="389" spans="14:14" s="5" customFormat="1">
      <c r="N389" s="24"/>
    </row>
    <row r="390" spans="14:14" s="5" customFormat="1">
      <c r="N390" s="24"/>
    </row>
    <row r="391" spans="14:14" s="5" customFormat="1">
      <c r="N391" s="24"/>
    </row>
    <row r="392" spans="14:14" s="5" customFormat="1">
      <c r="N392" s="24"/>
    </row>
    <row r="393" spans="14:14" s="5" customFormat="1">
      <c r="N393" s="24"/>
    </row>
    <row r="394" spans="14:14" s="5" customFormat="1">
      <c r="N394" s="24"/>
    </row>
    <row r="395" spans="14:14" s="5" customFormat="1">
      <c r="N395" s="24"/>
    </row>
    <row r="396" spans="14:14" s="5" customFormat="1">
      <c r="N396" s="24"/>
    </row>
    <row r="397" spans="14:14" s="5" customFormat="1">
      <c r="N397" s="24"/>
    </row>
    <row r="398" spans="14:14" s="5" customFormat="1">
      <c r="N398" s="24"/>
    </row>
    <row r="399" spans="14:14" s="5" customFormat="1">
      <c r="N399" s="24"/>
    </row>
    <row r="400" spans="14:14" s="5" customFormat="1">
      <c r="N400" s="24"/>
    </row>
    <row r="401" spans="14:14" s="5" customFormat="1">
      <c r="N401" s="24"/>
    </row>
    <row r="402" spans="14:14" s="5" customFormat="1">
      <c r="N402" s="24"/>
    </row>
    <row r="403" spans="14:14" s="5" customFormat="1">
      <c r="N403" s="24"/>
    </row>
    <row r="404" spans="14:14" s="5" customFormat="1">
      <c r="N404" s="24"/>
    </row>
    <row r="405" spans="14:14" s="5" customFormat="1">
      <c r="N405" s="24"/>
    </row>
    <row r="406" spans="14:14" s="5" customFormat="1">
      <c r="N406" s="24"/>
    </row>
    <row r="407" spans="14:14" s="5" customFormat="1">
      <c r="N407" s="24"/>
    </row>
    <row r="408" spans="14:14" s="5" customFormat="1">
      <c r="N408" s="24"/>
    </row>
    <row r="409" spans="14:14" s="5" customFormat="1">
      <c r="N409" s="24"/>
    </row>
    <row r="410" spans="14:14" s="5" customFormat="1">
      <c r="N410" s="24"/>
    </row>
    <row r="411" spans="14:14" s="5" customFormat="1">
      <c r="N411" s="24"/>
    </row>
    <row r="412" spans="14:14" s="5" customFormat="1">
      <c r="N412" s="24"/>
    </row>
    <row r="413" spans="14:14" s="5" customFormat="1">
      <c r="N413" s="24"/>
    </row>
    <row r="414" spans="14:14" s="5" customFormat="1">
      <c r="N414" s="24"/>
    </row>
    <row r="415" spans="14:14" s="5" customFormat="1">
      <c r="N415" s="24"/>
    </row>
    <row r="416" spans="14:14" s="5" customFormat="1">
      <c r="N416" s="24"/>
    </row>
    <row r="417" spans="14:14" s="5" customFormat="1">
      <c r="N417" s="24"/>
    </row>
    <row r="418" spans="14:14" s="5" customFormat="1">
      <c r="N418" s="24"/>
    </row>
    <row r="419" spans="14:14" s="5" customFormat="1">
      <c r="N419" s="24"/>
    </row>
    <row r="420" spans="14:14" s="5" customFormat="1">
      <c r="N420" s="24"/>
    </row>
    <row r="421" spans="14:14" s="5" customFormat="1">
      <c r="N421" s="24"/>
    </row>
    <row r="422" spans="14:14" s="5" customFormat="1">
      <c r="N422" s="24"/>
    </row>
    <row r="423" spans="14:14" s="5" customFormat="1">
      <c r="N423" s="24"/>
    </row>
    <row r="424" spans="14:14" s="5" customFormat="1">
      <c r="N424" s="24"/>
    </row>
    <row r="425" spans="14:14" s="5" customFormat="1">
      <c r="N425" s="24"/>
    </row>
    <row r="426" spans="14:14" s="5" customFormat="1">
      <c r="N426" s="24"/>
    </row>
    <row r="427" spans="14:14" s="5" customFormat="1">
      <c r="N427" s="24"/>
    </row>
    <row r="428" spans="14:14" s="5" customFormat="1">
      <c r="N428" s="24"/>
    </row>
    <row r="429" spans="14:14" s="5" customFormat="1">
      <c r="N429" s="24"/>
    </row>
    <row r="430" spans="14:14" s="5" customFormat="1">
      <c r="N430" s="24"/>
    </row>
    <row r="431" spans="14:14" s="5" customFormat="1">
      <c r="N431" s="24"/>
    </row>
    <row r="432" spans="14:14" s="5" customFormat="1">
      <c r="N432" s="24"/>
    </row>
    <row r="433" spans="14:14" s="5" customFormat="1">
      <c r="N433" s="24"/>
    </row>
    <row r="434" spans="14:14" s="5" customFormat="1">
      <c r="N434" s="24"/>
    </row>
    <row r="435" spans="14:14" s="5" customFormat="1">
      <c r="N435" s="24"/>
    </row>
    <row r="436" spans="14:14" s="5" customFormat="1">
      <c r="N436" s="24"/>
    </row>
    <row r="437" spans="14:14" s="5" customFormat="1">
      <c r="N437" s="24"/>
    </row>
    <row r="438" spans="14:14" s="5" customFormat="1">
      <c r="N438" s="24"/>
    </row>
    <row r="439" spans="14:14" s="5" customFormat="1">
      <c r="N439" s="24"/>
    </row>
    <row r="440" spans="14:14" s="5" customFormat="1">
      <c r="N440" s="24"/>
    </row>
    <row r="441" spans="14:14" s="5" customFormat="1">
      <c r="N441" s="24"/>
    </row>
    <row r="442" spans="14:14" s="5" customFormat="1">
      <c r="N442" s="24"/>
    </row>
    <row r="443" spans="14:14" s="5" customFormat="1">
      <c r="N443" s="24"/>
    </row>
    <row r="444" spans="14:14" s="5" customFormat="1">
      <c r="N444" s="24"/>
    </row>
    <row r="445" spans="14:14" s="5" customFormat="1">
      <c r="N445" s="24"/>
    </row>
    <row r="446" spans="14:14" s="5" customFormat="1">
      <c r="N446" s="24"/>
    </row>
    <row r="447" spans="14:14" s="5" customFormat="1">
      <c r="N447" s="24"/>
    </row>
    <row r="448" spans="14:14" s="5" customFormat="1">
      <c r="N448" s="24"/>
    </row>
    <row r="449" spans="14:14" s="5" customFormat="1">
      <c r="N449" s="24"/>
    </row>
    <row r="450" spans="14:14" s="5" customFormat="1">
      <c r="N450" s="24"/>
    </row>
    <row r="451" spans="14:14" s="5" customFormat="1">
      <c r="N451" s="24"/>
    </row>
    <row r="452" spans="14:14" s="5" customFormat="1">
      <c r="N452" s="24"/>
    </row>
    <row r="453" spans="14:14" s="5" customFormat="1">
      <c r="N453" s="24"/>
    </row>
    <row r="454" spans="14:14" s="5" customFormat="1">
      <c r="N454" s="24"/>
    </row>
    <row r="455" spans="14:14" s="5" customFormat="1">
      <c r="N455" s="24"/>
    </row>
    <row r="456" spans="14:14" s="5" customFormat="1">
      <c r="N456" s="24"/>
    </row>
    <row r="457" spans="14:14" s="5" customFormat="1">
      <c r="N457" s="24"/>
    </row>
    <row r="458" spans="14:14" s="5" customFormat="1">
      <c r="N458" s="24"/>
    </row>
    <row r="459" spans="14:14" s="5" customFormat="1">
      <c r="N459" s="24"/>
    </row>
    <row r="460" spans="14:14" s="5" customFormat="1">
      <c r="N460" s="24"/>
    </row>
    <row r="461" spans="14:14" s="5" customFormat="1">
      <c r="N461" s="24"/>
    </row>
    <row r="462" spans="14:14" s="5" customFormat="1">
      <c r="N462" s="24"/>
    </row>
    <row r="463" spans="14:14" s="5" customFormat="1">
      <c r="N463" s="24"/>
    </row>
    <row r="464" spans="14:14" s="5" customFormat="1">
      <c r="N464" s="24"/>
    </row>
    <row r="465" spans="14:14" s="5" customFormat="1">
      <c r="N465" s="24"/>
    </row>
    <row r="466" spans="14:14" s="5" customFormat="1">
      <c r="N466" s="24"/>
    </row>
    <row r="467" spans="14:14" s="5" customFormat="1">
      <c r="N467" s="24"/>
    </row>
    <row r="468" spans="14:14" s="5" customFormat="1">
      <c r="N468" s="24"/>
    </row>
    <row r="469" spans="14:14" s="5" customFormat="1">
      <c r="N469" s="24"/>
    </row>
    <row r="470" spans="14:14" s="5" customFormat="1">
      <c r="N470" s="24"/>
    </row>
    <row r="471" spans="14:14" s="5" customFormat="1">
      <c r="N471" s="24"/>
    </row>
    <row r="472" spans="14:14" s="5" customFormat="1">
      <c r="N472" s="24"/>
    </row>
    <row r="473" spans="14:14" s="5" customFormat="1">
      <c r="N473" s="24"/>
    </row>
    <row r="474" spans="14:14" s="5" customFormat="1">
      <c r="N474" s="24"/>
    </row>
    <row r="475" spans="14:14" s="5" customFormat="1">
      <c r="N475" s="24"/>
    </row>
    <row r="476" spans="14:14" s="5" customFormat="1">
      <c r="N476" s="24"/>
    </row>
    <row r="477" spans="14:14" s="5" customFormat="1">
      <c r="N477" s="24"/>
    </row>
    <row r="478" spans="14:14" s="5" customFormat="1">
      <c r="N478" s="24"/>
    </row>
  </sheetData>
  <mergeCells count="4">
    <mergeCell ref="B1:C2"/>
    <mergeCell ref="P1:P2"/>
    <mergeCell ref="Q1:Q2"/>
    <mergeCell ref="R1:R2"/>
  </mergeCells>
  <conditionalFormatting sqref="E3:M16">
    <cfRule type="cellIs" dxfId="33" priority="23" operator="equal">
      <formula>"NO CUMPLE"</formula>
    </cfRule>
  </conditionalFormatting>
  <conditionalFormatting sqref="J1:M2 J17:M1048576">
    <cfRule type="cellIs" dxfId="32" priority="44" operator="equal">
      <formula>"NO CUMPLE"</formula>
    </cfRule>
  </conditionalFormatting>
  <conditionalFormatting sqref="K5:M8">
    <cfRule type="cellIs" dxfId="31" priority="22" operator="equal">
      <formula>"NO CUMPLE"</formula>
    </cfRule>
  </conditionalFormatting>
  <conditionalFormatting sqref="N3:N16">
    <cfRule type="cellIs" dxfId="30" priority="1" operator="equal">
      <formula>"PROPUESTA NO HABIL"</formula>
    </cfRule>
  </conditionalFormatting>
  <conditionalFormatting sqref="R3:R16">
    <cfRule type="cellIs" dxfId="29" priority="24" operator="equal">
      <formula>29</formula>
    </cfRule>
    <cfRule type="cellIs" dxfId="28" priority="25" operator="equal">
      <formula>30</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D84A3-6426-4577-8700-9E329DE881C8}">
  <sheetPr>
    <tabColor rgb="FFFF0000"/>
  </sheetPr>
  <dimension ref="A1:DV471"/>
  <sheetViews>
    <sheetView showZeros="0" zoomScale="35" zoomScaleNormal="32" workbookViewId="0">
      <selection activeCell="D4" sqref="D4"/>
    </sheetView>
  </sheetViews>
  <sheetFormatPr baseColWidth="10" defaultColWidth="10.83203125" defaultRowHeight="15.5"/>
  <cols>
    <col min="1" max="1" width="3" style="187" customWidth="1"/>
    <col min="2" max="2" width="4.83203125" style="187" customWidth="1"/>
    <col min="3" max="3" width="42.58203125" style="187" customWidth="1"/>
    <col min="4" max="5" width="33.75" style="188" customWidth="1"/>
    <col min="6" max="12" width="33.75" style="187" customWidth="1"/>
    <col min="13" max="13" width="33" style="188" customWidth="1"/>
    <col min="14" max="16" width="28.25" style="188" customWidth="1"/>
    <col min="17" max="17" width="29.08203125" style="189" customWidth="1"/>
    <col min="18" max="18" width="20" style="187" customWidth="1"/>
    <col min="19" max="16384" width="10.83203125" style="187"/>
  </cols>
  <sheetData>
    <row r="1" spans="1:126" ht="16" thickBot="1"/>
    <row r="2" spans="1:126" ht="49.5" customHeight="1" thickBot="1">
      <c r="B2" s="368" t="s">
        <v>58</v>
      </c>
      <c r="C2" s="369"/>
      <c r="D2" s="190" t="s">
        <v>421</v>
      </c>
      <c r="E2" s="194"/>
      <c r="F2" s="372" t="s">
        <v>422</v>
      </c>
      <c r="G2" s="372"/>
      <c r="H2" s="372"/>
      <c r="I2" s="373"/>
      <c r="J2" s="374" t="s">
        <v>423</v>
      </c>
      <c r="K2" s="375"/>
      <c r="L2" s="375"/>
      <c r="M2" s="376" t="s">
        <v>424</v>
      </c>
      <c r="N2" s="378" t="s">
        <v>158</v>
      </c>
      <c r="O2" s="362" t="s">
        <v>425</v>
      </c>
      <c r="P2" s="364" t="s">
        <v>158</v>
      </c>
      <c r="Q2" s="366" t="s">
        <v>460</v>
      </c>
    </row>
    <row r="3" spans="1:126" ht="106" customHeight="1">
      <c r="B3" s="370"/>
      <c r="C3" s="371"/>
      <c r="D3" s="254" t="s">
        <v>426</v>
      </c>
      <c r="E3" s="255"/>
      <c r="F3" s="256" t="s">
        <v>427</v>
      </c>
      <c r="G3" s="257" t="s">
        <v>344</v>
      </c>
      <c r="H3" s="258" t="s">
        <v>428</v>
      </c>
      <c r="I3" s="258" t="s">
        <v>344</v>
      </c>
      <c r="J3" s="259" t="s">
        <v>429</v>
      </c>
      <c r="K3" s="260" t="s">
        <v>430</v>
      </c>
      <c r="L3" s="261" t="s">
        <v>431</v>
      </c>
      <c r="M3" s="377"/>
      <c r="N3" s="379"/>
      <c r="O3" s="363"/>
      <c r="P3" s="365"/>
      <c r="Q3" s="367"/>
    </row>
    <row r="4" spans="1:126" s="191" customFormat="1" ht="111" customHeight="1">
      <c r="A4" s="187"/>
      <c r="B4" s="262">
        <v>1</v>
      </c>
      <c r="C4" s="247" t="s">
        <v>285</v>
      </c>
      <c r="D4" s="263" t="s">
        <v>57</v>
      </c>
      <c r="E4" s="264"/>
      <c r="F4" s="263" t="s">
        <v>57</v>
      </c>
      <c r="G4" s="263"/>
      <c r="H4" s="263" t="s">
        <v>57</v>
      </c>
      <c r="I4" s="264"/>
      <c r="J4" s="263" t="s">
        <v>57</v>
      </c>
      <c r="K4" s="263" t="s">
        <v>57</v>
      </c>
      <c r="L4" s="263"/>
      <c r="M4" s="265" t="s">
        <v>467</v>
      </c>
      <c r="N4" s="263"/>
      <c r="O4" s="263" t="str">
        <f>+'ARTIF-BAJOS'!H4</f>
        <v>CUMPLE</v>
      </c>
      <c r="P4" s="263"/>
      <c r="Q4" s="318">
        <f>+'factores de puntuacion'!I5+'MEDIA GEOMETRICA'!I4</f>
        <v>97.723846009648284</v>
      </c>
      <c r="R4" s="187"/>
      <c r="S4" s="187"/>
      <c r="T4" s="187"/>
      <c r="U4" s="187"/>
      <c r="V4" s="187"/>
      <c r="W4" s="187"/>
      <c r="X4" s="187"/>
      <c r="Y4" s="187"/>
      <c r="Z4" s="187"/>
      <c r="AA4" s="187"/>
      <c r="AB4" s="187"/>
      <c r="AC4" s="187"/>
      <c r="AD4" s="187"/>
      <c r="AE4" s="187"/>
      <c r="AF4" s="187"/>
      <c r="AG4" s="187"/>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c r="BJ4" s="187"/>
      <c r="BK4" s="187"/>
      <c r="BL4" s="187"/>
      <c r="BM4" s="187"/>
      <c r="BN4" s="187"/>
      <c r="BO4" s="187"/>
      <c r="BP4" s="187"/>
      <c r="BQ4" s="187"/>
      <c r="BR4" s="187"/>
      <c r="BS4" s="187"/>
      <c r="BT4" s="187"/>
      <c r="BU4" s="187"/>
      <c r="BV4" s="187"/>
      <c r="BW4" s="187"/>
      <c r="BX4" s="187"/>
      <c r="BY4" s="187"/>
      <c r="BZ4" s="187"/>
      <c r="CA4" s="187"/>
      <c r="CB4" s="187"/>
      <c r="CC4" s="187"/>
      <c r="CD4" s="187"/>
      <c r="CE4" s="187"/>
      <c r="CF4" s="187"/>
      <c r="CG4" s="187"/>
      <c r="CH4" s="187"/>
      <c r="CI4" s="187"/>
      <c r="CJ4" s="187"/>
      <c r="CK4" s="187"/>
      <c r="CL4" s="187"/>
      <c r="CM4" s="187"/>
      <c r="CN4" s="187"/>
      <c r="CO4" s="187"/>
      <c r="CP4" s="187"/>
      <c r="CQ4" s="187"/>
      <c r="CR4" s="187"/>
      <c r="CS4" s="187"/>
      <c r="CT4" s="187"/>
      <c r="CU4" s="187"/>
      <c r="CV4" s="187"/>
      <c r="CW4" s="187"/>
      <c r="CX4" s="187"/>
      <c r="CY4" s="187"/>
      <c r="CZ4" s="187"/>
      <c r="DA4" s="187"/>
      <c r="DB4" s="187"/>
      <c r="DC4" s="187"/>
      <c r="DD4" s="187"/>
      <c r="DE4" s="187"/>
      <c r="DF4" s="187"/>
      <c r="DG4" s="187"/>
      <c r="DH4" s="187"/>
      <c r="DI4" s="187"/>
      <c r="DJ4" s="187"/>
      <c r="DK4" s="187"/>
      <c r="DL4" s="187"/>
      <c r="DM4" s="187"/>
      <c r="DN4" s="187"/>
      <c r="DO4" s="187"/>
      <c r="DP4" s="187"/>
      <c r="DQ4" s="187"/>
      <c r="DR4" s="187"/>
      <c r="DS4" s="187"/>
      <c r="DT4" s="187"/>
      <c r="DU4" s="187"/>
      <c r="DV4" s="187"/>
    </row>
    <row r="5" spans="1:126" ht="111" customHeight="1">
      <c r="B5" s="266">
        <v>2</v>
      </c>
      <c r="C5" s="250" t="s">
        <v>299</v>
      </c>
      <c r="D5" s="267" t="s">
        <v>57</v>
      </c>
      <c r="E5" s="268"/>
      <c r="F5" s="267" t="s">
        <v>57</v>
      </c>
      <c r="G5" s="268"/>
      <c r="H5" s="267" t="s">
        <v>57</v>
      </c>
      <c r="I5" s="268"/>
      <c r="J5" s="267" t="s">
        <v>57</v>
      </c>
      <c r="K5" s="267" t="s">
        <v>57</v>
      </c>
      <c r="L5" s="267"/>
      <c r="M5" s="265" t="s">
        <v>467</v>
      </c>
      <c r="N5" s="267"/>
      <c r="O5" s="267" t="str">
        <f>+'ARTIF-BAJOS'!H5</f>
        <v>CUMPLE</v>
      </c>
      <c r="P5" s="267"/>
      <c r="Q5" s="318">
        <f>+'factores de puntuacion'!I6+'MEDIA GEOMETRICA'!I5</f>
        <v>99.341580704599309</v>
      </c>
      <c r="R5" s="192"/>
    </row>
    <row r="6" spans="1:126" s="191" customFormat="1" ht="111" customHeight="1">
      <c r="A6" s="187"/>
      <c r="B6" s="262">
        <v>3</v>
      </c>
      <c r="C6" s="247" t="s">
        <v>329</v>
      </c>
      <c r="D6" s="263" t="s">
        <v>57</v>
      </c>
      <c r="E6" s="264"/>
      <c r="F6" s="263" t="s">
        <v>57</v>
      </c>
      <c r="G6" s="263"/>
      <c r="H6" s="263" t="s">
        <v>57</v>
      </c>
      <c r="I6" s="264"/>
      <c r="J6" s="263" t="s">
        <v>57</v>
      </c>
      <c r="K6" s="263" t="s">
        <v>57</v>
      </c>
      <c r="L6" s="263"/>
      <c r="M6" s="265" t="s">
        <v>467</v>
      </c>
      <c r="N6" s="263"/>
      <c r="O6" s="263" t="str">
        <f>+'ARTIF-BAJOS'!H6</f>
        <v>CUMPLE</v>
      </c>
      <c r="P6" s="263"/>
      <c r="Q6" s="318">
        <f>+'factores de puntuacion'!I7+'MEDIA GEOMETRICA'!I6</f>
        <v>98.718712446990125</v>
      </c>
      <c r="R6" s="187"/>
      <c r="S6" s="187"/>
      <c r="T6" s="187"/>
      <c r="U6" s="187"/>
      <c r="V6" s="187"/>
      <c r="W6" s="187"/>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c r="BJ6" s="187"/>
      <c r="BK6" s="187"/>
      <c r="BL6" s="187"/>
      <c r="BM6" s="187"/>
      <c r="BN6" s="187"/>
      <c r="BO6" s="187"/>
      <c r="BP6" s="187"/>
      <c r="BQ6" s="187"/>
      <c r="BR6" s="187"/>
      <c r="BS6" s="187"/>
      <c r="BT6" s="187"/>
      <c r="BU6" s="187"/>
      <c r="BV6" s="187"/>
      <c r="BW6" s="187"/>
      <c r="BX6" s="187"/>
      <c r="BY6" s="187"/>
      <c r="BZ6" s="187"/>
      <c r="CA6" s="187"/>
      <c r="CB6" s="187"/>
      <c r="CC6" s="187"/>
      <c r="CD6" s="187"/>
      <c r="CE6" s="187"/>
      <c r="CF6" s="187"/>
      <c r="CG6" s="187"/>
      <c r="CH6" s="187"/>
      <c r="CI6" s="187"/>
      <c r="CJ6" s="187"/>
      <c r="CK6" s="187"/>
      <c r="CL6" s="187"/>
      <c r="CM6" s="187"/>
      <c r="CN6" s="187"/>
      <c r="CO6" s="187"/>
      <c r="CP6" s="187"/>
      <c r="CQ6" s="187"/>
      <c r="CR6" s="187"/>
      <c r="CS6" s="187"/>
      <c r="CT6" s="187"/>
      <c r="CU6" s="187"/>
      <c r="CV6" s="187"/>
      <c r="CW6" s="187"/>
      <c r="CX6" s="187"/>
      <c r="CY6" s="187"/>
      <c r="CZ6" s="187"/>
      <c r="DA6" s="187"/>
      <c r="DB6" s="187"/>
      <c r="DC6" s="187"/>
      <c r="DD6" s="187"/>
      <c r="DE6" s="187"/>
      <c r="DF6" s="187"/>
      <c r="DG6" s="187"/>
      <c r="DH6" s="187"/>
      <c r="DI6" s="187"/>
      <c r="DJ6" s="187"/>
      <c r="DK6" s="187"/>
      <c r="DL6" s="187"/>
      <c r="DM6" s="187"/>
      <c r="DN6" s="187"/>
      <c r="DO6" s="187"/>
      <c r="DP6" s="187"/>
      <c r="DQ6" s="187"/>
      <c r="DR6" s="187"/>
      <c r="DS6" s="187"/>
      <c r="DT6" s="187"/>
      <c r="DU6" s="187"/>
      <c r="DV6" s="187"/>
    </row>
    <row r="7" spans="1:126" ht="111" customHeight="1">
      <c r="B7" s="266">
        <v>4</v>
      </c>
      <c r="C7" s="250" t="s">
        <v>330</v>
      </c>
      <c r="D7" s="267" t="s">
        <v>57</v>
      </c>
      <c r="E7" s="268"/>
      <c r="F7" s="267" t="s">
        <v>57</v>
      </c>
      <c r="G7" s="268"/>
      <c r="H7" s="267" t="s">
        <v>57</v>
      </c>
      <c r="I7" s="268"/>
      <c r="J7" s="267" t="s">
        <v>57</v>
      </c>
      <c r="K7" s="267" t="s">
        <v>57</v>
      </c>
      <c r="L7" s="267"/>
      <c r="M7" s="265" t="s">
        <v>467</v>
      </c>
      <c r="N7" s="267"/>
      <c r="O7" s="267" t="s">
        <v>57</v>
      </c>
      <c r="P7" s="280" t="s">
        <v>470</v>
      </c>
      <c r="Q7" s="318">
        <f>+'factores de puntuacion'!I8+'MEDIA GEOMETRICA'!I7</f>
        <v>99.021170320720486</v>
      </c>
    </row>
    <row r="8" spans="1:126" s="191" customFormat="1" ht="111" customHeight="1">
      <c r="A8" s="187"/>
      <c r="B8" s="262">
        <v>5</v>
      </c>
      <c r="C8" s="247" t="s">
        <v>229</v>
      </c>
      <c r="D8" s="263" t="s">
        <v>57</v>
      </c>
      <c r="E8" s="264"/>
      <c r="F8" s="263" t="s">
        <v>57</v>
      </c>
      <c r="G8" s="263"/>
      <c r="H8" s="263" t="s">
        <v>471</v>
      </c>
      <c r="I8" s="264"/>
      <c r="J8" s="263" t="s">
        <v>57</v>
      </c>
      <c r="K8" s="263" t="s">
        <v>57</v>
      </c>
      <c r="L8" s="263"/>
      <c r="M8" s="265" t="s">
        <v>467</v>
      </c>
      <c r="N8" s="263"/>
      <c r="O8" s="263" t="str">
        <f>+'ARTIF-BAJOS'!H8</f>
        <v>CUMPLE</v>
      </c>
      <c r="P8" s="263"/>
      <c r="Q8" s="269">
        <f>+'factores de puntuacion'!I9+'MEDIA GEOMETRICA'!I8</f>
        <v>100</v>
      </c>
      <c r="R8" s="187"/>
      <c r="S8" s="187"/>
      <c r="T8" s="187"/>
      <c r="U8" s="187"/>
      <c r="V8" s="187"/>
      <c r="W8" s="187"/>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c r="BJ8" s="187"/>
      <c r="BK8" s="187"/>
      <c r="BL8" s="187"/>
      <c r="BM8" s="187"/>
      <c r="BN8" s="187"/>
      <c r="BO8" s="187"/>
      <c r="BP8" s="187"/>
      <c r="BQ8" s="187"/>
      <c r="BR8" s="187"/>
      <c r="BS8" s="187"/>
      <c r="BT8" s="187"/>
      <c r="BU8" s="187"/>
      <c r="BV8" s="187"/>
      <c r="BW8" s="187"/>
      <c r="BX8" s="187"/>
      <c r="BY8" s="187"/>
      <c r="BZ8" s="187"/>
      <c r="CA8" s="187"/>
      <c r="CB8" s="187"/>
      <c r="CC8" s="187"/>
      <c r="CD8" s="187"/>
      <c r="CE8" s="187"/>
      <c r="CF8" s="187"/>
      <c r="CG8" s="187"/>
      <c r="CH8" s="187"/>
      <c r="CI8" s="187"/>
      <c r="CJ8" s="187"/>
      <c r="CK8" s="187"/>
      <c r="CL8" s="187"/>
      <c r="CM8" s="187"/>
      <c r="CN8" s="187"/>
      <c r="CO8" s="187"/>
      <c r="CP8" s="187"/>
      <c r="CQ8" s="187"/>
      <c r="CR8" s="187"/>
      <c r="CS8" s="187"/>
      <c r="CT8" s="187"/>
      <c r="CU8" s="187"/>
      <c r="CV8" s="187"/>
      <c r="CW8" s="187"/>
      <c r="CX8" s="187"/>
      <c r="CY8" s="187"/>
      <c r="CZ8" s="187"/>
      <c r="DA8" s="187"/>
      <c r="DB8" s="187"/>
      <c r="DC8" s="187"/>
      <c r="DD8" s="187"/>
      <c r="DE8" s="187"/>
      <c r="DF8" s="187"/>
      <c r="DG8" s="187"/>
      <c r="DH8" s="187"/>
      <c r="DI8" s="187"/>
      <c r="DJ8" s="187"/>
      <c r="DK8" s="187"/>
      <c r="DL8" s="187"/>
      <c r="DM8" s="187"/>
      <c r="DN8" s="187"/>
      <c r="DO8" s="187"/>
      <c r="DP8" s="187"/>
      <c r="DQ8" s="187"/>
      <c r="DR8" s="187"/>
      <c r="DS8" s="187"/>
      <c r="DT8" s="187"/>
      <c r="DU8" s="187"/>
      <c r="DV8" s="187"/>
    </row>
    <row r="9" spans="1:126" ht="307.5" customHeight="1">
      <c r="B9" s="196">
        <v>6</v>
      </c>
      <c r="C9" s="250" t="s">
        <v>331</v>
      </c>
      <c r="D9" s="267" t="s">
        <v>11</v>
      </c>
      <c r="E9" s="268" t="s">
        <v>485</v>
      </c>
      <c r="F9" s="267" t="s">
        <v>11</v>
      </c>
      <c r="G9" s="264" t="s">
        <v>485</v>
      </c>
      <c r="H9" s="267" t="s">
        <v>11</v>
      </c>
      <c r="I9" s="268" t="s">
        <v>485</v>
      </c>
      <c r="J9" s="267" t="s">
        <v>57</v>
      </c>
      <c r="K9" s="267" t="s">
        <v>11</v>
      </c>
      <c r="L9" s="268" t="s">
        <v>485</v>
      </c>
      <c r="M9" s="265" t="s">
        <v>432</v>
      </c>
      <c r="N9" s="267"/>
      <c r="O9" s="267" t="str">
        <f>+'ARTIF-BAJOS'!H9</f>
        <v>CUMPLE</v>
      </c>
      <c r="P9" s="267"/>
      <c r="Q9" s="269">
        <f>+'factores de puntuacion'!I10+'MEDIA GEOMETRICA'!I9</f>
        <v>30</v>
      </c>
    </row>
    <row r="10" spans="1:126" s="191" customFormat="1" ht="306.5" customHeight="1">
      <c r="A10" s="187"/>
      <c r="B10" s="262">
        <v>7</v>
      </c>
      <c r="C10" s="247" t="s">
        <v>332</v>
      </c>
      <c r="D10" s="263" t="s">
        <v>11</v>
      </c>
      <c r="E10" s="264" t="s">
        <v>485</v>
      </c>
      <c r="F10" s="264" t="s">
        <v>11</v>
      </c>
      <c r="G10" s="270" t="s">
        <v>485</v>
      </c>
      <c r="H10" s="263" t="s">
        <v>11</v>
      </c>
      <c r="I10" s="264" t="s">
        <v>485</v>
      </c>
      <c r="J10" s="263" t="s">
        <v>57</v>
      </c>
      <c r="K10" s="263" t="s">
        <v>11</v>
      </c>
      <c r="L10" s="264" t="s">
        <v>485</v>
      </c>
      <c r="M10" s="265" t="s">
        <v>432</v>
      </c>
      <c r="N10" s="263"/>
      <c r="O10" s="263" t="str">
        <f>+'ARTIF-BAJOS'!H10</f>
        <v>CUMPLE</v>
      </c>
      <c r="P10" s="263"/>
      <c r="Q10" s="269">
        <f>+'factores de puntuacion'!I11+'MEDIA GEOMETRICA'!I10</f>
        <v>30</v>
      </c>
      <c r="R10" s="187"/>
      <c r="S10" s="187"/>
      <c r="T10" s="187"/>
      <c r="U10" s="187"/>
      <c r="V10" s="187"/>
      <c r="W10" s="187"/>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c r="BJ10" s="187"/>
      <c r="BK10" s="187"/>
      <c r="BL10" s="187"/>
      <c r="BM10" s="187"/>
      <c r="BN10" s="187"/>
      <c r="BO10" s="187"/>
      <c r="BP10" s="187"/>
      <c r="BQ10" s="187"/>
      <c r="BR10" s="187"/>
      <c r="BS10" s="187"/>
      <c r="BT10" s="187"/>
      <c r="BU10" s="187"/>
      <c r="BV10" s="187"/>
      <c r="BW10" s="187"/>
      <c r="BX10" s="187"/>
      <c r="BY10" s="187"/>
      <c r="BZ10" s="187"/>
      <c r="CA10" s="187"/>
      <c r="CB10" s="187"/>
      <c r="CC10" s="187"/>
      <c r="CD10" s="187"/>
      <c r="CE10" s="187"/>
      <c r="CF10" s="187"/>
      <c r="CG10" s="187"/>
      <c r="CH10" s="187"/>
      <c r="CI10" s="187"/>
      <c r="CJ10" s="187"/>
      <c r="CK10" s="187"/>
      <c r="CL10" s="187"/>
      <c r="CM10" s="187"/>
      <c r="CN10" s="187"/>
      <c r="CO10" s="187"/>
      <c r="CP10" s="187"/>
      <c r="CQ10" s="187"/>
      <c r="CR10" s="187"/>
      <c r="CS10" s="187"/>
      <c r="CT10" s="187"/>
      <c r="CU10" s="187"/>
      <c r="CV10" s="187"/>
      <c r="CW10" s="187"/>
      <c r="CX10" s="187"/>
      <c r="CY10" s="187"/>
      <c r="CZ10" s="187"/>
      <c r="DA10" s="187"/>
      <c r="DB10" s="187"/>
      <c r="DC10" s="187"/>
      <c r="DD10" s="187"/>
      <c r="DE10" s="187"/>
      <c r="DF10" s="187"/>
      <c r="DG10" s="187"/>
      <c r="DH10" s="187"/>
      <c r="DI10" s="187"/>
      <c r="DJ10" s="187"/>
      <c r="DK10" s="187"/>
      <c r="DL10" s="187"/>
      <c r="DM10" s="187"/>
      <c r="DN10" s="187"/>
      <c r="DO10" s="187"/>
      <c r="DP10" s="187"/>
      <c r="DQ10" s="187"/>
      <c r="DR10" s="187"/>
      <c r="DS10" s="187"/>
      <c r="DT10" s="187"/>
      <c r="DU10" s="187"/>
      <c r="DV10" s="187"/>
    </row>
    <row r="11" spans="1:126">
      <c r="D11" s="193"/>
      <c r="E11" s="193"/>
      <c r="N11" s="193"/>
      <c r="O11" s="193"/>
      <c r="P11" s="193"/>
      <c r="Q11" s="187"/>
    </row>
    <row r="12" spans="1:126">
      <c r="D12" s="193"/>
      <c r="E12" s="193"/>
      <c r="N12" s="193"/>
      <c r="O12" s="193"/>
      <c r="P12" s="193"/>
      <c r="Q12" s="187"/>
    </row>
    <row r="13" spans="1:126">
      <c r="Q13" s="187"/>
    </row>
    <row r="14" spans="1:126">
      <c r="Q14" s="187"/>
    </row>
    <row r="15" spans="1:126">
      <c r="Q15" s="187"/>
    </row>
    <row r="16" spans="1:126">
      <c r="Q16" s="187"/>
    </row>
    <row r="17" spans="17:17">
      <c r="Q17" s="187"/>
    </row>
    <row r="18" spans="17:17">
      <c r="Q18" s="187"/>
    </row>
    <row r="19" spans="17:17">
      <c r="Q19" s="187"/>
    </row>
    <row r="20" spans="17:17">
      <c r="Q20" s="187"/>
    </row>
    <row r="21" spans="17:17">
      <c r="Q21" s="187"/>
    </row>
    <row r="22" spans="17:17">
      <c r="Q22" s="187"/>
    </row>
    <row r="23" spans="17:17">
      <c r="Q23" s="187"/>
    </row>
    <row r="24" spans="17:17">
      <c r="Q24" s="187"/>
    </row>
    <row r="25" spans="17:17">
      <c r="Q25" s="187"/>
    </row>
    <row r="26" spans="17:17">
      <c r="Q26" s="187"/>
    </row>
    <row r="27" spans="17:17">
      <c r="Q27" s="187"/>
    </row>
    <row r="28" spans="17:17">
      <c r="Q28" s="187"/>
    </row>
    <row r="29" spans="17:17">
      <c r="Q29" s="187"/>
    </row>
    <row r="30" spans="17:17">
      <c r="Q30" s="187"/>
    </row>
    <row r="31" spans="17:17">
      <c r="Q31" s="187"/>
    </row>
    <row r="32" spans="17:17">
      <c r="Q32" s="187"/>
    </row>
    <row r="33" spans="17:17">
      <c r="Q33" s="187"/>
    </row>
    <row r="34" spans="17:17">
      <c r="Q34" s="187"/>
    </row>
    <row r="35" spans="17:17">
      <c r="Q35" s="187"/>
    </row>
    <row r="36" spans="17:17">
      <c r="Q36" s="187"/>
    </row>
    <row r="37" spans="17:17">
      <c r="Q37" s="187"/>
    </row>
    <row r="38" spans="17:17">
      <c r="Q38" s="187"/>
    </row>
    <row r="39" spans="17:17">
      <c r="Q39" s="187"/>
    </row>
    <row r="40" spans="17:17">
      <c r="Q40" s="187"/>
    </row>
    <row r="41" spans="17:17">
      <c r="Q41" s="187"/>
    </row>
    <row r="42" spans="17:17">
      <c r="Q42" s="187"/>
    </row>
    <row r="43" spans="17:17">
      <c r="Q43" s="187"/>
    </row>
    <row r="44" spans="17:17">
      <c r="Q44" s="187"/>
    </row>
    <row r="45" spans="17:17">
      <c r="Q45" s="187"/>
    </row>
    <row r="46" spans="17:17">
      <c r="Q46" s="187"/>
    </row>
    <row r="47" spans="17:17">
      <c r="Q47" s="187"/>
    </row>
    <row r="48" spans="17:17">
      <c r="Q48" s="187"/>
    </row>
    <row r="49" spans="17:17">
      <c r="Q49" s="187"/>
    </row>
    <row r="50" spans="17:17">
      <c r="Q50" s="187"/>
    </row>
    <row r="51" spans="17:17">
      <c r="Q51" s="187"/>
    </row>
    <row r="52" spans="17:17">
      <c r="Q52" s="187"/>
    </row>
    <row r="53" spans="17:17">
      <c r="Q53" s="187"/>
    </row>
    <row r="54" spans="17:17">
      <c r="Q54" s="187"/>
    </row>
    <row r="55" spans="17:17">
      <c r="Q55" s="187"/>
    </row>
    <row r="56" spans="17:17">
      <c r="Q56" s="187"/>
    </row>
    <row r="57" spans="17:17">
      <c r="Q57" s="187"/>
    </row>
    <row r="58" spans="17:17">
      <c r="Q58" s="187"/>
    </row>
    <row r="59" spans="17:17">
      <c r="Q59" s="187"/>
    </row>
    <row r="60" spans="17:17">
      <c r="Q60" s="187"/>
    </row>
    <row r="61" spans="17:17">
      <c r="Q61" s="187"/>
    </row>
    <row r="62" spans="17:17">
      <c r="Q62" s="187"/>
    </row>
    <row r="63" spans="17:17">
      <c r="Q63" s="187"/>
    </row>
    <row r="64" spans="17:17">
      <c r="Q64" s="187"/>
    </row>
    <row r="65" spans="17:17">
      <c r="Q65" s="187"/>
    </row>
    <row r="66" spans="17:17">
      <c r="Q66" s="187"/>
    </row>
    <row r="67" spans="17:17">
      <c r="Q67" s="187"/>
    </row>
    <row r="68" spans="17:17">
      <c r="Q68" s="187"/>
    </row>
    <row r="69" spans="17:17">
      <c r="Q69" s="187"/>
    </row>
    <row r="70" spans="17:17">
      <c r="Q70" s="187"/>
    </row>
    <row r="71" spans="17:17">
      <c r="Q71" s="187"/>
    </row>
    <row r="72" spans="17:17">
      <c r="Q72" s="187"/>
    </row>
    <row r="73" spans="17:17">
      <c r="Q73" s="187"/>
    </row>
    <row r="74" spans="17:17">
      <c r="Q74" s="187"/>
    </row>
    <row r="75" spans="17:17">
      <c r="Q75" s="187"/>
    </row>
    <row r="76" spans="17:17">
      <c r="Q76" s="187"/>
    </row>
    <row r="77" spans="17:17">
      <c r="Q77" s="187"/>
    </row>
    <row r="78" spans="17:17">
      <c r="Q78" s="187"/>
    </row>
    <row r="79" spans="17:17">
      <c r="Q79" s="187"/>
    </row>
    <row r="80" spans="17:17">
      <c r="Q80" s="187"/>
    </row>
    <row r="81" spans="17:17">
      <c r="Q81" s="187"/>
    </row>
    <row r="82" spans="17:17">
      <c r="Q82" s="187"/>
    </row>
    <row r="83" spans="17:17">
      <c r="Q83" s="187"/>
    </row>
    <row r="84" spans="17:17">
      <c r="Q84" s="187"/>
    </row>
    <row r="85" spans="17:17">
      <c r="Q85" s="187"/>
    </row>
    <row r="86" spans="17:17">
      <c r="Q86" s="187"/>
    </row>
    <row r="87" spans="17:17">
      <c r="Q87" s="187"/>
    </row>
    <row r="88" spans="17:17">
      <c r="Q88" s="187"/>
    </row>
    <row r="89" spans="17:17">
      <c r="Q89" s="187"/>
    </row>
    <row r="90" spans="17:17">
      <c r="Q90" s="187"/>
    </row>
    <row r="91" spans="17:17">
      <c r="Q91" s="187"/>
    </row>
    <row r="92" spans="17:17">
      <c r="Q92" s="187"/>
    </row>
    <row r="93" spans="17:17">
      <c r="Q93" s="187"/>
    </row>
    <row r="94" spans="17:17">
      <c r="Q94" s="187"/>
    </row>
    <row r="95" spans="17:17">
      <c r="Q95" s="187"/>
    </row>
    <row r="96" spans="17:17">
      <c r="Q96" s="187"/>
    </row>
    <row r="97" spans="17:17">
      <c r="Q97" s="187"/>
    </row>
    <row r="98" spans="17:17">
      <c r="Q98" s="187"/>
    </row>
    <row r="99" spans="17:17">
      <c r="Q99" s="187"/>
    </row>
    <row r="100" spans="17:17">
      <c r="Q100" s="187"/>
    </row>
    <row r="101" spans="17:17">
      <c r="Q101" s="187"/>
    </row>
    <row r="102" spans="17:17">
      <c r="Q102" s="187"/>
    </row>
    <row r="103" spans="17:17">
      <c r="Q103" s="187"/>
    </row>
    <row r="104" spans="17:17">
      <c r="Q104" s="187"/>
    </row>
    <row r="105" spans="17:17">
      <c r="Q105" s="187"/>
    </row>
    <row r="106" spans="17:17">
      <c r="Q106" s="187"/>
    </row>
    <row r="107" spans="17:17">
      <c r="Q107" s="187"/>
    </row>
    <row r="108" spans="17:17">
      <c r="Q108" s="187"/>
    </row>
    <row r="109" spans="17:17">
      <c r="Q109" s="187"/>
    </row>
    <row r="110" spans="17:17">
      <c r="Q110" s="187"/>
    </row>
    <row r="111" spans="17:17">
      <c r="Q111" s="187"/>
    </row>
    <row r="112" spans="17:17">
      <c r="Q112" s="187"/>
    </row>
    <row r="113" spans="17:17">
      <c r="Q113" s="187"/>
    </row>
    <row r="114" spans="17:17">
      <c r="Q114" s="187"/>
    </row>
    <row r="115" spans="17:17">
      <c r="Q115" s="187"/>
    </row>
    <row r="116" spans="17:17">
      <c r="Q116" s="187"/>
    </row>
    <row r="117" spans="17:17">
      <c r="Q117" s="187"/>
    </row>
    <row r="118" spans="17:17">
      <c r="Q118" s="187"/>
    </row>
    <row r="119" spans="17:17">
      <c r="Q119" s="187"/>
    </row>
    <row r="120" spans="17:17">
      <c r="Q120" s="187"/>
    </row>
    <row r="121" spans="17:17">
      <c r="Q121" s="187"/>
    </row>
    <row r="122" spans="17:17">
      <c r="Q122" s="187"/>
    </row>
    <row r="123" spans="17:17">
      <c r="Q123" s="187"/>
    </row>
    <row r="124" spans="17:17">
      <c r="Q124" s="187"/>
    </row>
    <row r="125" spans="17:17">
      <c r="Q125" s="187"/>
    </row>
    <row r="126" spans="17:17">
      <c r="Q126" s="187"/>
    </row>
    <row r="127" spans="17:17">
      <c r="Q127" s="187"/>
    </row>
    <row r="128" spans="17:17">
      <c r="Q128" s="187"/>
    </row>
    <row r="129" spans="17:17">
      <c r="Q129" s="187"/>
    </row>
    <row r="130" spans="17:17">
      <c r="Q130" s="187"/>
    </row>
    <row r="131" spans="17:17">
      <c r="Q131" s="187"/>
    </row>
    <row r="132" spans="17:17">
      <c r="Q132" s="187"/>
    </row>
    <row r="133" spans="17:17">
      <c r="Q133" s="187"/>
    </row>
    <row r="134" spans="17:17">
      <c r="Q134" s="187"/>
    </row>
    <row r="135" spans="17:17">
      <c r="Q135" s="187"/>
    </row>
    <row r="136" spans="17:17">
      <c r="Q136" s="187"/>
    </row>
    <row r="137" spans="17:17">
      <c r="Q137" s="187"/>
    </row>
    <row r="138" spans="17:17">
      <c r="Q138" s="187"/>
    </row>
    <row r="139" spans="17:17">
      <c r="Q139" s="187"/>
    </row>
    <row r="140" spans="17:17">
      <c r="Q140" s="187"/>
    </row>
    <row r="141" spans="17:17">
      <c r="Q141" s="187"/>
    </row>
    <row r="142" spans="17:17">
      <c r="Q142" s="187"/>
    </row>
    <row r="143" spans="17:17">
      <c r="Q143" s="187"/>
    </row>
    <row r="144" spans="17:17">
      <c r="Q144" s="187"/>
    </row>
    <row r="145" spans="17:17">
      <c r="Q145" s="187"/>
    </row>
    <row r="146" spans="17:17">
      <c r="Q146" s="187"/>
    </row>
    <row r="147" spans="17:17">
      <c r="Q147" s="187"/>
    </row>
    <row r="148" spans="17:17">
      <c r="Q148" s="187"/>
    </row>
    <row r="149" spans="17:17">
      <c r="Q149" s="187"/>
    </row>
    <row r="150" spans="17:17">
      <c r="Q150" s="187"/>
    </row>
    <row r="151" spans="17:17">
      <c r="Q151" s="187"/>
    </row>
    <row r="152" spans="17:17">
      <c r="Q152" s="187"/>
    </row>
    <row r="153" spans="17:17">
      <c r="Q153" s="187"/>
    </row>
    <row r="154" spans="17:17">
      <c r="Q154" s="187"/>
    </row>
    <row r="155" spans="17:17">
      <c r="Q155" s="187"/>
    </row>
    <row r="156" spans="17:17">
      <c r="Q156" s="187"/>
    </row>
    <row r="157" spans="17:17">
      <c r="Q157" s="187"/>
    </row>
    <row r="158" spans="17:17">
      <c r="Q158" s="187"/>
    </row>
    <row r="159" spans="17:17">
      <c r="Q159" s="187"/>
    </row>
    <row r="160" spans="17:17">
      <c r="Q160" s="187"/>
    </row>
    <row r="161" spans="17:17">
      <c r="Q161" s="187"/>
    </row>
    <row r="162" spans="17:17">
      <c r="Q162" s="187"/>
    </row>
    <row r="163" spans="17:17">
      <c r="Q163" s="187"/>
    </row>
    <row r="164" spans="17:17">
      <c r="Q164" s="187"/>
    </row>
    <row r="165" spans="17:17">
      <c r="Q165" s="187"/>
    </row>
    <row r="166" spans="17:17">
      <c r="Q166" s="187"/>
    </row>
    <row r="167" spans="17:17">
      <c r="Q167" s="187"/>
    </row>
    <row r="168" spans="17:17">
      <c r="Q168" s="187"/>
    </row>
    <row r="169" spans="17:17">
      <c r="Q169" s="187"/>
    </row>
    <row r="170" spans="17:17">
      <c r="Q170" s="187"/>
    </row>
    <row r="171" spans="17:17">
      <c r="Q171" s="187"/>
    </row>
    <row r="172" spans="17:17">
      <c r="Q172" s="187"/>
    </row>
    <row r="173" spans="17:17">
      <c r="Q173" s="187"/>
    </row>
    <row r="174" spans="17:17">
      <c r="Q174" s="187"/>
    </row>
    <row r="175" spans="17:17">
      <c r="Q175" s="187"/>
    </row>
    <row r="176" spans="17:17">
      <c r="Q176" s="187"/>
    </row>
    <row r="177" spans="17:17">
      <c r="Q177" s="187"/>
    </row>
    <row r="178" spans="17:17">
      <c r="Q178" s="187"/>
    </row>
    <row r="179" spans="17:17">
      <c r="Q179" s="187"/>
    </row>
    <row r="180" spans="17:17">
      <c r="Q180" s="187"/>
    </row>
    <row r="181" spans="17:17">
      <c r="Q181" s="187"/>
    </row>
    <row r="182" spans="17:17">
      <c r="Q182" s="187"/>
    </row>
    <row r="183" spans="17:17">
      <c r="Q183" s="187"/>
    </row>
    <row r="184" spans="17:17">
      <c r="Q184" s="187"/>
    </row>
    <row r="185" spans="17:17">
      <c r="Q185" s="187"/>
    </row>
    <row r="186" spans="17:17">
      <c r="Q186" s="187"/>
    </row>
    <row r="187" spans="17:17">
      <c r="Q187" s="187"/>
    </row>
    <row r="188" spans="17:17">
      <c r="Q188" s="187"/>
    </row>
    <row r="189" spans="17:17">
      <c r="Q189" s="187"/>
    </row>
    <row r="190" spans="17:17">
      <c r="Q190" s="187"/>
    </row>
    <row r="191" spans="17:17">
      <c r="Q191" s="187"/>
    </row>
    <row r="192" spans="17:17">
      <c r="Q192" s="187"/>
    </row>
    <row r="193" spans="17:17">
      <c r="Q193" s="187"/>
    </row>
    <row r="194" spans="17:17">
      <c r="Q194" s="187"/>
    </row>
    <row r="195" spans="17:17">
      <c r="Q195" s="187"/>
    </row>
    <row r="196" spans="17:17">
      <c r="Q196" s="187"/>
    </row>
    <row r="197" spans="17:17">
      <c r="Q197" s="187"/>
    </row>
    <row r="198" spans="17:17">
      <c r="Q198" s="187"/>
    </row>
    <row r="199" spans="17:17">
      <c r="Q199" s="187"/>
    </row>
    <row r="200" spans="17:17">
      <c r="Q200" s="187"/>
    </row>
    <row r="201" spans="17:17">
      <c r="Q201" s="187"/>
    </row>
    <row r="202" spans="17:17">
      <c r="Q202" s="187"/>
    </row>
    <row r="203" spans="17:17">
      <c r="Q203" s="187"/>
    </row>
    <row r="204" spans="17:17">
      <c r="Q204" s="187"/>
    </row>
    <row r="205" spans="17:17">
      <c r="Q205" s="187"/>
    </row>
    <row r="206" spans="17:17">
      <c r="Q206" s="187"/>
    </row>
    <row r="207" spans="17:17">
      <c r="Q207" s="187"/>
    </row>
    <row r="208" spans="17:17">
      <c r="Q208" s="187"/>
    </row>
    <row r="209" spans="17:17">
      <c r="Q209" s="187"/>
    </row>
    <row r="210" spans="17:17">
      <c r="Q210" s="187"/>
    </row>
    <row r="211" spans="17:17">
      <c r="Q211" s="187"/>
    </row>
    <row r="212" spans="17:17">
      <c r="Q212" s="187"/>
    </row>
    <row r="213" spans="17:17">
      <c r="Q213" s="187"/>
    </row>
    <row r="214" spans="17:17">
      <c r="Q214" s="187"/>
    </row>
    <row r="215" spans="17:17">
      <c r="Q215" s="187"/>
    </row>
    <row r="216" spans="17:17">
      <c r="Q216" s="187"/>
    </row>
    <row r="217" spans="17:17">
      <c r="Q217" s="187"/>
    </row>
    <row r="218" spans="17:17">
      <c r="Q218" s="187"/>
    </row>
    <row r="219" spans="17:17">
      <c r="Q219" s="187"/>
    </row>
    <row r="220" spans="17:17">
      <c r="Q220" s="187"/>
    </row>
    <row r="221" spans="17:17">
      <c r="Q221" s="187"/>
    </row>
    <row r="222" spans="17:17">
      <c r="Q222" s="187"/>
    </row>
    <row r="223" spans="17:17">
      <c r="Q223" s="187"/>
    </row>
    <row r="224" spans="17:17">
      <c r="Q224" s="187"/>
    </row>
    <row r="225" spans="17:17">
      <c r="Q225" s="187"/>
    </row>
    <row r="226" spans="17:17">
      <c r="Q226" s="187"/>
    </row>
    <row r="227" spans="17:17">
      <c r="Q227" s="187"/>
    </row>
    <row r="228" spans="17:17">
      <c r="Q228" s="187"/>
    </row>
    <row r="229" spans="17:17">
      <c r="Q229" s="187"/>
    </row>
    <row r="230" spans="17:17">
      <c r="Q230" s="187"/>
    </row>
    <row r="231" spans="17:17">
      <c r="Q231" s="187"/>
    </row>
    <row r="232" spans="17:17">
      <c r="Q232" s="187"/>
    </row>
    <row r="233" spans="17:17">
      <c r="Q233" s="187"/>
    </row>
    <row r="234" spans="17:17">
      <c r="Q234" s="187"/>
    </row>
    <row r="235" spans="17:17">
      <c r="Q235" s="187"/>
    </row>
    <row r="236" spans="17:17">
      <c r="Q236" s="187"/>
    </row>
    <row r="237" spans="17:17">
      <c r="Q237" s="187"/>
    </row>
    <row r="238" spans="17:17">
      <c r="Q238" s="187"/>
    </row>
    <row r="239" spans="17:17">
      <c r="Q239" s="187"/>
    </row>
    <row r="240" spans="17:17">
      <c r="Q240" s="187"/>
    </row>
    <row r="241" spans="17:17">
      <c r="Q241" s="187"/>
    </row>
    <row r="242" spans="17:17">
      <c r="Q242" s="187"/>
    </row>
    <row r="243" spans="17:17">
      <c r="Q243" s="187"/>
    </row>
    <row r="244" spans="17:17">
      <c r="Q244" s="187"/>
    </row>
    <row r="245" spans="17:17">
      <c r="Q245" s="187"/>
    </row>
    <row r="246" spans="17:17">
      <c r="Q246" s="187"/>
    </row>
    <row r="247" spans="17:17">
      <c r="Q247" s="187"/>
    </row>
    <row r="248" spans="17:17">
      <c r="Q248" s="187"/>
    </row>
    <row r="249" spans="17:17">
      <c r="Q249" s="187"/>
    </row>
    <row r="250" spans="17:17">
      <c r="Q250" s="187"/>
    </row>
    <row r="251" spans="17:17">
      <c r="Q251" s="187"/>
    </row>
    <row r="252" spans="17:17">
      <c r="Q252" s="187"/>
    </row>
    <row r="253" spans="17:17">
      <c r="Q253" s="187"/>
    </row>
    <row r="254" spans="17:17">
      <c r="Q254" s="187"/>
    </row>
    <row r="255" spans="17:17">
      <c r="Q255" s="187"/>
    </row>
    <row r="256" spans="17:17">
      <c r="Q256" s="187"/>
    </row>
    <row r="257" spans="17:17">
      <c r="Q257" s="187"/>
    </row>
    <row r="258" spans="17:17">
      <c r="Q258" s="187"/>
    </row>
    <row r="259" spans="17:17">
      <c r="Q259" s="187"/>
    </row>
    <row r="260" spans="17:17">
      <c r="Q260" s="187"/>
    </row>
    <row r="261" spans="17:17">
      <c r="Q261" s="187"/>
    </row>
    <row r="262" spans="17:17">
      <c r="Q262" s="187"/>
    </row>
    <row r="263" spans="17:17">
      <c r="Q263" s="187"/>
    </row>
    <row r="264" spans="17:17">
      <c r="Q264" s="187"/>
    </row>
    <row r="265" spans="17:17">
      <c r="Q265" s="187"/>
    </row>
    <row r="266" spans="17:17">
      <c r="Q266" s="187"/>
    </row>
    <row r="267" spans="17:17">
      <c r="Q267" s="187"/>
    </row>
    <row r="268" spans="17:17">
      <c r="Q268" s="187"/>
    </row>
    <row r="269" spans="17:17">
      <c r="Q269" s="187"/>
    </row>
    <row r="270" spans="17:17">
      <c r="Q270" s="187"/>
    </row>
    <row r="271" spans="17:17">
      <c r="Q271" s="187"/>
    </row>
    <row r="272" spans="17:17">
      <c r="Q272" s="187"/>
    </row>
    <row r="273" spans="17:17">
      <c r="Q273" s="187"/>
    </row>
    <row r="274" spans="17:17">
      <c r="Q274" s="187"/>
    </row>
    <row r="275" spans="17:17">
      <c r="Q275" s="187"/>
    </row>
    <row r="276" spans="17:17">
      <c r="Q276" s="187"/>
    </row>
    <row r="277" spans="17:17">
      <c r="Q277" s="187"/>
    </row>
    <row r="278" spans="17:17">
      <c r="Q278" s="187"/>
    </row>
    <row r="279" spans="17:17">
      <c r="Q279" s="187"/>
    </row>
    <row r="280" spans="17:17">
      <c r="Q280" s="187"/>
    </row>
    <row r="281" spans="17:17">
      <c r="Q281" s="187"/>
    </row>
    <row r="282" spans="17:17">
      <c r="Q282" s="187"/>
    </row>
    <row r="283" spans="17:17">
      <c r="Q283" s="187"/>
    </row>
    <row r="284" spans="17:17">
      <c r="Q284" s="187"/>
    </row>
    <row r="285" spans="17:17">
      <c r="Q285" s="187"/>
    </row>
    <row r="286" spans="17:17">
      <c r="Q286" s="187"/>
    </row>
    <row r="287" spans="17:17">
      <c r="Q287" s="187"/>
    </row>
    <row r="288" spans="17:17">
      <c r="Q288" s="187"/>
    </row>
    <row r="289" spans="17:17">
      <c r="Q289" s="187"/>
    </row>
    <row r="290" spans="17:17">
      <c r="Q290" s="187"/>
    </row>
    <row r="291" spans="17:17">
      <c r="Q291" s="187"/>
    </row>
    <row r="292" spans="17:17">
      <c r="Q292" s="187"/>
    </row>
    <row r="293" spans="17:17">
      <c r="Q293" s="187"/>
    </row>
    <row r="294" spans="17:17">
      <c r="Q294" s="187"/>
    </row>
    <row r="295" spans="17:17">
      <c r="Q295" s="187"/>
    </row>
    <row r="296" spans="17:17">
      <c r="Q296" s="187"/>
    </row>
    <row r="297" spans="17:17">
      <c r="Q297" s="187"/>
    </row>
    <row r="298" spans="17:17">
      <c r="Q298" s="187"/>
    </row>
    <row r="299" spans="17:17">
      <c r="Q299" s="187"/>
    </row>
    <row r="300" spans="17:17">
      <c r="Q300" s="187"/>
    </row>
    <row r="301" spans="17:17">
      <c r="Q301" s="187"/>
    </row>
    <row r="302" spans="17:17">
      <c r="Q302" s="187"/>
    </row>
    <row r="303" spans="17:17">
      <c r="Q303" s="187"/>
    </row>
    <row r="304" spans="17:17">
      <c r="Q304" s="187"/>
    </row>
    <row r="305" spans="17:17">
      <c r="Q305" s="187"/>
    </row>
    <row r="306" spans="17:17">
      <c r="Q306" s="187"/>
    </row>
    <row r="307" spans="17:17">
      <c r="Q307" s="187"/>
    </row>
    <row r="308" spans="17:17">
      <c r="Q308" s="187"/>
    </row>
    <row r="309" spans="17:17">
      <c r="Q309" s="187"/>
    </row>
    <row r="310" spans="17:17">
      <c r="Q310" s="187"/>
    </row>
    <row r="311" spans="17:17">
      <c r="Q311" s="187"/>
    </row>
    <row r="312" spans="17:17">
      <c r="Q312" s="187"/>
    </row>
    <row r="313" spans="17:17">
      <c r="Q313" s="187"/>
    </row>
    <row r="314" spans="17:17">
      <c r="Q314" s="187"/>
    </row>
    <row r="315" spans="17:17">
      <c r="Q315" s="187"/>
    </row>
    <row r="316" spans="17:17">
      <c r="Q316" s="187"/>
    </row>
    <row r="317" spans="17:17">
      <c r="Q317" s="187"/>
    </row>
    <row r="318" spans="17:17">
      <c r="Q318" s="187"/>
    </row>
    <row r="319" spans="17:17">
      <c r="Q319" s="187"/>
    </row>
    <row r="320" spans="17:17">
      <c r="Q320" s="187"/>
    </row>
    <row r="321" spans="17:17">
      <c r="Q321" s="187"/>
    </row>
    <row r="322" spans="17:17">
      <c r="Q322" s="187"/>
    </row>
    <row r="323" spans="17:17">
      <c r="Q323" s="187"/>
    </row>
    <row r="324" spans="17:17">
      <c r="Q324" s="187"/>
    </row>
    <row r="325" spans="17:17">
      <c r="Q325" s="187"/>
    </row>
    <row r="326" spans="17:17">
      <c r="Q326" s="187"/>
    </row>
    <row r="327" spans="17:17">
      <c r="Q327" s="187"/>
    </row>
    <row r="328" spans="17:17">
      <c r="Q328" s="187"/>
    </row>
    <row r="329" spans="17:17">
      <c r="Q329" s="187"/>
    </row>
    <row r="330" spans="17:17">
      <c r="Q330" s="187"/>
    </row>
    <row r="331" spans="17:17">
      <c r="Q331" s="187"/>
    </row>
    <row r="332" spans="17:17">
      <c r="Q332" s="187"/>
    </row>
    <row r="333" spans="17:17">
      <c r="Q333" s="187"/>
    </row>
    <row r="334" spans="17:17">
      <c r="Q334" s="187"/>
    </row>
    <row r="335" spans="17:17">
      <c r="Q335" s="187"/>
    </row>
    <row r="336" spans="17:17">
      <c r="Q336" s="187"/>
    </row>
    <row r="337" spans="17:17">
      <c r="Q337" s="187"/>
    </row>
    <row r="338" spans="17:17">
      <c r="Q338" s="187"/>
    </row>
    <row r="339" spans="17:17">
      <c r="Q339" s="187"/>
    </row>
    <row r="340" spans="17:17">
      <c r="Q340" s="187"/>
    </row>
    <row r="341" spans="17:17">
      <c r="Q341" s="187"/>
    </row>
    <row r="342" spans="17:17">
      <c r="Q342" s="187"/>
    </row>
    <row r="343" spans="17:17">
      <c r="Q343" s="187"/>
    </row>
    <row r="344" spans="17:17">
      <c r="Q344" s="187"/>
    </row>
    <row r="345" spans="17:17">
      <c r="Q345" s="187"/>
    </row>
    <row r="346" spans="17:17">
      <c r="Q346" s="187"/>
    </row>
    <row r="347" spans="17:17">
      <c r="Q347" s="187"/>
    </row>
    <row r="348" spans="17:17">
      <c r="Q348" s="187"/>
    </row>
    <row r="349" spans="17:17">
      <c r="Q349" s="187"/>
    </row>
    <row r="350" spans="17:17">
      <c r="Q350" s="187"/>
    </row>
    <row r="351" spans="17:17">
      <c r="Q351" s="187"/>
    </row>
    <row r="352" spans="17:17">
      <c r="Q352" s="187"/>
    </row>
    <row r="353" spans="17:17">
      <c r="Q353" s="187"/>
    </row>
    <row r="354" spans="17:17">
      <c r="Q354" s="187"/>
    </row>
    <row r="355" spans="17:17">
      <c r="Q355" s="187"/>
    </row>
    <row r="356" spans="17:17">
      <c r="Q356" s="187"/>
    </row>
    <row r="357" spans="17:17">
      <c r="Q357" s="187"/>
    </row>
    <row r="358" spans="17:17">
      <c r="Q358" s="187"/>
    </row>
    <row r="359" spans="17:17">
      <c r="Q359" s="187"/>
    </row>
    <row r="360" spans="17:17">
      <c r="Q360" s="187"/>
    </row>
    <row r="361" spans="17:17">
      <c r="Q361" s="187"/>
    </row>
    <row r="362" spans="17:17">
      <c r="Q362" s="187"/>
    </row>
    <row r="363" spans="17:17">
      <c r="Q363" s="187"/>
    </row>
    <row r="364" spans="17:17">
      <c r="Q364" s="187"/>
    </row>
    <row r="365" spans="17:17">
      <c r="Q365" s="187"/>
    </row>
    <row r="366" spans="17:17">
      <c r="Q366" s="187"/>
    </row>
    <row r="367" spans="17:17">
      <c r="Q367" s="187"/>
    </row>
    <row r="368" spans="17:17">
      <c r="Q368" s="187"/>
    </row>
    <row r="369" spans="17:17">
      <c r="Q369" s="187"/>
    </row>
    <row r="370" spans="17:17">
      <c r="Q370" s="187"/>
    </row>
    <row r="371" spans="17:17">
      <c r="Q371" s="187"/>
    </row>
    <row r="372" spans="17:17">
      <c r="Q372" s="187"/>
    </row>
    <row r="373" spans="17:17">
      <c r="Q373" s="187"/>
    </row>
    <row r="374" spans="17:17">
      <c r="Q374" s="187"/>
    </row>
    <row r="375" spans="17:17">
      <c r="Q375" s="187"/>
    </row>
    <row r="376" spans="17:17">
      <c r="Q376" s="187"/>
    </row>
    <row r="377" spans="17:17">
      <c r="Q377" s="187"/>
    </row>
    <row r="378" spans="17:17">
      <c r="Q378" s="187"/>
    </row>
    <row r="379" spans="17:17">
      <c r="Q379" s="187"/>
    </row>
    <row r="380" spans="17:17">
      <c r="Q380" s="187"/>
    </row>
    <row r="381" spans="17:17">
      <c r="Q381" s="187"/>
    </row>
    <row r="382" spans="17:17">
      <c r="Q382" s="187"/>
    </row>
    <row r="383" spans="17:17">
      <c r="Q383" s="187"/>
    </row>
    <row r="384" spans="17:17">
      <c r="Q384" s="187"/>
    </row>
    <row r="385" spans="17:17">
      <c r="Q385" s="187"/>
    </row>
    <row r="386" spans="17:17">
      <c r="Q386" s="187"/>
    </row>
    <row r="387" spans="17:17">
      <c r="Q387" s="187"/>
    </row>
    <row r="388" spans="17:17">
      <c r="Q388" s="187"/>
    </row>
    <row r="389" spans="17:17">
      <c r="Q389" s="187"/>
    </row>
    <row r="390" spans="17:17">
      <c r="Q390" s="187"/>
    </row>
    <row r="391" spans="17:17">
      <c r="Q391" s="187"/>
    </row>
    <row r="392" spans="17:17">
      <c r="Q392" s="187"/>
    </row>
    <row r="393" spans="17:17">
      <c r="Q393" s="187"/>
    </row>
    <row r="394" spans="17:17">
      <c r="Q394" s="187"/>
    </row>
    <row r="395" spans="17:17">
      <c r="Q395" s="187"/>
    </row>
    <row r="396" spans="17:17">
      <c r="Q396" s="187"/>
    </row>
    <row r="397" spans="17:17">
      <c r="Q397" s="187"/>
    </row>
    <row r="398" spans="17:17">
      <c r="Q398" s="187"/>
    </row>
    <row r="399" spans="17:17">
      <c r="Q399" s="187"/>
    </row>
    <row r="400" spans="17:17">
      <c r="Q400" s="187"/>
    </row>
    <row r="401" spans="17:17">
      <c r="Q401" s="187"/>
    </row>
    <row r="402" spans="17:17">
      <c r="Q402" s="187"/>
    </row>
    <row r="403" spans="17:17">
      <c r="Q403" s="187"/>
    </row>
    <row r="404" spans="17:17">
      <c r="Q404" s="187"/>
    </row>
    <row r="405" spans="17:17">
      <c r="Q405" s="187"/>
    </row>
    <row r="406" spans="17:17">
      <c r="Q406" s="187"/>
    </row>
    <row r="407" spans="17:17">
      <c r="Q407" s="187"/>
    </row>
    <row r="408" spans="17:17">
      <c r="Q408" s="187"/>
    </row>
    <row r="409" spans="17:17">
      <c r="Q409" s="187"/>
    </row>
    <row r="410" spans="17:17">
      <c r="Q410" s="187"/>
    </row>
    <row r="411" spans="17:17">
      <c r="Q411" s="187"/>
    </row>
    <row r="412" spans="17:17">
      <c r="Q412" s="187"/>
    </row>
    <row r="413" spans="17:17">
      <c r="Q413" s="187"/>
    </row>
    <row r="414" spans="17:17">
      <c r="Q414" s="187"/>
    </row>
    <row r="415" spans="17:17">
      <c r="Q415" s="187"/>
    </row>
    <row r="416" spans="17:17">
      <c r="Q416" s="187"/>
    </row>
    <row r="417" spans="17:17">
      <c r="Q417" s="187"/>
    </row>
    <row r="418" spans="17:17">
      <c r="Q418" s="187"/>
    </row>
    <row r="419" spans="17:17">
      <c r="Q419" s="187"/>
    </row>
    <row r="420" spans="17:17">
      <c r="Q420" s="187"/>
    </row>
    <row r="421" spans="17:17">
      <c r="Q421" s="187"/>
    </row>
    <row r="422" spans="17:17">
      <c r="Q422" s="187"/>
    </row>
    <row r="423" spans="17:17">
      <c r="Q423" s="187"/>
    </row>
    <row r="424" spans="17:17">
      <c r="Q424" s="187"/>
    </row>
    <row r="425" spans="17:17">
      <c r="Q425" s="187"/>
    </row>
    <row r="426" spans="17:17">
      <c r="Q426" s="187"/>
    </row>
    <row r="427" spans="17:17">
      <c r="Q427" s="187"/>
    </row>
    <row r="428" spans="17:17">
      <c r="Q428" s="187"/>
    </row>
    <row r="429" spans="17:17">
      <c r="Q429" s="187"/>
    </row>
    <row r="430" spans="17:17">
      <c r="Q430" s="187"/>
    </row>
    <row r="431" spans="17:17">
      <c r="Q431" s="187"/>
    </row>
    <row r="432" spans="17:17">
      <c r="Q432" s="187"/>
    </row>
    <row r="433" spans="17:17">
      <c r="Q433" s="187"/>
    </row>
    <row r="434" spans="17:17">
      <c r="Q434" s="187"/>
    </row>
    <row r="435" spans="17:17">
      <c r="Q435" s="187"/>
    </row>
    <row r="436" spans="17:17">
      <c r="Q436" s="187"/>
    </row>
    <row r="437" spans="17:17">
      <c r="Q437" s="187"/>
    </row>
    <row r="438" spans="17:17">
      <c r="Q438" s="187"/>
    </row>
    <row r="439" spans="17:17">
      <c r="Q439" s="187"/>
    </row>
    <row r="440" spans="17:17">
      <c r="Q440" s="187"/>
    </row>
    <row r="441" spans="17:17">
      <c r="Q441" s="187"/>
    </row>
    <row r="442" spans="17:17">
      <c r="Q442" s="187"/>
    </row>
    <row r="443" spans="17:17">
      <c r="Q443" s="187"/>
    </row>
    <row r="444" spans="17:17">
      <c r="Q444" s="187"/>
    </row>
    <row r="445" spans="17:17">
      <c r="Q445" s="187"/>
    </row>
    <row r="446" spans="17:17">
      <c r="Q446" s="187"/>
    </row>
    <row r="447" spans="17:17">
      <c r="Q447" s="187"/>
    </row>
    <row r="448" spans="17:17">
      <c r="Q448" s="187"/>
    </row>
    <row r="449" spans="17:17">
      <c r="Q449" s="187"/>
    </row>
    <row r="450" spans="17:17">
      <c r="Q450" s="187"/>
    </row>
    <row r="451" spans="17:17">
      <c r="Q451" s="187"/>
    </row>
    <row r="452" spans="17:17">
      <c r="Q452" s="187"/>
    </row>
    <row r="453" spans="17:17">
      <c r="Q453" s="187"/>
    </row>
    <row r="454" spans="17:17">
      <c r="Q454" s="187"/>
    </row>
    <row r="455" spans="17:17">
      <c r="Q455" s="187"/>
    </row>
    <row r="456" spans="17:17">
      <c r="Q456" s="187"/>
    </row>
    <row r="457" spans="17:17">
      <c r="Q457" s="187"/>
    </row>
    <row r="458" spans="17:17">
      <c r="Q458" s="187"/>
    </row>
    <row r="459" spans="17:17">
      <c r="Q459" s="187"/>
    </row>
    <row r="460" spans="17:17">
      <c r="Q460" s="187"/>
    </row>
    <row r="461" spans="17:17">
      <c r="Q461" s="187"/>
    </row>
    <row r="462" spans="17:17">
      <c r="Q462" s="187"/>
    </row>
    <row r="463" spans="17:17">
      <c r="Q463" s="187"/>
    </row>
    <row r="464" spans="17:17">
      <c r="Q464" s="187"/>
    </row>
    <row r="465" spans="17:17">
      <c r="Q465" s="187"/>
    </row>
    <row r="466" spans="17:17">
      <c r="Q466" s="187"/>
    </row>
    <row r="467" spans="17:17">
      <c r="Q467" s="187"/>
    </row>
    <row r="468" spans="17:17">
      <c r="Q468" s="187"/>
    </row>
    <row r="469" spans="17:17">
      <c r="Q469" s="187"/>
    </row>
    <row r="470" spans="17:17">
      <c r="Q470" s="187"/>
    </row>
    <row r="471" spans="17:17">
      <c r="Q471" s="187"/>
    </row>
  </sheetData>
  <sheetProtection algorithmName="SHA-512" hashValue="KgJQ5GvpwWDRlxmNERiodU6hUBQwlxN/M3qeDBHB0+YltlMVfxslHhyQj5odxwRdWnPWtPPdFIu9smYO/rymJg==" saltValue="EQ7a/0L3ox9KdTrQE/TT4A==" spinCount="100000" sheet="1" formatCells="0" formatColumns="0" formatRows="0" insertColumns="0" insertRows="0" insertHyperlinks="0" deleteColumns="0" deleteRows="0" sort="0" autoFilter="0" pivotTables="0"/>
  <mergeCells count="8">
    <mergeCell ref="O2:O3"/>
    <mergeCell ref="P2:P3"/>
    <mergeCell ref="Q2:Q3"/>
    <mergeCell ref="B2:C3"/>
    <mergeCell ref="F2:I2"/>
    <mergeCell ref="J2:L2"/>
    <mergeCell ref="M2:M3"/>
    <mergeCell ref="N2:N3"/>
  </mergeCells>
  <conditionalFormatting sqref="J9:J10 J4:J7 F4:H4 F5:F10 H5:H10 G6 G8:G9">
    <cfRule type="cellIs" dxfId="27" priority="45" operator="equal">
      <formula>"NO CUMPLE"</formula>
    </cfRule>
  </conditionalFormatting>
  <conditionalFormatting sqref="M4:M10">
    <cfRule type="cellIs" dxfId="26" priority="44" operator="equal">
      <formula>"PROPUESTA NO HABIL"</formula>
    </cfRule>
  </conditionalFormatting>
  <conditionalFormatting sqref="J8">
    <cfRule type="cellIs" dxfId="25" priority="43" operator="equal">
      <formula>"NO CUMPLE"</formula>
    </cfRule>
  </conditionalFormatting>
  <conditionalFormatting sqref="K4:K9">
    <cfRule type="cellIs" dxfId="24" priority="40" operator="equal">
      <formula>"NO CUMPLE"</formula>
    </cfRule>
  </conditionalFormatting>
  <conditionalFormatting sqref="K10">
    <cfRule type="cellIs" dxfId="23" priority="39" operator="equal">
      <formula>"NO CUMPLE"</formula>
    </cfRule>
  </conditionalFormatting>
  <conditionalFormatting sqref="D4:E9">
    <cfRule type="cellIs" dxfId="22" priority="38" operator="equal">
      <formula>"NO CUMPLE"</formula>
    </cfRule>
  </conditionalFormatting>
  <conditionalFormatting sqref="I10">
    <cfRule type="cellIs" dxfId="21" priority="35" operator="equal">
      <formula>"NO CUMPLE"</formula>
    </cfRule>
  </conditionalFormatting>
  <conditionalFormatting sqref="D10:E10">
    <cfRule type="cellIs" dxfId="20" priority="37" operator="equal">
      <formula>"NO CUMPLE"</formula>
    </cfRule>
  </conditionalFormatting>
  <conditionalFormatting sqref="L10">
    <cfRule type="cellIs" dxfId="19" priority="33" operator="equal">
      <formula>"NO CUMPLE"</formula>
    </cfRule>
  </conditionalFormatting>
  <conditionalFormatting sqref="I8:I9">
    <cfRule type="cellIs" dxfId="18" priority="36" operator="equal">
      <formula>"NO CUMPLE"</formula>
    </cfRule>
  </conditionalFormatting>
  <conditionalFormatting sqref="L4:L9">
    <cfRule type="cellIs" dxfId="17" priority="34" operator="equal">
      <formula>"NO CUMPLE"</formula>
    </cfRule>
  </conditionalFormatting>
  <conditionalFormatting sqref="I4:I7">
    <cfRule type="cellIs" dxfId="16" priority="32" operator="equal">
      <formula>"NO CUMPLE"</formula>
    </cfRule>
  </conditionalFormatting>
  <conditionalFormatting sqref="N4:N9 P4:P9">
    <cfRule type="cellIs" dxfId="15" priority="31" operator="equal">
      <formula>"NO CUMPLE"</formula>
    </cfRule>
  </conditionalFormatting>
  <conditionalFormatting sqref="N10 P10">
    <cfRule type="cellIs" dxfId="14" priority="30" operator="equal">
      <formula>"NO CUMPLE"</formula>
    </cfRule>
  </conditionalFormatting>
  <conditionalFormatting sqref="C4:C9">
    <cfRule type="cellIs" dxfId="13" priority="11" operator="equal">
      <formula>"NO CUMPLE"</formula>
    </cfRule>
  </conditionalFormatting>
  <conditionalFormatting sqref="C10">
    <cfRule type="cellIs" dxfId="12" priority="10" operator="equal">
      <formula>"NO CUMPLE"</formula>
    </cfRule>
  </conditionalFormatting>
  <conditionalFormatting sqref="D4:D10">
    <cfRule type="containsText" dxfId="11" priority="8" operator="containsText" text="NO CUMLE">
      <formula>NOT(ISERROR(SEARCH("NO CUMLE",D4)))</formula>
    </cfRule>
  </conditionalFormatting>
  <conditionalFormatting sqref="D7">
    <cfRule type="containsText" dxfId="10" priority="7" operator="containsText" text="NO CUMPLE}">
      <formula>NOT(ISERROR(SEARCH("NO CUMPLE}",D7)))</formula>
    </cfRule>
  </conditionalFormatting>
  <conditionalFormatting sqref="Q4:Q10">
    <cfRule type="cellIs" dxfId="9" priority="6" operator="equal">
      <formula>"NO CUMPLE"</formula>
    </cfRule>
  </conditionalFormatting>
  <conditionalFormatting sqref="O4:O9">
    <cfRule type="cellIs" dxfId="8" priority="4" operator="equal">
      <formula>"NO CUMPLE"</formula>
    </cfRule>
  </conditionalFormatting>
  <conditionalFormatting sqref="O10">
    <cfRule type="cellIs" dxfId="7" priority="3" operator="equal">
      <formula>"NO CUMPLE"</formula>
    </cfRule>
  </conditionalFormatting>
  <conditionalFormatting sqref="G5">
    <cfRule type="cellIs" dxfId="6" priority="2" operator="equal">
      <formula>"NO CUMPLE"</formula>
    </cfRule>
  </conditionalFormatting>
  <conditionalFormatting sqref="G7">
    <cfRule type="cellIs" dxfId="5" priority="1" operator="equal">
      <formula>"NO CUMPLE"</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EFEE4-6502-49A8-941D-AB5D8D2F6C98}">
  <sheetPr>
    <tabColor theme="5" tint="0.39997558519241921"/>
  </sheetPr>
  <dimension ref="A1:J129"/>
  <sheetViews>
    <sheetView topLeftCell="B1" zoomScale="70" zoomScaleNormal="70" workbookViewId="0">
      <selection activeCell="C3" sqref="C3:D3"/>
    </sheetView>
  </sheetViews>
  <sheetFormatPr baseColWidth="10" defaultColWidth="10.6640625" defaultRowHeight="67.5" customHeight="1"/>
  <cols>
    <col min="1" max="1" width="11.6640625" style="204" customWidth="1"/>
    <col min="2" max="2" width="60.1640625" style="204" customWidth="1"/>
    <col min="3" max="4" width="13" style="226" customWidth="1"/>
    <col min="5" max="5" width="13" style="227" customWidth="1"/>
    <col min="6" max="7" width="13" style="207" customWidth="1"/>
    <col min="8" max="8" width="13" style="206" customWidth="1"/>
    <col min="9" max="9" width="20.5" style="253" customWidth="1"/>
    <col min="10" max="10" width="45.1640625" style="198" customWidth="1"/>
    <col min="11" max="16384" width="10.6640625" style="198"/>
  </cols>
  <sheetData>
    <row r="1" spans="1:10" ht="35" customHeight="1" thickBot="1">
      <c r="A1" s="197"/>
      <c r="B1" s="380"/>
      <c r="C1" s="381"/>
      <c r="D1" s="381"/>
      <c r="E1" s="381"/>
      <c r="F1" s="381"/>
      <c r="G1" s="381"/>
      <c r="H1" s="381"/>
      <c r="I1" s="381"/>
      <c r="J1" s="382"/>
    </row>
    <row r="2" spans="1:10" ht="37.25" customHeight="1" thickBot="1">
      <c r="A2" s="383" t="s">
        <v>437</v>
      </c>
      <c r="B2" s="384"/>
      <c r="C2" s="384"/>
      <c r="D2" s="384"/>
      <c r="E2" s="384"/>
      <c r="F2" s="384"/>
      <c r="G2" s="384"/>
      <c r="H2" s="384"/>
      <c r="I2" s="384"/>
      <c r="J2" s="385"/>
    </row>
    <row r="3" spans="1:10" ht="140.5" customHeight="1">
      <c r="A3" s="386" t="s">
        <v>438</v>
      </c>
      <c r="B3" s="388" t="s">
        <v>439</v>
      </c>
      <c r="C3" s="390" t="s">
        <v>458</v>
      </c>
      <c r="D3" s="391"/>
      <c r="E3" s="392" t="s">
        <v>457</v>
      </c>
      <c r="F3" s="393"/>
      <c r="G3" s="394" t="s">
        <v>440</v>
      </c>
      <c r="H3" s="395"/>
      <c r="I3" s="398" t="s">
        <v>62</v>
      </c>
      <c r="J3" s="396" t="s">
        <v>344</v>
      </c>
    </row>
    <row r="4" spans="1:10" ht="67.5" customHeight="1">
      <c r="A4" s="387"/>
      <c r="B4" s="389"/>
      <c r="C4" s="199" t="s">
        <v>441</v>
      </c>
      <c r="D4" s="200" t="s">
        <v>442</v>
      </c>
      <c r="E4" s="201" t="s">
        <v>441</v>
      </c>
      <c r="F4" s="202" t="s">
        <v>456</v>
      </c>
      <c r="G4" s="203" t="s">
        <v>441</v>
      </c>
      <c r="H4" s="203" t="s">
        <v>443</v>
      </c>
      <c r="I4" s="399"/>
      <c r="J4" s="397"/>
    </row>
    <row r="5" spans="1:10" customFormat="1" ht="15.5">
      <c r="A5" s="204">
        <v>1</v>
      </c>
      <c r="B5" s="247" t="s">
        <v>285</v>
      </c>
      <c r="C5" s="205" t="s">
        <v>3</v>
      </c>
      <c r="D5" s="206">
        <v>20</v>
      </c>
      <c r="E5" s="252" t="s">
        <v>459</v>
      </c>
      <c r="F5" s="207">
        <v>10</v>
      </c>
      <c r="G5" s="252" t="s">
        <v>459</v>
      </c>
      <c r="H5" s="208">
        <v>0.25</v>
      </c>
      <c r="I5" s="208">
        <f>+D5+F5+H5</f>
        <v>30.25</v>
      </c>
      <c r="J5" s="209"/>
    </row>
    <row r="6" spans="1:10" customFormat="1" ht="15.5">
      <c r="A6" s="204">
        <v>2</v>
      </c>
      <c r="B6" s="250" t="s">
        <v>299</v>
      </c>
      <c r="C6" s="205" t="s">
        <v>3</v>
      </c>
      <c r="D6" s="206">
        <v>20</v>
      </c>
      <c r="E6" s="252" t="s">
        <v>459</v>
      </c>
      <c r="F6" s="207">
        <v>10</v>
      </c>
      <c r="G6" s="252" t="s">
        <v>499</v>
      </c>
      <c r="H6" s="208"/>
      <c r="I6" s="208">
        <f t="shared" ref="I6:I11" si="0">+D6+F6+H6</f>
        <v>30</v>
      </c>
      <c r="J6" s="210"/>
    </row>
    <row r="7" spans="1:10" customFormat="1" ht="15.5">
      <c r="A7" s="204">
        <v>3</v>
      </c>
      <c r="B7" s="247" t="s">
        <v>329</v>
      </c>
      <c r="C7" s="205" t="s">
        <v>3</v>
      </c>
      <c r="D7" s="206">
        <v>20</v>
      </c>
      <c r="E7" s="252" t="s">
        <v>459</v>
      </c>
      <c r="F7" s="207">
        <v>10</v>
      </c>
      <c r="G7" s="252" t="s">
        <v>499</v>
      </c>
      <c r="H7" s="208"/>
      <c r="I7" s="208">
        <f t="shared" si="0"/>
        <v>30</v>
      </c>
      <c r="J7" s="209"/>
    </row>
    <row r="8" spans="1:10" ht="14.5">
      <c r="A8" s="211">
        <v>4</v>
      </c>
      <c r="B8" s="250" t="s">
        <v>330</v>
      </c>
      <c r="C8" s="205" t="s">
        <v>3</v>
      </c>
      <c r="D8" s="206">
        <v>20</v>
      </c>
      <c r="E8" s="252" t="s">
        <v>459</v>
      </c>
      <c r="F8" s="207">
        <v>10</v>
      </c>
      <c r="G8" s="252" t="s">
        <v>499</v>
      </c>
      <c r="H8" s="208"/>
      <c r="I8" s="208">
        <f t="shared" si="0"/>
        <v>30</v>
      </c>
      <c r="J8" s="210"/>
    </row>
    <row r="9" spans="1:10" ht="14.5">
      <c r="A9" s="204">
        <v>5</v>
      </c>
      <c r="B9" s="247" t="s">
        <v>229</v>
      </c>
      <c r="C9" s="205" t="s">
        <v>3</v>
      </c>
      <c r="D9" s="206">
        <v>20</v>
      </c>
      <c r="E9" s="252" t="s">
        <v>459</v>
      </c>
      <c r="F9" s="207">
        <v>10</v>
      </c>
      <c r="G9" s="252" t="s">
        <v>459</v>
      </c>
      <c r="H9" s="208">
        <v>0.25</v>
      </c>
      <c r="I9" s="208">
        <f t="shared" si="0"/>
        <v>30.25</v>
      </c>
      <c r="J9" s="212"/>
    </row>
    <row r="10" spans="1:10" ht="14.5">
      <c r="A10" s="211">
        <v>6</v>
      </c>
      <c r="B10" s="250" t="s">
        <v>331</v>
      </c>
      <c r="C10" s="205" t="s">
        <v>3</v>
      </c>
      <c r="D10" s="206">
        <v>20</v>
      </c>
      <c r="E10" s="252" t="s">
        <v>459</v>
      </c>
      <c r="F10" s="207">
        <v>10</v>
      </c>
      <c r="G10" s="252" t="s">
        <v>499</v>
      </c>
      <c r="H10" s="208"/>
      <c r="I10" s="208">
        <f t="shared" si="0"/>
        <v>30</v>
      </c>
      <c r="J10" s="212"/>
    </row>
    <row r="11" spans="1:10" ht="15.5">
      <c r="A11" s="211">
        <v>7</v>
      </c>
      <c r="B11" s="247" t="s">
        <v>332</v>
      </c>
      <c r="C11" s="205" t="s">
        <v>3</v>
      </c>
      <c r="D11" s="206">
        <v>20</v>
      </c>
      <c r="E11" s="252" t="s">
        <v>459</v>
      </c>
      <c r="F11" s="207">
        <v>10</v>
      </c>
      <c r="G11" s="252" t="s">
        <v>499</v>
      </c>
      <c r="H11" s="208"/>
      <c r="I11" s="208">
        <f t="shared" si="0"/>
        <v>30</v>
      </c>
      <c r="J11" s="213"/>
    </row>
    <row r="12" spans="1:10" ht="67.5" customHeight="1">
      <c r="A12" s="214"/>
      <c r="B12" s="214"/>
      <c r="C12" s="215"/>
      <c r="D12" s="215"/>
      <c r="E12" s="216"/>
      <c r="F12" s="217"/>
      <c r="G12" s="217"/>
      <c r="H12" s="218"/>
      <c r="I12" s="218"/>
    </row>
    <row r="13" spans="1:10" ht="67.5" customHeight="1">
      <c r="A13" s="214"/>
      <c r="B13" s="214"/>
      <c r="C13" s="215"/>
      <c r="D13" s="215"/>
      <c r="E13" s="216"/>
      <c r="F13" s="217"/>
      <c r="G13" s="217"/>
      <c r="H13" s="218"/>
      <c r="I13" s="218"/>
    </row>
    <row r="14" spans="1:10" ht="67.5" customHeight="1">
      <c r="A14" s="214"/>
      <c r="B14" s="214"/>
      <c r="C14" s="215"/>
      <c r="D14" s="215"/>
      <c r="E14" s="216"/>
      <c r="F14" s="217"/>
      <c r="G14" s="217"/>
      <c r="H14" s="218"/>
      <c r="I14" s="218"/>
    </row>
    <row r="15" spans="1:10" ht="67.5" customHeight="1">
      <c r="A15" s="214"/>
      <c r="B15" s="214"/>
      <c r="C15" s="215"/>
      <c r="D15" s="215"/>
      <c r="E15" s="216"/>
      <c r="F15" s="217"/>
      <c r="G15" s="217"/>
      <c r="H15" s="218"/>
      <c r="I15" s="218"/>
    </row>
    <row r="16" spans="1:10" ht="67.5" customHeight="1">
      <c r="A16" s="214"/>
      <c r="B16" s="214"/>
      <c r="C16" s="215"/>
      <c r="D16" s="215"/>
      <c r="E16" s="216"/>
      <c r="F16" s="217"/>
      <c r="G16" s="217"/>
      <c r="H16" s="218"/>
      <c r="I16" s="218"/>
    </row>
    <row r="17" spans="1:9" ht="67.5" customHeight="1">
      <c r="A17" s="214"/>
      <c r="B17" s="214"/>
      <c r="C17" s="215"/>
      <c r="D17" s="215"/>
      <c r="E17" s="216"/>
      <c r="F17" s="217"/>
      <c r="G17" s="217"/>
      <c r="H17" s="218"/>
      <c r="I17" s="218"/>
    </row>
    <row r="18" spans="1:9" ht="67.5" customHeight="1">
      <c r="A18" s="214"/>
      <c r="B18" s="214"/>
      <c r="C18" s="215"/>
      <c r="D18" s="215"/>
      <c r="E18" s="216"/>
      <c r="F18" s="217"/>
      <c r="G18" s="217"/>
      <c r="H18" s="218"/>
      <c r="I18" s="218"/>
    </row>
    <row r="19" spans="1:9" ht="67.5" customHeight="1">
      <c r="A19" s="214"/>
      <c r="B19" s="214"/>
      <c r="C19" s="215"/>
      <c r="D19" s="215"/>
      <c r="E19" s="216"/>
      <c r="F19" s="217"/>
      <c r="G19" s="217"/>
      <c r="H19" s="218"/>
      <c r="I19" s="218"/>
    </row>
    <row r="20" spans="1:9" ht="67.5" customHeight="1">
      <c r="A20" s="214"/>
      <c r="B20" s="214"/>
      <c r="C20" s="215"/>
      <c r="D20" s="215"/>
      <c r="E20" s="216"/>
      <c r="F20" s="217"/>
      <c r="G20" s="217"/>
      <c r="H20" s="218"/>
      <c r="I20" s="218"/>
    </row>
    <row r="21" spans="1:9" ht="67.5" customHeight="1">
      <c r="A21" s="214"/>
      <c r="B21" s="214"/>
      <c r="C21" s="215"/>
      <c r="D21" s="215"/>
      <c r="E21" s="216"/>
      <c r="F21" s="217"/>
      <c r="G21" s="217"/>
      <c r="H21" s="218"/>
      <c r="I21" s="218"/>
    </row>
    <row r="22" spans="1:9" ht="67.5" customHeight="1">
      <c r="A22" s="214"/>
      <c r="B22" s="214"/>
      <c r="C22" s="215"/>
      <c r="D22" s="215"/>
      <c r="E22" s="216"/>
      <c r="F22" s="217"/>
      <c r="G22" s="217"/>
      <c r="H22" s="218"/>
      <c r="I22" s="218"/>
    </row>
    <row r="23" spans="1:9" ht="67.5" customHeight="1">
      <c r="A23" s="214"/>
      <c r="B23" s="214"/>
      <c r="C23" s="215"/>
      <c r="D23" s="215"/>
      <c r="E23" s="216"/>
      <c r="F23" s="217"/>
      <c r="G23" s="217"/>
      <c r="H23" s="218"/>
      <c r="I23" s="218"/>
    </row>
    <row r="24" spans="1:9" ht="67.5" customHeight="1">
      <c r="A24" s="214"/>
      <c r="B24" s="214"/>
      <c r="C24" s="215"/>
      <c r="D24" s="215"/>
      <c r="E24" s="216"/>
      <c r="F24" s="217"/>
      <c r="G24" s="217"/>
      <c r="H24" s="218"/>
      <c r="I24" s="218"/>
    </row>
    <row r="25" spans="1:9" ht="67.5" customHeight="1">
      <c r="A25" s="214"/>
      <c r="B25" s="214"/>
      <c r="C25" s="215"/>
      <c r="D25" s="215"/>
      <c r="E25" s="216"/>
      <c r="F25" s="217"/>
      <c r="G25" s="217"/>
      <c r="H25" s="218"/>
      <c r="I25" s="218"/>
    </row>
    <row r="26" spans="1:9" ht="67.5" customHeight="1">
      <c r="A26" s="214"/>
      <c r="B26" s="214"/>
      <c r="C26" s="215"/>
      <c r="D26" s="215"/>
      <c r="E26" s="216"/>
      <c r="F26" s="217"/>
      <c r="G26" s="217"/>
      <c r="H26" s="218"/>
      <c r="I26" s="218"/>
    </row>
    <row r="27" spans="1:9" ht="67.5" customHeight="1">
      <c r="A27" s="214"/>
      <c r="B27" s="214"/>
      <c r="C27" s="215"/>
      <c r="D27" s="215"/>
      <c r="E27" s="216"/>
      <c r="F27" s="217"/>
      <c r="G27" s="217"/>
      <c r="H27" s="218"/>
      <c r="I27" s="218"/>
    </row>
    <row r="28" spans="1:9" ht="67.5" customHeight="1">
      <c r="A28" s="214"/>
      <c r="B28" s="214"/>
      <c r="C28" s="215"/>
      <c r="D28" s="215"/>
      <c r="E28" s="216"/>
      <c r="F28" s="217"/>
      <c r="G28" s="217"/>
      <c r="H28" s="218"/>
      <c r="I28" s="218"/>
    </row>
    <row r="29" spans="1:9" ht="67.5" customHeight="1">
      <c r="A29" s="214"/>
      <c r="B29" s="214"/>
      <c r="C29" s="215"/>
      <c r="D29" s="215"/>
      <c r="E29" s="216"/>
      <c r="F29" s="217"/>
      <c r="G29" s="217"/>
      <c r="H29" s="218"/>
      <c r="I29" s="218"/>
    </row>
    <row r="30" spans="1:9" ht="67.5" customHeight="1">
      <c r="A30" s="214"/>
      <c r="B30" s="214"/>
      <c r="C30" s="215"/>
      <c r="D30" s="215"/>
      <c r="E30" s="216"/>
      <c r="F30" s="217"/>
      <c r="G30" s="217"/>
      <c r="H30" s="218"/>
      <c r="I30" s="218"/>
    </row>
    <row r="31" spans="1:9" ht="67.5" customHeight="1">
      <c r="A31" s="214"/>
      <c r="B31" s="214"/>
      <c r="C31" s="215"/>
      <c r="D31" s="215"/>
      <c r="E31" s="216"/>
      <c r="F31" s="217"/>
      <c r="G31" s="217"/>
      <c r="H31" s="218"/>
      <c r="I31" s="218"/>
    </row>
    <row r="32" spans="1:9" ht="67.5" customHeight="1">
      <c r="A32" s="214"/>
      <c r="B32" s="214"/>
      <c r="C32" s="219"/>
      <c r="D32" s="219"/>
      <c r="E32" s="220"/>
      <c r="F32" s="217"/>
      <c r="G32" s="217"/>
      <c r="H32" s="218"/>
      <c r="I32" s="218"/>
    </row>
    <row r="33" spans="1:9" ht="67.5" customHeight="1">
      <c r="A33" s="214"/>
      <c r="B33" s="214"/>
      <c r="C33" s="219"/>
      <c r="D33" s="219"/>
      <c r="E33" s="220"/>
      <c r="F33" s="217"/>
      <c r="G33" s="217"/>
      <c r="H33" s="218"/>
      <c r="I33" s="218"/>
    </row>
    <row r="34" spans="1:9" ht="67.5" customHeight="1">
      <c r="A34" s="214"/>
      <c r="B34" s="214"/>
      <c r="C34" s="219"/>
      <c r="D34" s="219"/>
      <c r="E34" s="220"/>
      <c r="F34" s="217"/>
      <c r="G34" s="217"/>
      <c r="H34" s="218"/>
      <c r="I34" s="218"/>
    </row>
    <row r="35" spans="1:9" ht="67.5" customHeight="1">
      <c r="A35" s="214"/>
      <c r="B35" s="214"/>
      <c r="C35" s="219"/>
      <c r="D35" s="219"/>
      <c r="E35" s="220"/>
      <c r="F35" s="217"/>
      <c r="G35" s="217"/>
      <c r="H35" s="218"/>
      <c r="I35" s="218"/>
    </row>
    <row r="36" spans="1:9" ht="67.5" customHeight="1">
      <c r="A36" s="214"/>
      <c r="B36" s="214"/>
      <c r="C36" s="219"/>
      <c r="D36" s="219"/>
      <c r="E36" s="220"/>
      <c r="F36" s="217"/>
      <c r="G36" s="217"/>
      <c r="H36" s="218"/>
      <c r="I36" s="218"/>
    </row>
    <row r="37" spans="1:9" ht="67.5" customHeight="1">
      <c r="A37" s="214"/>
      <c r="B37" s="214"/>
      <c r="C37" s="219"/>
      <c r="D37" s="219"/>
      <c r="E37" s="220"/>
      <c r="F37" s="217"/>
      <c r="G37" s="217"/>
      <c r="H37" s="218"/>
      <c r="I37" s="218"/>
    </row>
    <row r="38" spans="1:9" ht="67.5" customHeight="1">
      <c r="A38" s="214"/>
      <c r="B38" s="214"/>
      <c r="C38" s="219"/>
      <c r="D38" s="219"/>
      <c r="E38" s="220"/>
      <c r="F38" s="217"/>
      <c r="G38" s="217"/>
      <c r="H38" s="218"/>
      <c r="I38" s="218"/>
    </row>
    <row r="39" spans="1:9" ht="67.5" customHeight="1">
      <c r="A39" s="214"/>
      <c r="B39" s="214"/>
      <c r="C39" s="219"/>
      <c r="D39" s="219"/>
      <c r="E39" s="220"/>
      <c r="F39" s="217"/>
      <c r="G39" s="217"/>
      <c r="H39" s="218"/>
      <c r="I39" s="218"/>
    </row>
    <row r="40" spans="1:9" ht="67.5" customHeight="1">
      <c r="A40" s="214"/>
      <c r="B40" s="214"/>
      <c r="C40" s="219"/>
      <c r="D40" s="219"/>
      <c r="E40" s="220"/>
      <c r="F40" s="217"/>
      <c r="G40" s="217"/>
      <c r="H40" s="218"/>
      <c r="I40" s="218"/>
    </row>
    <row r="41" spans="1:9" ht="67.5" customHeight="1">
      <c r="A41" s="214"/>
      <c r="B41" s="214"/>
      <c r="C41" s="219"/>
      <c r="D41" s="219"/>
      <c r="E41" s="220"/>
      <c r="F41" s="217"/>
      <c r="G41" s="217"/>
      <c r="H41" s="218"/>
      <c r="I41" s="218"/>
    </row>
    <row r="42" spans="1:9" ht="67.5" customHeight="1">
      <c r="A42" s="214"/>
      <c r="B42" s="214"/>
      <c r="C42" s="219"/>
      <c r="D42" s="219"/>
      <c r="E42" s="220"/>
      <c r="F42" s="217"/>
      <c r="G42" s="217"/>
      <c r="H42" s="218"/>
      <c r="I42" s="218"/>
    </row>
    <row r="43" spans="1:9" ht="67.5" customHeight="1">
      <c r="A43" s="214"/>
      <c r="B43" s="214"/>
      <c r="C43" s="219"/>
      <c r="D43" s="219"/>
      <c r="E43" s="220"/>
      <c r="F43" s="217"/>
      <c r="G43" s="217"/>
      <c r="H43" s="218"/>
      <c r="I43" s="218"/>
    </row>
    <row r="44" spans="1:9" ht="67.5" customHeight="1">
      <c r="A44" s="214"/>
      <c r="B44" s="214"/>
      <c r="C44" s="219"/>
      <c r="D44" s="219"/>
      <c r="E44" s="220"/>
      <c r="F44" s="217"/>
      <c r="G44" s="217"/>
      <c r="H44" s="218"/>
      <c r="I44" s="218"/>
    </row>
    <row r="45" spans="1:9" ht="67.5" customHeight="1">
      <c r="A45" s="214"/>
      <c r="B45" s="214"/>
      <c r="C45" s="219"/>
      <c r="D45" s="219"/>
      <c r="E45" s="220"/>
      <c r="F45" s="217"/>
      <c r="G45" s="217"/>
      <c r="H45" s="218"/>
      <c r="I45" s="218"/>
    </row>
    <row r="46" spans="1:9" ht="67.5" customHeight="1">
      <c r="A46" s="214"/>
      <c r="B46" s="214"/>
      <c r="C46" s="219"/>
      <c r="D46" s="219"/>
      <c r="E46" s="220"/>
      <c r="F46" s="217"/>
      <c r="G46" s="217"/>
      <c r="H46" s="218"/>
      <c r="I46" s="218"/>
    </row>
    <row r="47" spans="1:9" ht="67.5" customHeight="1">
      <c r="A47" s="214"/>
      <c r="B47" s="214"/>
      <c r="C47" s="219"/>
      <c r="D47" s="219"/>
      <c r="E47" s="220"/>
      <c r="F47" s="217"/>
      <c r="G47" s="217"/>
      <c r="H47" s="218"/>
      <c r="I47" s="218"/>
    </row>
    <row r="48" spans="1:9" ht="67.5" customHeight="1">
      <c r="A48" s="214"/>
      <c r="B48" s="214"/>
      <c r="C48" s="219"/>
      <c r="D48" s="219"/>
      <c r="E48" s="220"/>
      <c r="F48" s="217"/>
      <c r="G48" s="217"/>
      <c r="H48" s="218"/>
      <c r="I48" s="218"/>
    </row>
    <row r="49" spans="1:9" ht="67.5" customHeight="1">
      <c r="A49" s="214"/>
      <c r="B49" s="214"/>
      <c r="C49" s="219"/>
      <c r="D49" s="219"/>
      <c r="E49" s="220"/>
      <c r="F49" s="217"/>
      <c r="G49" s="217"/>
      <c r="H49" s="218"/>
      <c r="I49" s="218"/>
    </row>
    <row r="50" spans="1:9" ht="67.5" customHeight="1">
      <c r="A50" s="214"/>
      <c r="B50" s="214"/>
      <c r="C50" s="219"/>
      <c r="D50" s="219"/>
      <c r="E50" s="220"/>
      <c r="F50" s="217"/>
      <c r="G50" s="217"/>
      <c r="H50" s="218"/>
      <c r="I50" s="218"/>
    </row>
    <row r="51" spans="1:9" ht="67.5" customHeight="1">
      <c r="A51" s="214"/>
      <c r="B51" s="214"/>
      <c r="C51" s="219"/>
      <c r="D51" s="219"/>
      <c r="E51" s="220"/>
      <c r="F51" s="217"/>
      <c r="G51" s="217"/>
      <c r="H51" s="218"/>
      <c r="I51" s="218"/>
    </row>
    <row r="52" spans="1:9" ht="67.5" customHeight="1">
      <c r="A52" s="214"/>
      <c r="B52" s="214"/>
      <c r="C52" s="219"/>
      <c r="D52" s="219"/>
      <c r="E52" s="220"/>
      <c r="F52" s="217"/>
      <c r="G52" s="217"/>
      <c r="H52" s="218"/>
      <c r="I52" s="218"/>
    </row>
    <row r="53" spans="1:9" ht="67.5" customHeight="1">
      <c r="A53" s="214"/>
      <c r="B53" s="214"/>
      <c r="C53" s="219"/>
      <c r="D53" s="219"/>
      <c r="E53" s="220"/>
      <c r="F53" s="217"/>
      <c r="G53" s="217"/>
      <c r="H53" s="218"/>
      <c r="I53" s="218"/>
    </row>
    <row r="54" spans="1:9" ht="67.5" customHeight="1">
      <c r="A54" s="214"/>
      <c r="B54" s="214"/>
      <c r="C54" s="219"/>
      <c r="D54" s="219"/>
      <c r="E54" s="220"/>
      <c r="F54" s="217"/>
      <c r="G54" s="217"/>
      <c r="H54" s="218"/>
      <c r="I54" s="218"/>
    </row>
    <row r="55" spans="1:9" ht="67.5" customHeight="1">
      <c r="A55" s="214"/>
      <c r="B55" s="214"/>
      <c r="C55" s="219"/>
      <c r="D55" s="219"/>
      <c r="E55" s="220"/>
      <c r="F55" s="217"/>
      <c r="G55" s="217"/>
      <c r="H55" s="218"/>
      <c r="I55" s="218"/>
    </row>
    <row r="56" spans="1:9" ht="67.5" customHeight="1">
      <c r="A56" s="214"/>
      <c r="B56" s="214"/>
      <c r="C56" s="219"/>
      <c r="D56" s="219"/>
      <c r="E56" s="220"/>
      <c r="F56" s="217"/>
      <c r="G56" s="217"/>
      <c r="H56" s="218"/>
      <c r="I56" s="218"/>
    </row>
    <row r="57" spans="1:9" ht="67.5" customHeight="1">
      <c r="A57" s="214"/>
      <c r="B57" s="214"/>
      <c r="C57" s="219"/>
      <c r="D57" s="219"/>
      <c r="E57" s="220"/>
      <c r="F57" s="217"/>
      <c r="G57" s="217"/>
      <c r="H57" s="218"/>
      <c r="I57" s="218"/>
    </row>
    <row r="58" spans="1:9" ht="67.5" customHeight="1">
      <c r="A58" s="214"/>
      <c r="B58" s="214"/>
      <c r="C58" s="219"/>
      <c r="D58" s="219"/>
      <c r="E58" s="220"/>
      <c r="F58" s="217"/>
      <c r="G58" s="217"/>
      <c r="H58" s="218"/>
      <c r="I58" s="218"/>
    </row>
    <row r="59" spans="1:9" ht="67.5" customHeight="1">
      <c r="A59" s="214"/>
      <c r="B59" s="214"/>
      <c r="C59" s="219"/>
      <c r="D59" s="219"/>
      <c r="E59" s="220"/>
      <c r="F59" s="217"/>
      <c r="G59" s="217"/>
      <c r="H59" s="218"/>
      <c r="I59" s="218"/>
    </row>
    <row r="60" spans="1:9" ht="67.5" customHeight="1">
      <c r="A60" s="214"/>
      <c r="B60" s="214"/>
      <c r="C60" s="219"/>
      <c r="D60" s="219"/>
      <c r="E60" s="220"/>
      <c r="F60" s="217"/>
      <c r="G60" s="217"/>
      <c r="H60" s="218"/>
      <c r="I60" s="218"/>
    </row>
    <row r="61" spans="1:9" ht="67.5" customHeight="1">
      <c r="A61" s="214"/>
      <c r="B61" s="214"/>
      <c r="C61" s="219"/>
      <c r="D61" s="219"/>
      <c r="E61" s="220"/>
      <c r="F61" s="217"/>
      <c r="G61" s="217"/>
      <c r="H61" s="218"/>
      <c r="I61" s="218"/>
    </row>
    <row r="62" spans="1:9" ht="67.5" customHeight="1">
      <c r="A62" s="214"/>
      <c r="B62" s="214"/>
      <c r="C62" s="219"/>
      <c r="D62" s="219"/>
      <c r="E62" s="220"/>
      <c r="F62" s="217"/>
      <c r="G62" s="217"/>
      <c r="H62" s="218"/>
      <c r="I62" s="218"/>
    </row>
    <row r="63" spans="1:9" ht="67.5" customHeight="1">
      <c r="A63" s="214"/>
      <c r="B63" s="214"/>
      <c r="C63" s="219"/>
      <c r="D63" s="219"/>
      <c r="E63" s="220"/>
      <c r="F63" s="217"/>
      <c r="G63" s="217"/>
      <c r="H63" s="218"/>
      <c r="I63" s="218"/>
    </row>
    <row r="64" spans="1:9" ht="67.5" customHeight="1">
      <c r="A64" s="214"/>
      <c r="B64" s="214"/>
      <c r="C64" s="219"/>
      <c r="D64" s="219"/>
      <c r="E64" s="220"/>
      <c r="F64" s="217"/>
      <c r="G64" s="217"/>
      <c r="H64" s="218"/>
      <c r="I64" s="218"/>
    </row>
    <row r="65" spans="1:9" ht="67.5" customHeight="1">
      <c r="A65" s="214"/>
      <c r="B65" s="214"/>
      <c r="C65" s="219"/>
      <c r="D65" s="219"/>
      <c r="E65" s="220"/>
      <c r="F65" s="217"/>
      <c r="G65" s="217"/>
      <c r="H65" s="218"/>
      <c r="I65" s="218"/>
    </row>
    <row r="66" spans="1:9" ht="67.5" customHeight="1">
      <c r="A66" s="214"/>
      <c r="B66" s="214"/>
      <c r="C66" s="219"/>
      <c r="D66" s="219"/>
      <c r="E66" s="220"/>
      <c r="F66" s="217"/>
      <c r="G66" s="217"/>
      <c r="H66" s="218"/>
      <c r="I66" s="218"/>
    </row>
    <row r="67" spans="1:9" ht="67.5" customHeight="1">
      <c r="A67" s="214"/>
      <c r="B67" s="214"/>
      <c r="C67" s="219"/>
      <c r="D67" s="219"/>
      <c r="E67" s="220"/>
      <c r="F67" s="217"/>
      <c r="G67" s="217"/>
      <c r="H67" s="218"/>
      <c r="I67" s="218"/>
    </row>
    <row r="68" spans="1:9" ht="67.5" customHeight="1">
      <c r="A68" s="214"/>
      <c r="B68" s="214"/>
      <c r="C68" s="219"/>
      <c r="D68" s="219"/>
      <c r="E68" s="220"/>
      <c r="F68" s="217"/>
      <c r="G68" s="217"/>
      <c r="H68" s="218"/>
      <c r="I68" s="218"/>
    </row>
    <row r="69" spans="1:9" ht="67.5" customHeight="1">
      <c r="A69" s="214"/>
      <c r="B69" s="214"/>
      <c r="C69" s="219"/>
      <c r="D69" s="219"/>
      <c r="E69" s="220"/>
      <c r="F69" s="217"/>
      <c r="G69" s="217"/>
      <c r="H69" s="218"/>
      <c r="I69" s="218"/>
    </row>
    <row r="70" spans="1:9" ht="67.5" customHeight="1">
      <c r="A70" s="214"/>
      <c r="B70" s="214"/>
      <c r="C70" s="219"/>
      <c r="D70" s="219"/>
      <c r="E70" s="220"/>
      <c r="F70" s="217"/>
      <c r="G70" s="217"/>
      <c r="H70" s="218"/>
      <c r="I70" s="218"/>
    </row>
    <row r="71" spans="1:9" ht="67.5" customHeight="1">
      <c r="A71" s="214"/>
      <c r="B71" s="214"/>
      <c r="C71" s="219"/>
      <c r="D71" s="219"/>
      <c r="E71" s="220"/>
      <c r="F71" s="217"/>
      <c r="G71" s="217"/>
      <c r="H71" s="218"/>
      <c r="I71" s="218"/>
    </row>
    <row r="72" spans="1:9" ht="67.5" customHeight="1">
      <c r="A72" s="214"/>
      <c r="B72" s="214"/>
      <c r="C72" s="219"/>
      <c r="D72" s="219"/>
      <c r="E72" s="220"/>
      <c r="F72" s="217"/>
      <c r="G72" s="217"/>
      <c r="H72" s="218"/>
      <c r="I72" s="218"/>
    </row>
    <row r="73" spans="1:9" ht="67.5" customHeight="1">
      <c r="A73" s="214"/>
      <c r="B73" s="214"/>
      <c r="C73" s="219"/>
      <c r="D73" s="219"/>
      <c r="E73" s="220"/>
      <c r="F73" s="217"/>
      <c r="G73" s="217"/>
      <c r="H73" s="218"/>
      <c r="I73" s="218"/>
    </row>
    <row r="74" spans="1:9" ht="67.5" customHeight="1">
      <c r="A74" s="214"/>
      <c r="B74" s="214"/>
      <c r="C74" s="219"/>
      <c r="D74" s="219"/>
      <c r="E74" s="220"/>
      <c r="F74" s="217"/>
      <c r="G74" s="217"/>
      <c r="H74" s="218"/>
      <c r="I74" s="218"/>
    </row>
    <row r="75" spans="1:9" ht="67.5" customHeight="1">
      <c r="A75" s="214"/>
      <c r="B75" s="214"/>
      <c r="C75" s="219"/>
      <c r="D75" s="219"/>
      <c r="E75" s="220"/>
      <c r="F75" s="217"/>
      <c r="G75" s="217"/>
      <c r="H75" s="218"/>
      <c r="I75" s="218"/>
    </row>
    <row r="76" spans="1:9" ht="67.5" customHeight="1">
      <c r="A76" s="214"/>
      <c r="B76" s="214"/>
      <c r="C76" s="219"/>
      <c r="D76" s="219"/>
      <c r="E76" s="220"/>
      <c r="F76" s="217"/>
      <c r="G76" s="217"/>
      <c r="H76" s="218"/>
      <c r="I76" s="218"/>
    </row>
    <row r="77" spans="1:9" ht="67.5" customHeight="1">
      <c r="A77" s="214"/>
      <c r="B77" s="214"/>
      <c r="C77" s="219"/>
      <c r="D77" s="219"/>
      <c r="E77" s="220"/>
      <c r="F77" s="217"/>
      <c r="G77" s="217"/>
      <c r="H77" s="218"/>
      <c r="I77" s="218"/>
    </row>
    <row r="78" spans="1:9" ht="67.5" customHeight="1">
      <c r="A78" s="214"/>
      <c r="B78" s="214"/>
      <c r="C78" s="219"/>
      <c r="D78" s="219"/>
      <c r="E78" s="220"/>
      <c r="F78" s="217"/>
      <c r="G78" s="217"/>
      <c r="H78" s="218"/>
      <c r="I78" s="218"/>
    </row>
    <row r="79" spans="1:9" ht="67.5" customHeight="1">
      <c r="A79" s="214"/>
      <c r="B79" s="214"/>
      <c r="C79" s="219"/>
      <c r="D79" s="219"/>
      <c r="E79" s="220"/>
      <c r="F79" s="217"/>
      <c r="G79" s="217"/>
      <c r="H79" s="218"/>
      <c r="I79" s="218"/>
    </row>
    <row r="80" spans="1:9" ht="67.5" customHeight="1">
      <c r="A80" s="214"/>
      <c r="B80" s="214"/>
      <c r="C80" s="219"/>
      <c r="D80" s="219"/>
      <c r="E80" s="220"/>
      <c r="F80" s="217"/>
      <c r="G80" s="217"/>
      <c r="H80" s="218"/>
      <c r="I80" s="218"/>
    </row>
    <row r="81" spans="1:9" ht="67.5" customHeight="1">
      <c r="A81" s="214"/>
      <c r="B81" s="214"/>
      <c r="C81" s="219"/>
      <c r="D81" s="219"/>
      <c r="E81" s="220"/>
      <c r="F81" s="217"/>
      <c r="G81" s="217"/>
      <c r="H81" s="218"/>
      <c r="I81" s="218"/>
    </row>
    <row r="82" spans="1:9" ht="67.5" customHeight="1">
      <c r="A82" s="214"/>
      <c r="B82" s="214"/>
      <c r="C82" s="219"/>
      <c r="D82" s="219"/>
      <c r="E82" s="220"/>
      <c r="F82" s="217"/>
      <c r="G82" s="217"/>
      <c r="H82" s="218"/>
      <c r="I82" s="218"/>
    </row>
    <row r="83" spans="1:9" ht="67.5" customHeight="1">
      <c r="A83" s="214"/>
      <c r="B83" s="214"/>
      <c r="C83" s="219"/>
      <c r="D83" s="219"/>
      <c r="E83" s="220"/>
      <c r="F83" s="217"/>
      <c r="G83" s="217"/>
      <c r="H83" s="218"/>
      <c r="I83" s="218"/>
    </row>
    <row r="84" spans="1:9" ht="67.5" customHeight="1">
      <c r="A84" s="214"/>
      <c r="B84" s="214"/>
      <c r="C84" s="219"/>
      <c r="D84" s="219"/>
      <c r="E84" s="220"/>
      <c r="F84" s="217"/>
      <c r="G84" s="217"/>
      <c r="H84" s="218"/>
      <c r="I84" s="218"/>
    </row>
    <row r="85" spans="1:9" ht="67.5" customHeight="1">
      <c r="A85" s="214"/>
      <c r="B85" s="214"/>
      <c r="C85" s="219"/>
      <c r="D85" s="219"/>
      <c r="E85" s="220"/>
      <c r="F85" s="217"/>
      <c r="G85" s="217"/>
      <c r="H85" s="218"/>
      <c r="I85" s="218"/>
    </row>
    <row r="86" spans="1:9" ht="67.5" customHeight="1">
      <c r="A86" s="214"/>
      <c r="B86" s="214"/>
      <c r="C86" s="219"/>
      <c r="D86" s="219"/>
      <c r="E86" s="220"/>
      <c r="F86" s="217"/>
      <c r="G86" s="217"/>
      <c r="H86" s="218"/>
      <c r="I86" s="218"/>
    </row>
    <row r="87" spans="1:9" ht="67.5" customHeight="1">
      <c r="A87" s="214"/>
      <c r="B87" s="214"/>
      <c r="C87" s="219"/>
      <c r="D87" s="219"/>
      <c r="E87" s="220"/>
      <c r="F87" s="217"/>
      <c r="G87" s="217"/>
      <c r="H87" s="218"/>
      <c r="I87" s="218"/>
    </row>
    <row r="88" spans="1:9" ht="67.5" customHeight="1">
      <c r="A88" s="214"/>
      <c r="B88" s="214"/>
      <c r="C88" s="219"/>
      <c r="D88" s="219"/>
      <c r="E88" s="220"/>
      <c r="F88" s="217"/>
      <c r="G88" s="217"/>
      <c r="H88" s="218"/>
      <c r="I88" s="218"/>
    </row>
    <row r="89" spans="1:9" ht="67.5" customHeight="1">
      <c r="A89" s="214"/>
      <c r="B89" s="214"/>
      <c r="C89" s="219"/>
      <c r="D89" s="219"/>
      <c r="E89" s="220"/>
      <c r="F89" s="217"/>
      <c r="G89" s="217"/>
      <c r="H89" s="218"/>
      <c r="I89" s="218"/>
    </row>
    <row r="90" spans="1:9" ht="67.5" customHeight="1">
      <c r="A90" s="214"/>
      <c r="B90" s="214"/>
      <c r="C90" s="219"/>
      <c r="D90" s="219"/>
      <c r="E90" s="220"/>
      <c r="F90" s="217"/>
      <c r="G90" s="217"/>
      <c r="H90" s="218"/>
      <c r="I90" s="218"/>
    </row>
    <row r="91" spans="1:9" ht="67.5" customHeight="1">
      <c r="A91" s="214"/>
      <c r="B91" s="214"/>
      <c r="C91" s="219"/>
      <c r="D91" s="219"/>
      <c r="E91" s="220"/>
      <c r="F91" s="217"/>
      <c r="G91" s="217"/>
      <c r="H91" s="218"/>
      <c r="I91" s="218"/>
    </row>
    <row r="92" spans="1:9" ht="67.5" customHeight="1">
      <c r="A92" s="214"/>
      <c r="B92" s="214"/>
      <c r="C92" s="219"/>
      <c r="D92" s="219"/>
      <c r="E92" s="220"/>
      <c r="F92" s="217"/>
      <c r="G92" s="217"/>
      <c r="H92" s="218"/>
      <c r="I92" s="218"/>
    </row>
    <row r="93" spans="1:9" ht="67.5" customHeight="1">
      <c r="A93" s="214"/>
      <c r="B93" s="214"/>
      <c r="C93" s="219"/>
      <c r="D93" s="219"/>
      <c r="E93" s="220"/>
      <c r="F93" s="217"/>
      <c r="G93" s="217"/>
      <c r="H93" s="218"/>
      <c r="I93" s="218"/>
    </row>
    <row r="94" spans="1:9" ht="67.5" customHeight="1">
      <c r="A94" s="214"/>
      <c r="B94" s="214"/>
      <c r="C94" s="219"/>
      <c r="D94" s="219"/>
      <c r="E94" s="220"/>
      <c r="F94" s="217"/>
      <c r="G94" s="217"/>
      <c r="H94" s="218"/>
      <c r="I94" s="218"/>
    </row>
    <row r="95" spans="1:9" ht="67.5" customHeight="1">
      <c r="A95" s="214"/>
      <c r="B95" s="214"/>
      <c r="C95" s="219"/>
      <c r="D95" s="219"/>
      <c r="E95" s="220"/>
      <c r="F95" s="217"/>
      <c r="G95" s="217"/>
      <c r="H95" s="218"/>
      <c r="I95" s="218"/>
    </row>
    <row r="96" spans="1:9" ht="67.5" customHeight="1">
      <c r="A96" s="214"/>
      <c r="B96" s="214"/>
      <c r="C96" s="219"/>
      <c r="D96" s="219"/>
      <c r="E96" s="220"/>
      <c r="F96" s="217"/>
      <c r="G96" s="217"/>
      <c r="H96" s="218"/>
      <c r="I96" s="218"/>
    </row>
    <row r="97" spans="1:9" ht="67.5" customHeight="1">
      <c r="A97" s="214"/>
      <c r="B97" s="214"/>
      <c r="C97" s="219"/>
      <c r="D97" s="219"/>
      <c r="E97" s="220"/>
      <c r="F97" s="217"/>
      <c r="G97" s="217"/>
      <c r="H97" s="218"/>
      <c r="I97" s="218"/>
    </row>
    <row r="98" spans="1:9" ht="67.5" customHeight="1">
      <c r="A98" s="214"/>
      <c r="B98" s="214"/>
      <c r="C98" s="219"/>
      <c r="D98" s="219"/>
      <c r="E98" s="220"/>
      <c r="F98" s="217"/>
      <c r="G98" s="217"/>
      <c r="H98" s="218"/>
      <c r="I98" s="218"/>
    </row>
    <row r="99" spans="1:9" ht="67.5" customHeight="1">
      <c r="A99" s="214"/>
      <c r="B99" s="214"/>
      <c r="C99" s="219"/>
      <c r="D99" s="219"/>
      <c r="E99" s="220"/>
      <c r="F99" s="217"/>
      <c r="G99" s="217"/>
      <c r="H99" s="218"/>
      <c r="I99" s="218"/>
    </row>
    <row r="100" spans="1:9" ht="67.5" customHeight="1">
      <c r="A100" s="214"/>
      <c r="B100" s="214"/>
      <c r="C100" s="219"/>
      <c r="D100" s="219"/>
      <c r="E100" s="220"/>
      <c r="F100" s="217"/>
      <c r="G100" s="217"/>
      <c r="H100" s="218"/>
      <c r="I100" s="218"/>
    </row>
    <row r="101" spans="1:9" ht="67.5" customHeight="1">
      <c r="A101" s="214"/>
      <c r="B101" s="214"/>
      <c r="C101" s="219"/>
      <c r="D101" s="219"/>
      <c r="E101" s="220"/>
      <c r="F101" s="217"/>
      <c r="G101" s="217"/>
      <c r="H101" s="218"/>
      <c r="I101" s="218"/>
    </row>
    <row r="102" spans="1:9" ht="67.5" customHeight="1">
      <c r="A102" s="214"/>
      <c r="B102" s="214"/>
      <c r="C102" s="219"/>
      <c r="D102" s="219"/>
      <c r="E102" s="220"/>
      <c r="F102" s="217"/>
      <c r="G102" s="217"/>
      <c r="H102" s="218"/>
      <c r="I102" s="218"/>
    </row>
    <row r="103" spans="1:9" ht="67.5" customHeight="1">
      <c r="A103" s="214"/>
      <c r="B103" s="214"/>
      <c r="C103" s="219"/>
      <c r="D103" s="219"/>
      <c r="E103" s="220"/>
      <c r="F103" s="217"/>
      <c r="G103" s="217"/>
      <c r="H103" s="218"/>
      <c r="I103" s="218"/>
    </row>
    <row r="104" spans="1:9" ht="67.5" customHeight="1">
      <c r="A104" s="214"/>
      <c r="B104" s="214"/>
      <c r="C104" s="219"/>
      <c r="D104" s="219"/>
      <c r="E104" s="220"/>
      <c r="F104" s="217"/>
      <c r="G104" s="217"/>
      <c r="H104" s="218"/>
      <c r="I104" s="218"/>
    </row>
    <row r="105" spans="1:9" ht="67.5" customHeight="1">
      <c r="A105" s="214"/>
      <c r="B105" s="214"/>
      <c r="C105" s="219"/>
      <c r="D105" s="219"/>
      <c r="E105" s="220"/>
      <c r="F105" s="217"/>
      <c r="G105" s="217"/>
      <c r="H105" s="218"/>
      <c r="I105" s="218"/>
    </row>
    <row r="106" spans="1:9" ht="67.5" customHeight="1">
      <c r="A106" s="214"/>
      <c r="B106" s="214"/>
      <c r="C106" s="219"/>
      <c r="D106" s="219"/>
      <c r="E106" s="220"/>
      <c r="F106" s="217"/>
      <c r="G106" s="217"/>
      <c r="H106" s="218"/>
      <c r="I106" s="218"/>
    </row>
    <row r="107" spans="1:9" ht="67.5" customHeight="1">
      <c r="A107" s="214"/>
      <c r="B107" s="214"/>
      <c r="C107" s="219"/>
      <c r="D107" s="219"/>
      <c r="E107" s="220"/>
      <c r="F107" s="217"/>
      <c r="G107" s="217"/>
      <c r="H107" s="218"/>
      <c r="I107" s="218"/>
    </row>
    <row r="108" spans="1:9" ht="67.5" customHeight="1">
      <c r="A108" s="214"/>
      <c r="B108" s="214"/>
      <c r="C108" s="219"/>
      <c r="D108" s="219"/>
      <c r="E108" s="220"/>
      <c r="F108" s="217"/>
      <c r="G108" s="217"/>
      <c r="H108" s="218"/>
      <c r="I108" s="218"/>
    </row>
    <row r="109" spans="1:9" ht="67.5" customHeight="1">
      <c r="A109" s="214"/>
      <c r="B109" s="214"/>
      <c r="C109" s="219"/>
      <c r="D109" s="219"/>
      <c r="E109" s="220"/>
      <c r="F109" s="217"/>
      <c r="G109" s="217"/>
      <c r="H109" s="218"/>
      <c r="I109" s="218"/>
    </row>
    <row r="110" spans="1:9" ht="67.5" customHeight="1">
      <c r="A110" s="214"/>
      <c r="B110" s="214"/>
      <c r="C110" s="219"/>
      <c r="D110" s="219"/>
      <c r="E110" s="220"/>
      <c r="F110" s="217"/>
      <c r="G110" s="217"/>
      <c r="H110" s="218"/>
      <c r="I110" s="218"/>
    </row>
    <row r="111" spans="1:9" ht="67.5" customHeight="1">
      <c r="A111" s="214"/>
      <c r="B111" s="214"/>
      <c r="C111" s="219"/>
      <c r="D111" s="219"/>
      <c r="E111" s="220"/>
      <c r="F111" s="217"/>
      <c r="G111" s="217"/>
      <c r="H111" s="218"/>
      <c r="I111" s="218"/>
    </row>
    <row r="112" spans="1:9" ht="67.5" customHeight="1">
      <c r="A112" s="214"/>
      <c r="B112" s="214"/>
      <c r="C112" s="219"/>
      <c r="D112" s="219"/>
      <c r="E112" s="220"/>
      <c r="F112" s="217"/>
      <c r="G112" s="217"/>
      <c r="H112" s="218"/>
      <c r="I112" s="218"/>
    </row>
    <row r="113" spans="1:9" ht="67.5" customHeight="1">
      <c r="A113" s="214"/>
      <c r="B113" s="214"/>
      <c r="C113" s="219"/>
      <c r="D113" s="219"/>
      <c r="E113" s="220"/>
      <c r="F113" s="217"/>
      <c r="G113" s="217"/>
      <c r="H113" s="218"/>
      <c r="I113" s="218"/>
    </row>
    <row r="114" spans="1:9" ht="67.5" customHeight="1">
      <c r="A114" s="214"/>
      <c r="B114" s="214"/>
      <c r="C114" s="219"/>
      <c r="D114" s="219"/>
      <c r="E114" s="220"/>
      <c r="F114" s="217"/>
      <c r="G114" s="217"/>
      <c r="H114" s="218"/>
      <c r="I114" s="218"/>
    </row>
    <row r="115" spans="1:9" ht="67.5" customHeight="1">
      <c r="A115" s="214"/>
      <c r="B115" s="214"/>
      <c r="C115" s="219"/>
      <c r="D115" s="219"/>
      <c r="E115" s="220"/>
      <c r="F115" s="217"/>
      <c r="G115" s="217"/>
      <c r="H115" s="218"/>
      <c r="I115" s="218"/>
    </row>
    <row r="116" spans="1:9" ht="67.5" customHeight="1">
      <c r="A116" s="214"/>
      <c r="B116" s="214"/>
      <c r="C116" s="219"/>
      <c r="D116" s="219"/>
      <c r="E116" s="220"/>
      <c r="F116" s="217"/>
      <c r="G116" s="217"/>
      <c r="H116" s="218"/>
      <c r="I116" s="218"/>
    </row>
    <row r="117" spans="1:9" ht="67.5" customHeight="1">
      <c r="A117" s="214"/>
      <c r="B117" s="214"/>
      <c r="C117" s="219"/>
      <c r="D117" s="219"/>
      <c r="E117" s="220"/>
      <c r="F117" s="217"/>
      <c r="G117" s="217"/>
      <c r="H117" s="218"/>
      <c r="I117" s="218"/>
    </row>
    <row r="118" spans="1:9" ht="67.5" customHeight="1">
      <c r="A118" s="214"/>
      <c r="B118" s="214"/>
      <c r="C118" s="219"/>
      <c r="D118" s="219"/>
      <c r="E118" s="220"/>
      <c r="F118" s="217"/>
      <c r="G118" s="217"/>
      <c r="H118" s="218"/>
      <c r="I118" s="218"/>
    </row>
    <row r="119" spans="1:9" ht="67.5" customHeight="1">
      <c r="A119" s="214"/>
      <c r="B119" s="214"/>
      <c r="C119" s="219"/>
      <c r="D119" s="219"/>
      <c r="E119" s="220"/>
      <c r="F119" s="217"/>
      <c r="G119" s="217"/>
      <c r="H119" s="218"/>
      <c r="I119" s="218"/>
    </row>
    <row r="120" spans="1:9" ht="67.5" customHeight="1">
      <c r="A120" s="214"/>
      <c r="B120" s="214"/>
      <c r="C120" s="219"/>
      <c r="D120" s="219"/>
      <c r="E120" s="220"/>
      <c r="F120" s="217"/>
      <c r="G120" s="217"/>
      <c r="H120" s="218"/>
      <c r="I120" s="218"/>
    </row>
    <row r="121" spans="1:9" ht="67.5" customHeight="1">
      <c r="A121" s="214"/>
      <c r="B121" s="214"/>
      <c r="C121" s="219"/>
      <c r="D121" s="219"/>
      <c r="E121" s="220"/>
      <c r="F121" s="217"/>
      <c r="G121" s="217"/>
      <c r="H121" s="218"/>
      <c r="I121" s="218"/>
    </row>
    <row r="122" spans="1:9" ht="67.5" customHeight="1">
      <c r="A122" s="214"/>
      <c r="B122" s="214"/>
      <c r="C122" s="219"/>
      <c r="D122" s="219"/>
      <c r="E122" s="220"/>
      <c r="F122" s="217"/>
      <c r="G122" s="217"/>
      <c r="H122" s="218"/>
      <c r="I122" s="218"/>
    </row>
    <row r="123" spans="1:9" ht="67.5" customHeight="1">
      <c r="A123" s="214"/>
      <c r="B123" s="214"/>
      <c r="C123" s="219"/>
      <c r="D123" s="219"/>
      <c r="E123" s="220"/>
      <c r="F123" s="217"/>
      <c r="G123" s="217"/>
      <c r="H123" s="218"/>
      <c r="I123" s="218"/>
    </row>
    <row r="124" spans="1:9" ht="67.5" customHeight="1">
      <c r="A124" s="214"/>
      <c r="B124" s="214"/>
      <c r="C124" s="219"/>
      <c r="D124" s="219"/>
      <c r="E124" s="220"/>
      <c r="F124" s="217"/>
      <c r="G124" s="217"/>
      <c r="H124" s="218"/>
      <c r="I124" s="218"/>
    </row>
    <row r="125" spans="1:9" ht="67.5" customHeight="1">
      <c r="A125" s="214"/>
      <c r="B125" s="214"/>
      <c r="C125" s="219"/>
      <c r="D125" s="219"/>
      <c r="E125" s="220"/>
      <c r="F125" s="217"/>
      <c r="G125" s="217"/>
      <c r="H125" s="218"/>
      <c r="I125" s="218"/>
    </row>
    <row r="126" spans="1:9" ht="67.5" customHeight="1">
      <c r="A126" s="214"/>
      <c r="B126" s="214"/>
      <c r="C126" s="219"/>
      <c r="D126" s="219"/>
      <c r="E126" s="220"/>
      <c r="F126" s="217"/>
      <c r="G126" s="217"/>
      <c r="H126" s="218"/>
      <c r="I126" s="218"/>
    </row>
    <row r="127" spans="1:9" ht="67.5" customHeight="1">
      <c r="A127" s="214"/>
      <c r="B127" s="214"/>
      <c r="C127" s="219"/>
      <c r="D127" s="219"/>
      <c r="E127" s="220"/>
      <c r="F127" s="217"/>
      <c r="G127" s="217"/>
      <c r="H127" s="218"/>
      <c r="I127" s="218"/>
    </row>
    <row r="128" spans="1:9" ht="67.5" customHeight="1">
      <c r="A128" s="214"/>
      <c r="B128" s="214"/>
      <c r="C128" s="219"/>
      <c r="D128" s="219"/>
      <c r="E128" s="220"/>
      <c r="F128" s="217"/>
      <c r="G128" s="217"/>
      <c r="H128" s="218"/>
      <c r="I128" s="218"/>
    </row>
    <row r="129" spans="1:8" ht="67.5" customHeight="1">
      <c r="A129" s="221"/>
      <c r="B129" s="221"/>
      <c r="C129" s="222"/>
      <c r="D129" s="222"/>
      <c r="E129" s="223"/>
      <c r="F129" s="224"/>
      <c r="G129" s="224"/>
      <c r="H129" s="225"/>
    </row>
  </sheetData>
  <sheetProtection algorithmName="SHA-512" hashValue="f8xulzibmedprezK6fXrhZU1iYTU8uoi9NWjWSn+uY2sEye6lDxGJZzKjgaZfS0KGN81uC8PPFcB59jH2WZ36A==" saltValue="Q04vNKhjHOrEqJCMnjFnTw==" spinCount="100000" sheet="1" formatCells="0" formatColumns="0" formatRows="0" insertColumns="0" insertRows="0" insertHyperlinks="0" deleteColumns="0" deleteRows="0" sort="0" autoFilter="0" pivotTables="0"/>
  <mergeCells count="9">
    <mergeCell ref="B1:J1"/>
    <mergeCell ref="A2:J2"/>
    <mergeCell ref="A3:A4"/>
    <mergeCell ref="B3:B4"/>
    <mergeCell ref="C3:D3"/>
    <mergeCell ref="E3:F3"/>
    <mergeCell ref="G3:H3"/>
    <mergeCell ref="J3:J4"/>
    <mergeCell ref="I3:I4"/>
  </mergeCells>
  <conditionalFormatting sqref="B11">
    <cfRule type="cellIs" dxfId="4" priority="1" operator="equal">
      <formula>"NO CUMPLE"</formula>
    </cfRule>
  </conditionalFormatting>
  <conditionalFormatting sqref="B5:B10">
    <cfRule type="cellIs" dxfId="3" priority="2" operator="equal">
      <formula>"NO CUMPLE"</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166DD-E03F-489C-A276-DB10EA5FE0DE}">
  <sheetPr>
    <tabColor rgb="FFFFC000"/>
    <pageSetUpPr fitToPage="1"/>
  </sheetPr>
  <dimension ref="A1:BG45"/>
  <sheetViews>
    <sheetView topLeftCell="AC1" zoomScale="90" zoomScaleNormal="90" workbookViewId="0">
      <pane ySplit="1" topLeftCell="A6" activePane="bottomLeft" state="frozen"/>
      <selection pane="bottomLeft" activeCell="AC8" sqref="AC8"/>
    </sheetView>
  </sheetViews>
  <sheetFormatPr baseColWidth="10" defaultColWidth="10.5" defaultRowHeight="10.5"/>
  <cols>
    <col min="1" max="1" width="29.83203125" style="330" customWidth="1"/>
    <col min="2" max="2" width="13.33203125" style="330" customWidth="1"/>
    <col min="3" max="3" width="13.5" style="330" customWidth="1"/>
    <col min="4" max="4" width="17.4140625" style="330" customWidth="1"/>
    <col min="5" max="5" width="8.75" style="330" customWidth="1"/>
    <col min="6" max="8" width="10.5" style="330"/>
    <col min="9" max="9" width="17.4140625" style="330" customWidth="1"/>
    <col min="10" max="10" width="10.5" style="330"/>
    <col min="11" max="11" width="17.58203125" style="330" customWidth="1"/>
    <col min="12" max="12" width="10.5" style="330"/>
    <col min="13" max="13" width="15.1640625" style="330" bestFit="1" customWidth="1"/>
    <col min="14" max="14" width="26.08203125" style="330" customWidth="1"/>
    <col min="15" max="16" width="10.5" style="330"/>
    <col min="17" max="17" width="16.33203125" style="330" customWidth="1"/>
    <col min="18" max="18" width="19.4140625" style="330" customWidth="1"/>
    <col min="19" max="19" width="13.9140625" style="330" customWidth="1"/>
    <col min="20" max="20" width="14.9140625" style="330" bestFit="1" customWidth="1"/>
    <col min="21" max="22" width="10.75" style="330" bestFit="1" customWidth="1"/>
    <col min="23" max="29" width="10.5" style="330"/>
    <col min="30" max="30" width="10.83203125" style="330" customWidth="1"/>
    <col min="31" max="31" width="10.5" style="330"/>
    <col min="32" max="32" width="12.6640625" style="330" customWidth="1"/>
    <col min="33" max="36" width="10.5" style="330"/>
    <col min="37" max="37" width="10.5" style="330" customWidth="1"/>
    <col min="38" max="38" width="10.5" style="330"/>
    <col min="39" max="39" width="21.33203125" style="330" customWidth="1"/>
    <col min="40" max="41" width="18.58203125" style="330" customWidth="1"/>
    <col min="42" max="42" width="17.6640625" style="330" customWidth="1"/>
    <col min="43" max="43" width="13.33203125" style="330" customWidth="1"/>
    <col min="44" max="44" width="75.58203125" style="330" customWidth="1"/>
    <col min="45" max="56" width="10.5" style="330"/>
    <col min="57" max="57" width="13.25" style="330" customWidth="1"/>
    <col min="58" max="58" width="63.25" style="330" customWidth="1"/>
    <col min="59" max="16384" width="10.5" style="330"/>
  </cols>
  <sheetData>
    <row r="1" spans="1:59" s="319" customFormat="1" ht="45.75" customHeight="1">
      <c r="A1" s="404" t="s">
        <v>58</v>
      </c>
      <c r="B1" s="401" t="s">
        <v>333</v>
      </c>
      <c r="C1" s="401"/>
      <c r="D1" s="401"/>
      <c r="E1" s="404" t="s">
        <v>334</v>
      </c>
      <c r="F1" s="404"/>
      <c r="G1" s="404"/>
      <c r="H1" s="404"/>
      <c r="I1" s="404"/>
      <c r="J1" s="404"/>
      <c r="K1" s="404"/>
      <c r="L1" s="400" t="s">
        <v>335</v>
      </c>
      <c r="M1" s="400"/>
      <c r="N1" s="400"/>
      <c r="O1" s="400"/>
      <c r="P1" s="400"/>
      <c r="Q1" s="400"/>
      <c r="R1" s="400"/>
      <c r="S1" s="400"/>
      <c r="T1" s="400"/>
      <c r="U1" s="400" t="s">
        <v>336</v>
      </c>
      <c r="V1" s="400"/>
      <c r="W1" s="400"/>
      <c r="X1" s="401" t="s">
        <v>337</v>
      </c>
      <c r="Y1" s="401"/>
      <c r="Z1" s="401"/>
      <c r="AA1" s="401"/>
      <c r="AB1" s="401"/>
      <c r="AC1" s="401"/>
      <c r="AD1" s="407" t="s">
        <v>338</v>
      </c>
      <c r="AE1" s="407"/>
      <c r="AF1" s="408" t="s">
        <v>339</v>
      </c>
      <c r="AG1" s="408"/>
      <c r="AH1" s="408"/>
      <c r="AI1" s="408"/>
      <c r="AJ1" s="408"/>
      <c r="AK1" s="409" t="s">
        <v>340</v>
      </c>
      <c r="AL1" s="409"/>
      <c r="AM1" s="409"/>
      <c r="AN1" s="409"/>
      <c r="AO1" s="409"/>
      <c r="AP1" s="409"/>
      <c r="AQ1" s="409"/>
      <c r="AR1" s="409"/>
      <c r="AS1" s="409"/>
      <c r="AT1" s="409"/>
      <c r="AU1" s="409"/>
      <c r="AV1" s="410" t="s">
        <v>341</v>
      </c>
      <c r="AW1" s="404" t="s">
        <v>342</v>
      </c>
      <c r="AX1" s="404"/>
      <c r="AY1" s="404"/>
      <c r="AZ1" s="404"/>
      <c r="BA1" s="404"/>
      <c r="BB1" s="404"/>
      <c r="BC1" s="404"/>
      <c r="BD1" s="411" t="s">
        <v>343</v>
      </c>
      <c r="BE1" s="404" t="s">
        <v>486</v>
      </c>
      <c r="BF1" s="405" t="s">
        <v>344</v>
      </c>
    </row>
    <row r="2" spans="1:59" s="319" customFormat="1" ht="77.25" customHeight="1">
      <c r="A2" s="404"/>
      <c r="B2" s="320" t="s">
        <v>345</v>
      </c>
      <c r="C2" s="320" t="s">
        <v>346</v>
      </c>
      <c r="D2" s="320" t="s">
        <v>347</v>
      </c>
      <c r="E2" s="321" t="s">
        <v>348</v>
      </c>
      <c r="F2" s="321" t="s">
        <v>349</v>
      </c>
      <c r="G2" s="321" t="s">
        <v>350</v>
      </c>
      <c r="H2" s="321" t="s">
        <v>351</v>
      </c>
      <c r="I2" s="321" t="s">
        <v>63</v>
      </c>
      <c r="J2" s="321" t="s">
        <v>352</v>
      </c>
      <c r="K2" s="321" t="s">
        <v>353</v>
      </c>
      <c r="L2" s="322" t="s">
        <v>354</v>
      </c>
      <c r="M2" s="322" t="s">
        <v>355</v>
      </c>
      <c r="N2" s="322" t="s">
        <v>356</v>
      </c>
      <c r="O2" s="322" t="s">
        <v>357</v>
      </c>
      <c r="P2" s="322" t="s">
        <v>63</v>
      </c>
      <c r="Q2" s="322" t="s">
        <v>358</v>
      </c>
      <c r="R2" s="322" t="s">
        <v>359</v>
      </c>
      <c r="S2" s="322" t="s">
        <v>360</v>
      </c>
      <c r="T2" s="322" t="s">
        <v>361</v>
      </c>
      <c r="U2" s="322" t="s">
        <v>362</v>
      </c>
      <c r="V2" s="322" t="s">
        <v>363</v>
      </c>
      <c r="W2" s="322" t="s">
        <v>364</v>
      </c>
      <c r="X2" s="320" t="s">
        <v>365</v>
      </c>
      <c r="Y2" s="320" t="s">
        <v>366</v>
      </c>
      <c r="Z2" s="320" t="s">
        <v>367</v>
      </c>
      <c r="AA2" s="320" t="s">
        <v>368</v>
      </c>
      <c r="AB2" s="320" t="s">
        <v>369</v>
      </c>
      <c r="AC2" s="320" t="s">
        <v>370</v>
      </c>
      <c r="AD2" s="323" t="s">
        <v>371</v>
      </c>
      <c r="AE2" s="323" t="s">
        <v>362</v>
      </c>
      <c r="AF2" s="324" t="s">
        <v>372</v>
      </c>
      <c r="AG2" s="324" t="s">
        <v>373</v>
      </c>
      <c r="AH2" s="324" t="s">
        <v>374</v>
      </c>
      <c r="AI2" s="324" t="s">
        <v>375</v>
      </c>
      <c r="AJ2" s="324" t="s">
        <v>376</v>
      </c>
      <c r="AK2" s="325" t="s">
        <v>377</v>
      </c>
      <c r="AL2" s="325" t="s">
        <v>378</v>
      </c>
      <c r="AM2" s="325" t="s">
        <v>379</v>
      </c>
      <c r="AN2" s="325" t="s">
        <v>380</v>
      </c>
      <c r="AO2" s="325" t="s">
        <v>381</v>
      </c>
      <c r="AP2" s="325" t="s">
        <v>382</v>
      </c>
      <c r="AQ2" s="325" t="s">
        <v>383</v>
      </c>
      <c r="AR2" s="325" t="s">
        <v>384</v>
      </c>
      <c r="AS2" s="325" t="s">
        <v>385</v>
      </c>
      <c r="AT2" s="325" t="s">
        <v>386</v>
      </c>
      <c r="AU2" s="325" t="s">
        <v>387</v>
      </c>
      <c r="AV2" s="410"/>
      <c r="AW2" s="321" t="s">
        <v>388</v>
      </c>
      <c r="AX2" s="321" t="s">
        <v>389</v>
      </c>
      <c r="AY2" s="321" t="s">
        <v>390</v>
      </c>
      <c r="AZ2" s="321" t="s">
        <v>350</v>
      </c>
      <c r="BA2" s="321" t="s">
        <v>63</v>
      </c>
      <c r="BB2" s="321" t="s">
        <v>352</v>
      </c>
      <c r="BC2" s="321" t="s">
        <v>391</v>
      </c>
      <c r="BD2" s="411"/>
      <c r="BE2" s="404"/>
      <c r="BF2" s="405"/>
    </row>
    <row r="3" spans="1:59" s="326" customFormat="1" ht="69" customHeight="1">
      <c r="A3" s="406" t="s">
        <v>285</v>
      </c>
      <c r="B3" s="402" t="s">
        <v>177</v>
      </c>
      <c r="C3" s="402" t="s">
        <v>57</v>
      </c>
      <c r="D3" s="402" t="s">
        <v>177</v>
      </c>
      <c r="E3" s="402" t="s">
        <v>177</v>
      </c>
      <c r="F3" s="402"/>
      <c r="G3" s="402"/>
      <c r="H3" s="402"/>
      <c r="I3" s="402"/>
      <c r="J3" s="402"/>
      <c r="K3" s="402"/>
      <c r="L3" s="402" t="s">
        <v>57</v>
      </c>
      <c r="M3" s="402" t="s">
        <v>392</v>
      </c>
      <c r="N3" s="308" t="s">
        <v>393</v>
      </c>
      <c r="O3" s="402" t="s">
        <v>57</v>
      </c>
      <c r="P3" s="402" t="s">
        <v>394</v>
      </c>
      <c r="Q3" s="308" t="s">
        <v>176</v>
      </c>
      <c r="R3" s="308" t="s">
        <v>177</v>
      </c>
      <c r="S3" s="402" t="s">
        <v>57</v>
      </c>
      <c r="T3" s="181">
        <v>18391882</v>
      </c>
      <c r="U3" s="308" t="s">
        <v>57</v>
      </c>
      <c r="V3" s="308" t="s">
        <v>177</v>
      </c>
      <c r="W3" s="402" t="s">
        <v>177</v>
      </c>
      <c r="X3" s="308" t="s">
        <v>57</v>
      </c>
      <c r="Y3" s="308" t="s">
        <v>57</v>
      </c>
      <c r="Z3" s="308" t="s">
        <v>57</v>
      </c>
      <c r="AA3" s="308" t="s">
        <v>57</v>
      </c>
      <c r="AB3" s="308" t="s">
        <v>57</v>
      </c>
      <c r="AC3" s="403" t="s">
        <v>177</v>
      </c>
      <c r="AD3" s="308" t="s">
        <v>177</v>
      </c>
      <c r="AE3" s="308" t="s">
        <v>57</v>
      </c>
      <c r="AF3" s="308" t="s">
        <v>57</v>
      </c>
      <c r="AG3" s="308" t="s">
        <v>57</v>
      </c>
      <c r="AH3" s="182" t="s">
        <v>57</v>
      </c>
      <c r="AI3" s="308" t="s">
        <v>395</v>
      </c>
      <c r="AJ3" s="308" t="s">
        <v>57</v>
      </c>
      <c r="AK3" s="402" t="s">
        <v>285</v>
      </c>
      <c r="AL3" s="402" t="s">
        <v>396</v>
      </c>
      <c r="AM3" s="418" t="s">
        <v>397</v>
      </c>
      <c r="AN3" s="420">
        <v>46158448</v>
      </c>
      <c r="AO3" s="421" t="s">
        <v>57</v>
      </c>
      <c r="AP3" s="418">
        <v>45586</v>
      </c>
      <c r="AQ3" s="418">
        <v>45688</v>
      </c>
      <c r="AR3" s="418" t="s">
        <v>384</v>
      </c>
      <c r="AS3" s="418" t="s">
        <v>57</v>
      </c>
      <c r="AT3" s="418" t="s">
        <v>57</v>
      </c>
      <c r="AU3" s="418" t="s">
        <v>177</v>
      </c>
      <c r="AV3" s="308" t="s">
        <v>57</v>
      </c>
      <c r="AW3" s="402" t="s">
        <v>177</v>
      </c>
      <c r="AX3" s="402"/>
      <c r="AY3" s="402"/>
      <c r="AZ3" s="402"/>
      <c r="BA3" s="402"/>
      <c r="BB3" s="402"/>
      <c r="BC3" s="402"/>
      <c r="BD3" s="402" t="s">
        <v>177</v>
      </c>
      <c r="BE3" s="419" t="s">
        <v>487</v>
      </c>
      <c r="BF3" s="412" t="s">
        <v>488</v>
      </c>
      <c r="BG3" s="413"/>
    </row>
    <row r="4" spans="1:59" s="327" customFormat="1" ht="101.25" customHeight="1">
      <c r="A4" s="406"/>
      <c r="B4" s="402"/>
      <c r="C4" s="402"/>
      <c r="D4" s="402"/>
      <c r="E4" s="308" t="s">
        <v>57</v>
      </c>
      <c r="F4" s="308" t="s">
        <v>57</v>
      </c>
      <c r="G4" s="308" t="s">
        <v>57</v>
      </c>
      <c r="H4" s="308" t="s">
        <v>57</v>
      </c>
      <c r="I4" s="308" t="s">
        <v>179</v>
      </c>
      <c r="J4" s="308" t="s">
        <v>398</v>
      </c>
      <c r="K4" s="308" t="s">
        <v>177</v>
      </c>
      <c r="L4" s="402"/>
      <c r="M4" s="402"/>
      <c r="N4" s="308" t="s">
        <v>399</v>
      </c>
      <c r="O4" s="402"/>
      <c r="P4" s="402"/>
      <c r="Q4" s="308" t="s">
        <v>400</v>
      </c>
      <c r="R4" s="308" t="s">
        <v>57</v>
      </c>
      <c r="S4" s="402"/>
      <c r="T4" s="308" t="s">
        <v>401</v>
      </c>
      <c r="U4" s="308" t="s">
        <v>177</v>
      </c>
      <c r="V4" s="308" t="s">
        <v>57</v>
      </c>
      <c r="W4" s="402"/>
      <c r="X4" s="308" t="s">
        <v>57</v>
      </c>
      <c r="Y4" s="308" t="s">
        <v>57</v>
      </c>
      <c r="Z4" s="308" t="s">
        <v>57</v>
      </c>
      <c r="AA4" s="308" t="s">
        <v>57</v>
      </c>
      <c r="AB4" s="308" t="s">
        <v>57</v>
      </c>
      <c r="AC4" s="403"/>
      <c r="AD4" s="308" t="s">
        <v>57</v>
      </c>
      <c r="AE4" s="308" t="s">
        <v>177</v>
      </c>
      <c r="AF4" s="308" t="s">
        <v>57</v>
      </c>
      <c r="AG4" s="308" t="s">
        <v>57</v>
      </c>
      <c r="AH4" s="182" t="s">
        <v>57</v>
      </c>
      <c r="AI4" s="308" t="s">
        <v>395</v>
      </c>
      <c r="AJ4" s="308" t="s">
        <v>57</v>
      </c>
      <c r="AK4" s="402"/>
      <c r="AL4" s="402"/>
      <c r="AM4" s="418"/>
      <c r="AN4" s="420"/>
      <c r="AO4" s="421"/>
      <c r="AP4" s="418"/>
      <c r="AQ4" s="418"/>
      <c r="AR4" s="418"/>
      <c r="AS4" s="418"/>
      <c r="AT4" s="418"/>
      <c r="AU4" s="418"/>
      <c r="AV4" s="308" t="s">
        <v>57</v>
      </c>
      <c r="AW4" s="402"/>
      <c r="AX4" s="402"/>
      <c r="AY4" s="402"/>
      <c r="AZ4" s="402"/>
      <c r="BA4" s="402"/>
      <c r="BB4" s="402"/>
      <c r="BC4" s="402"/>
      <c r="BD4" s="402"/>
      <c r="BE4" s="419"/>
      <c r="BF4" s="412"/>
      <c r="BG4" s="414"/>
    </row>
    <row r="5" spans="1:59" s="327" customFormat="1" ht="72.5" customHeight="1">
      <c r="A5" s="310" t="s">
        <v>221</v>
      </c>
      <c r="B5" s="309" t="s">
        <v>57</v>
      </c>
      <c r="C5" s="309" t="s">
        <v>177</v>
      </c>
      <c r="D5" s="309" t="s">
        <v>177</v>
      </c>
      <c r="E5" s="415" t="s">
        <v>177</v>
      </c>
      <c r="F5" s="416"/>
      <c r="G5" s="416"/>
      <c r="H5" s="416"/>
      <c r="I5" s="416"/>
      <c r="J5" s="416"/>
      <c r="K5" s="416"/>
      <c r="L5" s="415" t="s">
        <v>177</v>
      </c>
      <c r="M5" s="415"/>
      <c r="N5" s="415"/>
      <c r="O5" s="415"/>
      <c r="P5" s="415"/>
      <c r="Q5" s="415"/>
      <c r="R5" s="415"/>
      <c r="S5" s="415"/>
      <c r="T5" s="415"/>
      <c r="U5" s="309" t="s">
        <v>57</v>
      </c>
      <c r="V5" s="309" t="s">
        <v>177</v>
      </c>
      <c r="W5" s="183" t="s">
        <v>177</v>
      </c>
      <c r="X5" s="309" t="s">
        <v>57</v>
      </c>
      <c r="Y5" s="309" t="s">
        <v>57</v>
      </c>
      <c r="Z5" s="309" t="s">
        <v>57</v>
      </c>
      <c r="AA5" s="309" t="s">
        <v>57</v>
      </c>
      <c r="AB5" s="309" t="s">
        <v>57</v>
      </c>
      <c r="AC5" s="309" t="s">
        <v>177</v>
      </c>
      <c r="AD5" s="309" t="s">
        <v>177</v>
      </c>
      <c r="AE5" s="328" t="s">
        <v>57</v>
      </c>
      <c r="AF5" s="309" t="s">
        <v>57</v>
      </c>
      <c r="AG5" s="183" t="s">
        <v>57</v>
      </c>
      <c r="AH5" s="184" t="s">
        <v>57</v>
      </c>
      <c r="AI5" s="309" t="s">
        <v>402</v>
      </c>
      <c r="AJ5" s="309" t="s">
        <v>57</v>
      </c>
      <c r="AK5" s="309" t="s">
        <v>221</v>
      </c>
      <c r="AL5" s="309" t="s">
        <v>403</v>
      </c>
      <c r="AM5" s="309" t="s">
        <v>404</v>
      </c>
      <c r="AN5" s="185">
        <v>46158447.289999999</v>
      </c>
      <c r="AO5" s="186" t="s">
        <v>57</v>
      </c>
      <c r="AP5" s="311">
        <v>45586</v>
      </c>
      <c r="AQ5" s="311">
        <v>45688</v>
      </c>
      <c r="AR5" s="311" t="s">
        <v>384</v>
      </c>
      <c r="AS5" s="311" t="s">
        <v>57</v>
      </c>
      <c r="AT5" s="311" t="s">
        <v>57</v>
      </c>
      <c r="AU5" s="311" t="s">
        <v>177</v>
      </c>
      <c r="AV5" s="308" t="s">
        <v>57</v>
      </c>
      <c r="AW5" s="415" t="s">
        <v>177</v>
      </c>
      <c r="AX5" s="415"/>
      <c r="AY5" s="415"/>
      <c r="AZ5" s="415"/>
      <c r="BA5" s="415"/>
      <c r="BB5" s="415"/>
      <c r="BC5" s="415"/>
      <c r="BD5" s="309" t="s">
        <v>177</v>
      </c>
      <c r="BE5" s="353" t="s">
        <v>487</v>
      </c>
      <c r="BF5" s="329" t="s">
        <v>489</v>
      </c>
    </row>
    <row r="6" spans="1:59" s="327" customFormat="1" ht="48.75" customHeight="1">
      <c r="A6" s="417" t="s">
        <v>197</v>
      </c>
      <c r="B6" s="402" t="s">
        <v>177</v>
      </c>
      <c r="C6" s="402" t="s">
        <v>57</v>
      </c>
      <c r="D6" s="402" t="s">
        <v>177</v>
      </c>
      <c r="E6" s="415" t="s">
        <v>177</v>
      </c>
      <c r="F6" s="416"/>
      <c r="G6" s="416"/>
      <c r="H6" s="416"/>
      <c r="I6" s="416"/>
      <c r="J6" s="416"/>
      <c r="K6" s="416"/>
      <c r="L6" s="402" t="s">
        <v>57</v>
      </c>
      <c r="M6" s="402" t="s">
        <v>392</v>
      </c>
      <c r="N6" s="309" t="s">
        <v>405</v>
      </c>
      <c r="O6" s="402" t="s">
        <v>57</v>
      </c>
      <c r="P6" s="402" t="s">
        <v>57</v>
      </c>
      <c r="Q6" s="309" t="s">
        <v>200</v>
      </c>
      <c r="R6" s="402" t="s">
        <v>177</v>
      </c>
      <c r="S6" s="402" t="s">
        <v>57</v>
      </c>
      <c r="T6" s="181">
        <v>41900296</v>
      </c>
      <c r="U6" s="309" t="s">
        <v>57</v>
      </c>
      <c r="V6" s="309" t="s">
        <v>177</v>
      </c>
      <c r="W6" s="309" t="s">
        <v>177</v>
      </c>
      <c r="X6" s="309" t="s">
        <v>57</v>
      </c>
      <c r="Y6" s="309" t="s">
        <v>57</v>
      </c>
      <c r="Z6" s="309" t="s">
        <v>57</v>
      </c>
      <c r="AA6" s="309" t="s">
        <v>57</v>
      </c>
      <c r="AB6" s="309" t="s">
        <v>57</v>
      </c>
      <c r="AC6" s="403" t="s">
        <v>177</v>
      </c>
      <c r="AD6" s="309" t="s">
        <v>177</v>
      </c>
      <c r="AE6" s="184" t="s">
        <v>57</v>
      </c>
      <c r="AF6" s="309" t="s">
        <v>57</v>
      </c>
      <c r="AG6" s="183" t="s">
        <v>57</v>
      </c>
      <c r="AH6" s="183" t="s">
        <v>57</v>
      </c>
      <c r="AI6" s="309" t="s">
        <v>402</v>
      </c>
      <c r="AJ6" s="309" t="s">
        <v>57</v>
      </c>
      <c r="AK6" s="415" t="s">
        <v>197</v>
      </c>
      <c r="AL6" s="415" t="s">
        <v>406</v>
      </c>
      <c r="AM6" s="415" t="s">
        <v>407</v>
      </c>
      <c r="AN6" s="420">
        <v>46158448</v>
      </c>
      <c r="AO6" s="421" t="s">
        <v>57</v>
      </c>
      <c r="AP6" s="425">
        <v>45583</v>
      </c>
      <c r="AQ6" s="425">
        <v>45695</v>
      </c>
      <c r="AR6" s="418" t="s">
        <v>384</v>
      </c>
      <c r="AS6" s="418" t="s">
        <v>57</v>
      </c>
      <c r="AT6" s="418" t="s">
        <v>57</v>
      </c>
      <c r="AU6" s="418" t="s">
        <v>177</v>
      </c>
      <c r="AV6" s="308" t="s">
        <v>57</v>
      </c>
      <c r="AW6" s="402" t="s">
        <v>177</v>
      </c>
      <c r="AX6" s="402"/>
      <c r="AY6" s="402"/>
      <c r="AZ6" s="402"/>
      <c r="BA6" s="402"/>
      <c r="BB6" s="402"/>
      <c r="BC6" s="402"/>
      <c r="BD6" s="402" t="s">
        <v>177</v>
      </c>
      <c r="BE6" s="419" t="s">
        <v>487</v>
      </c>
      <c r="BF6" s="412" t="s">
        <v>490</v>
      </c>
      <c r="BG6" s="423"/>
    </row>
    <row r="7" spans="1:59" ht="79.5" customHeight="1">
      <c r="A7" s="417"/>
      <c r="B7" s="402"/>
      <c r="C7" s="402"/>
      <c r="D7" s="402"/>
      <c r="E7" s="416"/>
      <c r="F7" s="416"/>
      <c r="G7" s="416"/>
      <c r="H7" s="416"/>
      <c r="I7" s="416"/>
      <c r="J7" s="416"/>
      <c r="K7" s="416"/>
      <c r="L7" s="402"/>
      <c r="M7" s="402"/>
      <c r="N7" s="309" t="s">
        <v>405</v>
      </c>
      <c r="O7" s="402"/>
      <c r="P7" s="402"/>
      <c r="Q7" s="309" t="s">
        <v>408</v>
      </c>
      <c r="R7" s="402"/>
      <c r="S7" s="402"/>
      <c r="T7" s="181">
        <v>24575150</v>
      </c>
      <c r="U7" s="309" t="s">
        <v>57</v>
      </c>
      <c r="V7" s="309" t="s">
        <v>177</v>
      </c>
      <c r="W7" s="309" t="s">
        <v>177</v>
      </c>
      <c r="X7" s="309" t="s">
        <v>57</v>
      </c>
      <c r="Y7" s="309" t="s">
        <v>57</v>
      </c>
      <c r="Z7" s="309" t="s">
        <v>57</v>
      </c>
      <c r="AA7" s="309" t="s">
        <v>57</v>
      </c>
      <c r="AB7" s="309" t="s">
        <v>57</v>
      </c>
      <c r="AC7" s="403"/>
      <c r="AD7" s="309" t="s">
        <v>177</v>
      </c>
      <c r="AE7" s="309" t="s">
        <v>57</v>
      </c>
      <c r="AF7" s="309" t="s">
        <v>57</v>
      </c>
      <c r="AG7" s="183" t="s">
        <v>57</v>
      </c>
      <c r="AH7" s="183" t="s">
        <v>57</v>
      </c>
      <c r="AI7" s="309" t="s">
        <v>402</v>
      </c>
      <c r="AJ7" s="309" t="s">
        <v>57</v>
      </c>
      <c r="AK7" s="415"/>
      <c r="AL7" s="415"/>
      <c r="AM7" s="415"/>
      <c r="AN7" s="420"/>
      <c r="AO7" s="421"/>
      <c r="AP7" s="425"/>
      <c r="AQ7" s="425"/>
      <c r="AR7" s="418"/>
      <c r="AS7" s="418"/>
      <c r="AT7" s="418"/>
      <c r="AU7" s="418"/>
      <c r="AV7" s="308" t="s">
        <v>57</v>
      </c>
      <c r="AW7" s="402"/>
      <c r="AX7" s="402"/>
      <c r="AY7" s="402"/>
      <c r="AZ7" s="402"/>
      <c r="BA7" s="402"/>
      <c r="BB7" s="402"/>
      <c r="BC7" s="402"/>
      <c r="BD7" s="402"/>
      <c r="BE7" s="419"/>
      <c r="BF7" s="412"/>
      <c r="BG7" s="423"/>
    </row>
    <row r="8" spans="1:59" ht="73.5" customHeight="1">
      <c r="A8" s="310" t="s">
        <v>409</v>
      </c>
      <c r="B8" s="184" t="s">
        <v>57</v>
      </c>
      <c r="C8" s="184" t="s">
        <v>177</v>
      </c>
      <c r="D8" s="184" t="s">
        <v>177</v>
      </c>
      <c r="E8" s="422" t="s">
        <v>177</v>
      </c>
      <c r="F8" s="424"/>
      <c r="G8" s="424"/>
      <c r="H8" s="424"/>
      <c r="I8" s="424"/>
      <c r="J8" s="424"/>
      <c r="K8" s="424"/>
      <c r="L8" s="422" t="s">
        <v>177</v>
      </c>
      <c r="M8" s="422"/>
      <c r="N8" s="422"/>
      <c r="O8" s="422"/>
      <c r="P8" s="422"/>
      <c r="Q8" s="422"/>
      <c r="R8" s="422"/>
      <c r="S8" s="422"/>
      <c r="T8" s="422"/>
      <c r="U8" s="184" t="s">
        <v>57</v>
      </c>
      <c r="V8" s="184" t="s">
        <v>177</v>
      </c>
      <c r="W8" s="184" t="s">
        <v>177</v>
      </c>
      <c r="X8" s="309" t="s">
        <v>57</v>
      </c>
      <c r="Y8" s="309" t="s">
        <v>57</v>
      </c>
      <c r="Z8" s="309" t="s">
        <v>57</v>
      </c>
      <c r="AA8" s="309" t="s">
        <v>57</v>
      </c>
      <c r="AB8" s="184" t="s">
        <v>57</v>
      </c>
      <c r="AC8" s="184" t="s">
        <v>177</v>
      </c>
      <c r="AD8" s="184" t="s">
        <v>177</v>
      </c>
      <c r="AE8" s="184" t="s">
        <v>57</v>
      </c>
      <c r="AF8" s="184" t="s">
        <v>57</v>
      </c>
      <c r="AG8" s="183" t="s">
        <v>57</v>
      </c>
      <c r="AH8" s="183" t="s">
        <v>57</v>
      </c>
      <c r="AI8" s="183" t="s">
        <v>395</v>
      </c>
      <c r="AJ8" s="183" t="s">
        <v>57</v>
      </c>
      <c r="AK8" s="184" t="s">
        <v>409</v>
      </c>
      <c r="AL8" s="184" t="s">
        <v>403</v>
      </c>
      <c r="AM8" s="331" t="s">
        <v>410</v>
      </c>
      <c r="AN8" s="332">
        <v>46158447.289999999</v>
      </c>
      <c r="AO8" s="332" t="s">
        <v>57</v>
      </c>
      <c r="AP8" s="333">
        <v>45586</v>
      </c>
      <c r="AQ8" s="333">
        <v>45687</v>
      </c>
      <c r="AR8" s="184" t="s">
        <v>384</v>
      </c>
      <c r="AS8" s="184" t="s">
        <v>57</v>
      </c>
      <c r="AT8" s="184" t="s">
        <v>57</v>
      </c>
      <c r="AU8" s="184" t="s">
        <v>177</v>
      </c>
      <c r="AV8" s="184" t="s">
        <v>57</v>
      </c>
      <c r="AW8" s="422" t="s">
        <v>177</v>
      </c>
      <c r="AX8" s="422"/>
      <c r="AY8" s="422"/>
      <c r="AZ8" s="422"/>
      <c r="BA8" s="422"/>
      <c r="BB8" s="422"/>
      <c r="BC8" s="422"/>
      <c r="BD8" s="184" t="s">
        <v>177</v>
      </c>
      <c r="BE8" s="353" t="s">
        <v>487</v>
      </c>
      <c r="BF8" s="334" t="s">
        <v>491</v>
      </c>
    </row>
    <row r="9" spans="1:59" ht="22.5" customHeight="1">
      <c r="A9" s="417" t="s">
        <v>229</v>
      </c>
      <c r="B9" s="422" t="s">
        <v>177</v>
      </c>
      <c r="C9" s="422" t="s">
        <v>57</v>
      </c>
      <c r="D9" s="422" t="s">
        <v>177</v>
      </c>
      <c r="E9" s="184" t="s">
        <v>177</v>
      </c>
      <c r="F9" s="184" t="s">
        <v>177</v>
      </c>
      <c r="G9" s="184" t="s">
        <v>177</v>
      </c>
      <c r="H9" s="184" t="s">
        <v>177</v>
      </c>
      <c r="I9" s="184" t="s">
        <v>177</v>
      </c>
      <c r="J9" s="184" t="s">
        <v>177</v>
      </c>
      <c r="K9" s="184" t="s">
        <v>177</v>
      </c>
      <c r="L9" s="422" t="s">
        <v>57</v>
      </c>
      <c r="M9" s="422" t="s">
        <v>411</v>
      </c>
      <c r="N9" s="184" t="s">
        <v>399</v>
      </c>
      <c r="O9" s="422" t="s">
        <v>57</v>
      </c>
      <c r="P9" s="422" t="s">
        <v>57</v>
      </c>
      <c r="Q9" s="184" t="s">
        <v>231</v>
      </c>
      <c r="R9" s="422" t="s">
        <v>57</v>
      </c>
      <c r="S9" s="422" t="s">
        <v>57</v>
      </c>
      <c r="T9" s="335">
        <v>98552707</v>
      </c>
      <c r="U9" s="184" t="s">
        <v>57</v>
      </c>
      <c r="V9" s="184" t="s">
        <v>57</v>
      </c>
      <c r="W9" s="422" t="s">
        <v>177</v>
      </c>
      <c r="X9" s="309" t="s">
        <v>57</v>
      </c>
      <c r="Y9" s="309" t="s">
        <v>57</v>
      </c>
      <c r="Z9" s="309" t="s">
        <v>57</v>
      </c>
      <c r="AA9" s="309" t="s">
        <v>57</v>
      </c>
      <c r="AB9" s="309" t="s">
        <v>57</v>
      </c>
      <c r="AC9" s="422" t="s">
        <v>177</v>
      </c>
      <c r="AD9" s="184" t="s">
        <v>177</v>
      </c>
      <c r="AE9" s="184" t="s">
        <v>57</v>
      </c>
      <c r="AF9" s="184" t="s">
        <v>57</v>
      </c>
      <c r="AG9" s="184" t="s">
        <v>57</v>
      </c>
      <c r="AH9" s="184" t="s">
        <v>57</v>
      </c>
      <c r="AI9" s="184" t="s">
        <v>412</v>
      </c>
      <c r="AJ9" s="184" t="s">
        <v>57</v>
      </c>
      <c r="AK9" s="422" t="s">
        <v>413</v>
      </c>
      <c r="AL9" s="422" t="s">
        <v>403</v>
      </c>
      <c r="AM9" s="431" t="s">
        <v>414</v>
      </c>
      <c r="AN9" s="432">
        <v>46158447.289999999</v>
      </c>
      <c r="AO9" s="433" t="s">
        <v>57</v>
      </c>
      <c r="AP9" s="430">
        <v>45586</v>
      </c>
      <c r="AQ9" s="430">
        <v>45693</v>
      </c>
      <c r="AR9" s="422" t="s">
        <v>384</v>
      </c>
      <c r="AS9" s="422" t="s">
        <v>57</v>
      </c>
      <c r="AT9" s="422" t="s">
        <v>57</v>
      </c>
      <c r="AU9" s="422" t="s">
        <v>177</v>
      </c>
      <c r="AV9" s="184" t="s">
        <v>57</v>
      </c>
      <c r="AW9" s="422" t="s">
        <v>177</v>
      </c>
      <c r="AX9" s="422"/>
      <c r="AY9" s="422"/>
      <c r="AZ9" s="422"/>
      <c r="BA9" s="422"/>
      <c r="BB9" s="422"/>
      <c r="BC9" s="422"/>
      <c r="BD9" s="422" t="s">
        <v>177</v>
      </c>
      <c r="BE9" s="427" t="s">
        <v>487</v>
      </c>
      <c r="BF9" s="422" t="s">
        <v>492</v>
      </c>
      <c r="BG9" s="414"/>
    </row>
    <row r="10" spans="1:59" ht="22.5" customHeight="1">
      <c r="A10" s="417"/>
      <c r="B10" s="422"/>
      <c r="C10" s="422"/>
      <c r="D10" s="422"/>
      <c r="E10" s="184" t="s">
        <v>177</v>
      </c>
      <c r="F10" s="184" t="s">
        <v>177</v>
      </c>
      <c r="G10" s="184" t="s">
        <v>177</v>
      </c>
      <c r="H10" s="184" t="s">
        <v>177</v>
      </c>
      <c r="I10" s="184" t="s">
        <v>177</v>
      </c>
      <c r="J10" s="184" t="s">
        <v>177</v>
      </c>
      <c r="K10" s="184" t="s">
        <v>177</v>
      </c>
      <c r="L10" s="422"/>
      <c r="M10" s="422"/>
      <c r="N10" s="184" t="s">
        <v>399</v>
      </c>
      <c r="O10" s="422"/>
      <c r="P10" s="422"/>
      <c r="Q10" s="184" t="s">
        <v>232</v>
      </c>
      <c r="R10" s="422"/>
      <c r="S10" s="422"/>
      <c r="T10" s="335">
        <v>7556872</v>
      </c>
      <c r="U10" s="184" t="s">
        <v>57</v>
      </c>
      <c r="V10" s="184" t="s">
        <v>177</v>
      </c>
      <c r="W10" s="422"/>
      <c r="X10" s="309" t="s">
        <v>57</v>
      </c>
      <c r="Y10" s="309" t="s">
        <v>57</v>
      </c>
      <c r="Z10" s="309" t="s">
        <v>57</v>
      </c>
      <c r="AA10" s="309" t="s">
        <v>57</v>
      </c>
      <c r="AB10" s="309" t="s">
        <v>57</v>
      </c>
      <c r="AC10" s="422"/>
      <c r="AD10" s="184" t="s">
        <v>177</v>
      </c>
      <c r="AE10" s="184" t="s">
        <v>57</v>
      </c>
      <c r="AF10" s="184" t="s">
        <v>57</v>
      </c>
      <c r="AG10" s="184" t="s">
        <v>57</v>
      </c>
      <c r="AH10" s="184" t="s">
        <v>57</v>
      </c>
      <c r="AI10" s="184" t="s">
        <v>395</v>
      </c>
      <c r="AJ10" s="184" t="s">
        <v>57</v>
      </c>
      <c r="AK10" s="422"/>
      <c r="AL10" s="422"/>
      <c r="AM10" s="431"/>
      <c r="AN10" s="432"/>
      <c r="AO10" s="433"/>
      <c r="AP10" s="430"/>
      <c r="AQ10" s="430"/>
      <c r="AR10" s="422"/>
      <c r="AS10" s="422"/>
      <c r="AT10" s="422"/>
      <c r="AU10" s="422"/>
      <c r="AV10" s="184" t="s">
        <v>57</v>
      </c>
      <c r="AW10" s="422"/>
      <c r="AX10" s="422"/>
      <c r="AY10" s="422"/>
      <c r="AZ10" s="422"/>
      <c r="BA10" s="422"/>
      <c r="BB10" s="422"/>
      <c r="BC10" s="422"/>
      <c r="BD10" s="422"/>
      <c r="BE10" s="427"/>
      <c r="BF10" s="422"/>
      <c r="BG10" s="414"/>
    </row>
    <row r="11" spans="1:59" ht="29.25" customHeight="1">
      <c r="A11" s="426"/>
      <c r="B11" s="422"/>
      <c r="C11" s="422"/>
      <c r="D11" s="422"/>
      <c r="E11" s="184" t="s">
        <v>57</v>
      </c>
      <c r="F11" s="184" t="s">
        <v>57</v>
      </c>
      <c r="G11" s="184" t="s">
        <v>57</v>
      </c>
      <c r="H11" s="184" t="s">
        <v>57</v>
      </c>
      <c r="I11" s="184" t="s">
        <v>57</v>
      </c>
      <c r="J11" s="184" t="s">
        <v>57</v>
      </c>
      <c r="K11" s="184" t="s">
        <v>57</v>
      </c>
      <c r="L11" s="422"/>
      <c r="M11" s="422"/>
      <c r="N11" s="184" t="s">
        <v>415</v>
      </c>
      <c r="O11" s="422"/>
      <c r="P11" s="422"/>
      <c r="Q11" s="184" t="s">
        <v>416</v>
      </c>
      <c r="R11" s="422"/>
      <c r="S11" s="422"/>
      <c r="T11" s="184" t="s">
        <v>417</v>
      </c>
      <c r="U11" s="184" t="s">
        <v>177</v>
      </c>
      <c r="V11" s="184" t="s">
        <v>177</v>
      </c>
      <c r="W11" s="422"/>
      <c r="X11" s="309" t="s">
        <v>57</v>
      </c>
      <c r="Y11" s="309" t="s">
        <v>57</v>
      </c>
      <c r="Z11" s="309" t="s">
        <v>57</v>
      </c>
      <c r="AA11" s="309" t="s">
        <v>57</v>
      </c>
      <c r="AB11" s="309" t="s">
        <v>57</v>
      </c>
      <c r="AC11" s="422"/>
      <c r="AD11" s="184" t="s">
        <v>57</v>
      </c>
      <c r="AE11" s="184" t="s">
        <v>177</v>
      </c>
      <c r="AF11" s="184" t="s">
        <v>57</v>
      </c>
      <c r="AG11" s="184" t="s">
        <v>57</v>
      </c>
      <c r="AH11" s="184" t="s">
        <v>57</v>
      </c>
      <c r="AI11" s="184" t="s">
        <v>395</v>
      </c>
      <c r="AJ11" s="184" t="s">
        <v>57</v>
      </c>
      <c r="AK11" s="422"/>
      <c r="AL11" s="422"/>
      <c r="AM11" s="431"/>
      <c r="AN11" s="432"/>
      <c r="AO11" s="433"/>
      <c r="AP11" s="430"/>
      <c r="AQ11" s="430"/>
      <c r="AR11" s="422"/>
      <c r="AS11" s="422"/>
      <c r="AT11" s="422"/>
      <c r="AU11" s="422"/>
      <c r="AV11" s="184" t="s">
        <v>57</v>
      </c>
      <c r="AW11" s="422"/>
      <c r="AX11" s="422"/>
      <c r="AY11" s="422"/>
      <c r="AZ11" s="422"/>
      <c r="BA11" s="422"/>
      <c r="BB11" s="422"/>
      <c r="BC11" s="422"/>
      <c r="BD11" s="422"/>
      <c r="BE11" s="427"/>
      <c r="BF11" s="422"/>
      <c r="BG11" s="414"/>
    </row>
    <row r="12" spans="1:59" ht="49.5" customHeight="1">
      <c r="A12" s="428" t="s">
        <v>253</v>
      </c>
      <c r="B12" s="422" t="s">
        <v>57</v>
      </c>
      <c r="C12" s="422" t="s">
        <v>177</v>
      </c>
      <c r="D12" s="422" t="s">
        <v>177</v>
      </c>
      <c r="E12" s="422" t="s">
        <v>177</v>
      </c>
      <c r="F12" s="424"/>
      <c r="G12" s="424"/>
      <c r="H12" s="424"/>
      <c r="I12" s="424"/>
      <c r="J12" s="424"/>
      <c r="K12" s="424"/>
      <c r="L12" s="422" t="s">
        <v>177</v>
      </c>
      <c r="M12" s="424"/>
      <c r="N12" s="424"/>
      <c r="O12" s="424"/>
      <c r="P12" s="424"/>
      <c r="Q12" s="424"/>
      <c r="R12" s="424"/>
      <c r="S12" s="424"/>
      <c r="T12" s="424"/>
      <c r="U12" s="422" t="s">
        <v>57</v>
      </c>
      <c r="V12" s="422" t="s">
        <v>177</v>
      </c>
      <c r="W12" s="422" t="s">
        <v>177</v>
      </c>
      <c r="X12" s="415" t="s">
        <v>57</v>
      </c>
      <c r="Y12" s="415" t="s">
        <v>57</v>
      </c>
      <c r="Z12" s="415" t="s">
        <v>57</v>
      </c>
      <c r="AA12" s="415" t="s">
        <v>57</v>
      </c>
      <c r="AB12" s="415" t="s">
        <v>57</v>
      </c>
      <c r="AC12" s="422" t="s">
        <v>177</v>
      </c>
      <c r="AD12" s="422" t="s">
        <v>177</v>
      </c>
      <c r="AE12" s="434" t="s">
        <v>11</v>
      </c>
      <c r="AF12" s="422" t="s">
        <v>57</v>
      </c>
      <c r="AG12" s="422" t="s">
        <v>57</v>
      </c>
      <c r="AH12" s="422" t="s">
        <v>57</v>
      </c>
      <c r="AI12" s="422" t="s">
        <v>395</v>
      </c>
      <c r="AJ12" s="422" t="s">
        <v>57</v>
      </c>
      <c r="AK12" s="422" t="s">
        <v>253</v>
      </c>
      <c r="AL12" s="422" t="s">
        <v>418</v>
      </c>
      <c r="AM12" s="431" t="s">
        <v>419</v>
      </c>
      <c r="AN12" s="432">
        <v>46158447.259999998</v>
      </c>
      <c r="AO12" s="439" t="s">
        <v>11</v>
      </c>
      <c r="AP12" s="430">
        <v>45586</v>
      </c>
      <c r="AQ12" s="430">
        <v>45693</v>
      </c>
      <c r="AR12" s="422" t="s">
        <v>384</v>
      </c>
      <c r="AS12" s="422" t="s">
        <v>57</v>
      </c>
      <c r="AT12" s="422" t="s">
        <v>57</v>
      </c>
      <c r="AU12" s="422" t="s">
        <v>177</v>
      </c>
      <c r="AV12" s="434" t="s">
        <v>11</v>
      </c>
      <c r="AW12" s="422" t="s">
        <v>177</v>
      </c>
      <c r="AX12" s="424"/>
      <c r="AY12" s="424"/>
      <c r="AZ12" s="424"/>
      <c r="BA12" s="424"/>
      <c r="BB12" s="424"/>
      <c r="BC12" s="424"/>
      <c r="BD12" s="422" t="s">
        <v>177</v>
      </c>
      <c r="BE12" s="437" t="s">
        <v>493</v>
      </c>
      <c r="BF12" s="438" t="s">
        <v>496</v>
      </c>
      <c r="BG12" s="414"/>
    </row>
    <row r="13" spans="1:59" ht="44.25" customHeight="1">
      <c r="A13" s="429"/>
      <c r="B13" s="422"/>
      <c r="C13" s="422"/>
      <c r="D13" s="422"/>
      <c r="E13" s="424"/>
      <c r="F13" s="424"/>
      <c r="G13" s="424"/>
      <c r="H13" s="424"/>
      <c r="I13" s="424"/>
      <c r="J13" s="424"/>
      <c r="K13" s="424"/>
      <c r="L13" s="424"/>
      <c r="M13" s="424"/>
      <c r="N13" s="424"/>
      <c r="O13" s="424"/>
      <c r="P13" s="424"/>
      <c r="Q13" s="424"/>
      <c r="R13" s="424"/>
      <c r="S13" s="424"/>
      <c r="T13" s="424"/>
      <c r="U13" s="422"/>
      <c r="V13" s="422"/>
      <c r="W13" s="422"/>
      <c r="X13" s="415"/>
      <c r="Y13" s="415"/>
      <c r="Z13" s="415"/>
      <c r="AA13" s="415"/>
      <c r="AB13" s="415"/>
      <c r="AC13" s="422"/>
      <c r="AD13" s="422"/>
      <c r="AE13" s="434"/>
      <c r="AF13" s="422"/>
      <c r="AG13" s="422"/>
      <c r="AH13" s="422"/>
      <c r="AI13" s="424"/>
      <c r="AJ13" s="424"/>
      <c r="AK13" s="424"/>
      <c r="AL13" s="424"/>
      <c r="AM13" s="424"/>
      <c r="AN13" s="432"/>
      <c r="AO13" s="439"/>
      <c r="AP13" s="430"/>
      <c r="AQ13" s="430"/>
      <c r="AR13" s="422"/>
      <c r="AS13" s="422"/>
      <c r="AT13" s="422"/>
      <c r="AU13" s="422"/>
      <c r="AV13" s="434"/>
      <c r="AW13" s="424"/>
      <c r="AX13" s="424"/>
      <c r="AY13" s="424"/>
      <c r="AZ13" s="424"/>
      <c r="BA13" s="424"/>
      <c r="BB13" s="424"/>
      <c r="BC13" s="424"/>
      <c r="BD13" s="422"/>
      <c r="BE13" s="437"/>
      <c r="BF13" s="438"/>
      <c r="BG13" s="414"/>
    </row>
    <row r="14" spans="1:59" ht="15.75" customHeight="1">
      <c r="A14" s="429"/>
      <c r="B14" s="422"/>
      <c r="C14" s="422"/>
      <c r="D14" s="422"/>
      <c r="E14" s="424"/>
      <c r="F14" s="424"/>
      <c r="G14" s="424"/>
      <c r="H14" s="424"/>
      <c r="I14" s="424"/>
      <c r="J14" s="424"/>
      <c r="K14" s="424"/>
      <c r="L14" s="424"/>
      <c r="M14" s="424"/>
      <c r="N14" s="424"/>
      <c r="O14" s="424"/>
      <c r="P14" s="424"/>
      <c r="Q14" s="424"/>
      <c r="R14" s="424"/>
      <c r="S14" s="424"/>
      <c r="T14" s="424"/>
      <c r="U14" s="422"/>
      <c r="V14" s="422"/>
      <c r="W14" s="422"/>
      <c r="X14" s="415"/>
      <c r="Y14" s="415"/>
      <c r="Z14" s="415"/>
      <c r="AA14" s="415"/>
      <c r="AB14" s="415"/>
      <c r="AC14" s="422"/>
      <c r="AD14" s="422"/>
      <c r="AE14" s="434"/>
      <c r="AF14" s="422"/>
      <c r="AG14" s="422"/>
      <c r="AH14" s="422"/>
      <c r="AI14" s="424"/>
      <c r="AJ14" s="424"/>
      <c r="AK14" s="424"/>
      <c r="AL14" s="424"/>
      <c r="AM14" s="424"/>
      <c r="AN14" s="432"/>
      <c r="AO14" s="439"/>
      <c r="AP14" s="430"/>
      <c r="AQ14" s="430"/>
      <c r="AR14" s="422"/>
      <c r="AS14" s="422"/>
      <c r="AT14" s="422"/>
      <c r="AU14" s="422"/>
      <c r="AV14" s="434"/>
      <c r="AW14" s="424"/>
      <c r="AX14" s="424"/>
      <c r="AY14" s="424"/>
      <c r="AZ14" s="424"/>
      <c r="BA14" s="424"/>
      <c r="BB14" s="424"/>
      <c r="BC14" s="424"/>
      <c r="BD14" s="422"/>
      <c r="BE14" s="437"/>
      <c r="BF14" s="438"/>
      <c r="BG14" s="414"/>
    </row>
    <row r="15" spans="1:59" ht="15.75" customHeight="1">
      <c r="A15" s="428" t="s">
        <v>259</v>
      </c>
      <c r="B15" s="422" t="s">
        <v>57</v>
      </c>
      <c r="C15" s="422" t="s">
        <v>177</v>
      </c>
      <c r="D15" s="422" t="s">
        <v>177</v>
      </c>
      <c r="E15" s="422" t="s">
        <v>177</v>
      </c>
      <c r="F15" s="424"/>
      <c r="G15" s="424"/>
      <c r="H15" s="424"/>
      <c r="I15" s="424"/>
      <c r="J15" s="424"/>
      <c r="K15" s="424"/>
      <c r="L15" s="422" t="s">
        <v>177</v>
      </c>
      <c r="M15" s="422"/>
      <c r="N15" s="422"/>
      <c r="O15" s="422"/>
      <c r="P15" s="422"/>
      <c r="Q15" s="422"/>
      <c r="R15" s="422"/>
      <c r="S15" s="422"/>
      <c r="T15" s="422"/>
      <c r="U15" s="430" t="s">
        <v>57</v>
      </c>
      <c r="V15" s="430" t="s">
        <v>177</v>
      </c>
      <c r="W15" s="422" t="s">
        <v>177</v>
      </c>
      <c r="X15" s="415" t="s">
        <v>57</v>
      </c>
      <c r="Y15" s="415" t="s">
        <v>57</v>
      </c>
      <c r="Z15" s="415" t="s">
        <v>57</v>
      </c>
      <c r="AA15" s="415" t="s">
        <v>57</v>
      </c>
      <c r="AB15" s="449" t="s">
        <v>11</v>
      </c>
      <c r="AC15" s="422" t="s">
        <v>177</v>
      </c>
      <c r="AD15" s="422" t="s">
        <v>177</v>
      </c>
      <c r="AE15" s="434" t="s">
        <v>11</v>
      </c>
      <c r="AF15" s="422" t="s">
        <v>57</v>
      </c>
      <c r="AG15" s="422" t="s">
        <v>57</v>
      </c>
      <c r="AH15" s="422" t="s">
        <v>57</v>
      </c>
      <c r="AI15" s="422" t="s">
        <v>395</v>
      </c>
      <c r="AJ15" s="446" t="s">
        <v>57</v>
      </c>
      <c r="AK15" s="422" t="s">
        <v>259</v>
      </c>
      <c r="AL15" s="422" t="s">
        <v>406</v>
      </c>
      <c r="AM15" s="422" t="s">
        <v>420</v>
      </c>
      <c r="AN15" s="445">
        <v>46158447.289999999</v>
      </c>
      <c r="AO15" s="446" t="s">
        <v>57</v>
      </c>
      <c r="AP15" s="430">
        <v>45586</v>
      </c>
      <c r="AQ15" s="430">
        <v>45688</v>
      </c>
      <c r="AR15" s="422" t="s">
        <v>384</v>
      </c>
      <c r="AS15" s="417" t="s">
        <v>57</v>
      </c>
      <c r="AT15" s="417" t="s">
        <v>57</v>
      </c>
      <c r="AU15" s="417" t="s">
        <v>177</v>
      </c>
      <c r="AV15" s="443" t="s">
        <v>11</v>
      </c>
      <c r="AW15" s="417" t="s">
        <v>177</v>
      </c>
      <c r="AX15" s="417"/>
      <c r="AY15" s="417"/>
      <c r="AZ15" s="417"/>
      <c r="BA15" s="417"/>
      <c r="BB15" s="417"/>
      <c r="BC15" s="417"/>
      <c r="BD15" s="417" t="s">
        <v>177</v>
      </c>
      <c r="BE15" s="428" t="s">
        <v>493</v>
      </c>
      <c r="BF15" s="438" t="s">
        <v>496</v>
      </c>
      <c r="BG15" s="414"/>
    </row>
    <row r="16" spans="1:59" ht="99.75" customHeight="1">
      <c r="A16" s="429"/>
      <c r="B16" s="422"/>
      <c r="C16" s="422"/>
      <c r="D16" s="422"/>
      <c r="E16" s="424"/>
      <c r="F16" s="424"/>
      <c r="G16" s="424"/>
      <c r="H16" s="424"/>
      <c r="I16" s="424"/>
      <c r="J16" s="424"/>
      <c r="K16" s="424"/>
      <c r="L16" s="422"/>
      <c r="M16" s="422"/>
      <c r="N16" s="422"/>
      <c r="O16" s="422"/>
      <c r="P16" s="422"/>
      <c r="Q16" s="422"/>
      <c r="R16" s="422"/>
      <c r="S16" s="422"/>
      <c r="T16" s="422"/>
      <c r="U16" s="436"/>
      <c r="V16" s="430"/>
      <c r="W16" s="422"/>
      <c r="X16" s="415"/>
      <c r="Y16" s="415"/>
      <c r="Z16" s="415"/>
      <c r="AA16" s="415"/>
      <c r="AB16" s="449"/>
      <c r="AC16" s="422"/>
      <c r="AD16" s="422"/>
      <c r="AE16" s="435"/>
      <c r="AF16" s="422"/>
      <c r="AG16" s="422"/>
      <c r="AH16" s="422"/>
      <c r="AI16" s="422"/>
      <c r="AJ16" s="446"/>
      <c r="AK16" s="424"/>
      <c r="AL16" s="424"/>
      <c r="AM16" s="424"/>
      <c r="AN16" s="424"/>
      <c r="AO16" s="447"/>
      <c r="AP16" s="422"/>
      <c r="AQ16" s="422"/>
      <c r="AR16" s="422"/>
      <c r="AS16" s="426"/>
      <c r="AT16" s="426"/>
      <c r="AU16" s="417"/>
      <c r="AV16" s="444"/>
      <c r="AW16" s="417"/>
      <c r="AX16" s="417"/>
      <c r="AY16" s="417"/>
      <c r="AZ16" s="417"/>
      <c r="BA16" s="417"/>
      <c r="BB16" s="417"/>
      <c r="BC16" s="417"/>
      <c r="BD16" s="426"/>
      <c r="BE16" s="428"/>
      <c r="BF16" s="438"/>
      <c r="BG16" s="414"/>
    </row>
    <row r="17" spans="1:44" ht="12.75" customHeight="1">
      <c r="A17" s="440"/>
      <c r="B17" s="440"/>
      <c r="C17" s="440"/>
      <c r="D17" s="440"/>
      <c r="E17" s="327"/>
      <c r="F17" s="327"/>
      <c r="G17" s="327"/>
      <c r="H17" s="327"/>
      <c r="I17" s="327"/>
      <c r="J17" s="336"/>
      <c r="K17" s="336"/>
      <c r="L17" s="336"/>
      <c r="M17" s="336"/>
      <c r="N17" s="337"/>
      <c r="O17" s="336"/>
      <c r="P17" s="336"/>
      <c r="Q17" s="338"/>
      <c r="R17" s="339"/>
      <c r="S17" s="340"/>
      <c r="T17" s="341"/>
      <c r="U17" s="441"/>
      <c r="V17" s="441"/>
      <c r="W17" s="442"/>
      <c r="X17" s="442"/>
      <c r="Y17" s="442"/>
      <c r="Z17" s="336"/>
      <c r="AA17" s="442"/>
      <c r="AB17" s="336"/>
      <c r="AC17" s="336"/>
      <c r="AD17" s="336"/>
      <c r="AE17" s="336"/>
      <c r="AF17" s="336"/>
      <c r="AG17" s="336"/>
      <c r="AH17" s="336"/>
      <c r="AI17" s="336"/>
      <c r="AJ17" s="336"/>
      <c r="AK17" s="336"/>
      <c r="AL17" s="336"/>
      <c r="AM17" s="336"/>
      <c r="AN17" s="336"/>
      <c r="AO17" s="336"/>
      <c r="AP17" s="336"/>
      <c r="AQ17" s="448"/>
      <c r="AR17" s="440"/>
    </row>
    <row r="18" spans="1:44">
      <c r="A18" s="440"/>
      <c r="B18" s="440"/>
      <c r="C18" s="440"/>
      <c r="D18" s="440"/>
      <c r="E18" s="327"/>
      <c r="F18" s="327"/>
      <c r="G18" s="327"/>
      <c r="H18" s="327"/>
      <c r="I18" s="327"/>
      <c r="J18" s="336"/>
      <c r="K18" s="336"/>
      <c r="L18" s="336"/>
      <c r="M18" s="336"/>
      <c r="N18" s="336"/>
      <c r="O18" s="336"/>
      <c r="P18" s="336"/>
      <c r="Q18" s="342"/>
      <c r="R18" s="339"/>
      <c r="S18" s="340"/>
      <c r="T18" s="341"/>
      <c r="U18" s="441"/>
      <c r="V18" s="441"/>
      <c r="W18" s="442"/>
      <c r="X18" s="442"/>
      <c r="Y18" s="442"/>
      <c r="Z18" s="336"/>
      <c r="AA18" s="442"/>
      <c r="AB18" s="336"/>
      <c r="AC18" s="336"/>
      <c r="AD18" s="336"/>
      <c r="AE18" s="336"/>
      <c r="AF18" s="336"/>
      <c r="AG18" s="336"/>
      <c r="AH18" s="336"/>
      <c r="AI18" s="336"/>
      <c r="AJ18" s="336"/>
      <c r="AK18" s="336"/>
      <c r="AL18" s="336"/>
      <c r="AM18" s="336"/>
      <c r="AN18" s="336"/>
      <c r="AO18" s="336"/>
      <c r="AP18" s="336"/>
      <c r="AQ18" s="448"/>
      <c r="AR18" s="440"/>
    </row>
    <row r="19" spans="1:44">
      <c r="A19" s="327"/>
      <c r="B19" s="336"/>
      <c r="C19" s="336"/>
      <c r="D19" s="336"/>
      <c r="E19" s="336"/>
      <c r="F19" s="336"/>
      <c r="G19" s="336"/>
      <c r="H19" s="336"/>
      <c r="I19" s="336"/>
      <c r="J19" s="336"/>
      <c r="K19" s="336"/>
      <c r="L19" s="336"/>
      <c r="M19" s="336"/>
      <c r="N19" s="336"/>
      <c r="O19" s="327"/>
      <c r="P19" s="336"/>
      <c r="Q19" s="343"/>
      <c r="R19" s="336"/>
      <c r="S19" s="336"/>
      <c r="T19" s="344"/>
      <c r="U19" s="345"/>
      <c r="V19" s="346"/>
      <c r="W19" s="327"/>
      <c r="X19" s="327"/>
      <c r="Y19" s="327"/>
      <c r="Z19" s="327"/>
      <c r="AA19" s="336"/>
      <c r="AB19" s="336"/>
      <c r="AC19" s="336"/>
      <c r="AD19" s="336"/>
      <c r="AE19" s="336"/>
      <c r="AF19" s="336"/>
      <c r="AG19" s="336"/>
      <c r="AH19" s="336"/>
      <c r="AI19" s="336"/>
      <c r="AJ19" s="336"/>
      <c r="AK19" s="336"/>
      <c r="AL19" s="336"/>
      <c r="AM19" s="336"/>
      <c r="AN19" s="336"/>
      <c r="AO19" s="336"/>
      <c r="AP19" s="336"/>
      <c r="AQ19" s="347"/>
      <c r="AR19" s="336"/>
    </row>
    <row r="20" spans="1:44" ht="12.75" customHeight="1">
      <c r="A20" s="440"/>
      <c r="B20" s="442"/>
      <c r="C20" s="442"/>
      <c r="D20" s="442"/>
      <c r="E20" s="336"/>
      <c r="F20" s="336"/>
      <c r="G20" s="336"/>
      <c r="H20" s="336"/>
      <c r="I20" s="336"/>
      <c r="J20" s="336"/>
      <c r="K20" s="336"/>
      <c r="L20" s="336"/>
      <c r="M20" s="336"/>
      <c r="N20" s="336"/>
      <c r="O20" s="336"/>
      <c r="P20" s="336"/>
      <c r="Q20" s="343"/>
      <c r="R20" s="442"/>
      <c r="S20" s="442"/>
      <c r="T20" s="450"/>
      <c r="U20" s="441"/>
      <c r="V20" s="441"/>
      <c r="W20" s="442"/>
      <c r="X20" s="442"/>
      <c r="Y20" s="442"/>
      <c r="Z20" s="336"/>
      <c r="AA20" s="336"/>
      <c r="AB20" s="336"/>
      <c r="AC20" s="442"/>
      <c r="AD20" s="442"/>
      <c r="AE20" s="442"/>
      <c r="AF20" s="442"/>
      <c r="AG20" s="336"/>
      <c r="AH20" s="336"/>
      <c r="AI20" s="442"/>
      <c r="AJ20" s="336"/>
      <c r="AK20" s="336"/>
      <c r="AL20" s="336"/>
      <c r="AM20" s="336"/>
      <c r="AN20" s="336"/>
      <c r="AO20" s="336"/>
      <c r="AP20" s="336"/>
      <c r="AQ20" s="451"/>
      <c r="AR20" s="442"/>
    </row>
    <row r="21" spans="1:44" ht="12" customHeight="1">
      <c r="A21" s="440"/>
      <c r="B21" s="442"/>
      <c r="C21" s="442"/>
      <c r="D21" s="442"/>
      <c r="E21" s="336"/>
      <c r="F21" s="336"/>
      <c r="G21" s="336"/>
      <c r="H21" s="336"/>
      <c r="I21" s="336"/>
      <c r="J21" s="336"/>
      <c r="K21" s="336"/>
      <c r="L21" s="336"/>
      <c r="M21" s="327"/>
      <c r="N21" s="336"/>
      <c r="O21" s="336"/>
      <c r="P21" s="336"/>
      <c r="Q21" s="348"/>
      <c r="R21" s="442"/>
      <c r="S21" s="442"/>
      <c r="T21" s="450"/>
      <c r="U21" s="441"/>
      <c r="V21" s="441"/>
      <c r="W21" s="442"/>
      <c r="X21" s="442"/>
      <c r="Y21" s="442"/>
      <c r="Z21" s="336"/>
      <c r="AA21" s="336"/>
      <c r="AB21" s="336"/>
      <c r="AC21" s="442"/>
      <c r="AD21" s="442"/>
      <c r="AE21" s="442"/>
      <c r="AF21" s="442"/>
      <c r="AG21" s="336"/>
      <c r="AH21" s="336"/>
      <c r="AI21" s="442"/>
      <c r="AJ21" s="336"/>
      <c r="AK21" s="336"/>
      <c r="AL21" s="336"/>
      <c r="AM21" s="336"/>
      <c r="AN21" s="336"/>
      <c r="AO21" s="336"/>
      <c r="AP21" s="336"/>
      <c r="AQ21" s="451"/>
      <c r="AR21" s="442"/>
    </row>
    <row r="22" spans="1:44" ht="9" customHeight="1">
      <c r="A22" s="440"/>
      <c r="B22" s="442"/>
      <c r="C22" s="442"/>
      <c r="D22" s="442"/>
      <c r="E22" s="336"/>
      <c r="F22" s="336"/>
      <c r="G22" s="336"/>
      <c r="H22" s="336"/>
      <c r="I22" s="336"/>
      <c r="J22" s="336"/>
      <c r="K22" s="336"/>
      <c r="L22" s="336"/>
      <c r="M22" s="336"/>
      <c r="N22" s="336"/>
      <c r="O22" s="336"/>
      <c r="P22" s="336"/>
      <c r="Q22" s="442"/>
      <c r="R22" s="442"/>
      <c r="S22" s="442"/>
      <c r="T22" s="450"/>
      <c r="U22" s="441"/>
      <c r="V22" s="441"/>
      <c r="W22" s="442"/>
      <c r="X22" s="442"/>
      <c r="Y22" s="442"/>
      <c r="Z22" s="336"/>
      <c r="AA22" s="336"/>
      <c r="AB22" s="336"/>
      <c r="AC22" s="442"/>
      <c r="AD22" s="442"/>
      <c r="AE22" s="442"/>
      <c r="AF22" s="442"/>
      <c r="AG22" s="336"/>
      <c r="AH22" s="336"/>
      <c r="AI22" s="442"/>
      <c r="AJ22" s="336"/>
      <c r="AK22" s="336"/>
      <c r="AL22" s="336"/>
      <c r="AM22" s="336"/>
      <c r="AN22" s="336"/>
      <c r="AO22" s="336"/>
      <c r="AP22" s="336"/>
      <c r="AQ22" s="451"/>
      <c r="AR22" s="442"/>
    </row>
    <row r="23" spans="1:44" ht="9" customHeight="1">
      <c r="A23" s="440"/>
      <c r="B23" s="442"/>
      <c r="C23" s="442"/>
      <c r="D23" s="442"/>
      <c r="E23" s="336"/>
      <c r="F23" s="336"/>
      <c r="G23" s="336"/>
      <c r="H23" s="336"/>
      <c r="I23" s="336"/>
      <c r="J23" s="336"/>
      <c r="K23" s="336"/>
      <c r="L23" s="336"/>
      <c r="M23" s="336"/>
      <c r="N23" s="336"/>
      <c r="O23" s="336"/>
      <c r="P23" s="336"/>
      <c r="Q23" s="442"/>
      <c r="R23" s="442"/>
      <c r="S23" s="442"/>
      <c r="T23" s="450"/>
      <c r="U23" s="441"/>
      <c r="V23" s="441"/>
      <c r="W23" s="442"/>
      <c r="X23" s="442"/>
      <c r="Y23" s="442"/>
      <c r="Z23" s="336"/>
      <c r="AA23" s="336"/>
      <c r="AB23" s="336"/>
      <c r="AC23" s="442"/>
      <c r="AD23" s="442"/>
      <c r="AE23" s="442"/>
      <c r="AF23" s="442"/>
      <c r="AG23" s="336"/>
      <c r="AH23" s="336"/>
      <c r="AI23" s="442"/>
      <c r="AJ23" s="336"/>
      <c r="AK23" s="336"/>
      <c r="AL23" s="336"/>
      <c r="AM23" s="336"/>
      <c r="AN23" s="336"/>
      <c r="AO23" s="336"/>
      <c r="AP23" s="336"/>
      <c r="AQ23" s="451"/>
      <c r="AR23" s="442"/>
    </row>
    <row r="24" spans="1:44" ht="12.75" customHeight="1">
      <c r="A24" s="440"/>
      <c r="B24" s="442"/>
      <c r="C24" s="442"/>
      <c r="D24" s="442"/>
      <c r="E24" s="336"/>
      <c r="F24" s="336"/>
      <c r="G24" s="336"/>
      <c r="H24" s="336"/>
      <c r="I24" s="336"/>
      <c r="J24" s="336"/>
      <c r="K24" s="336"/>
      <c r="L24" s="336"/>
      <c r="M24" s="336"/>
      <c r="N24" s="336"/>
      <c r="O24" s="336"/>
      <c r="P24" s="336"/>
      <c r="Q24" s="442"/>
      <c r="R24" s="442"/>
      <c r="S24" s="442"/>
      <c r="T24" s="450"/>
      <c r="U24" s="441"/>
      <c r="V24" s="441"/>
      <c r="W24" s="442"/>
      <c r="X24" s="442"/>
      <c r="Y24" s="442"/>
      <c r="Z24" s="336"/>
      <c r="AA24" s="336"/>
      <c r="AB24" s="336"/>
      <c r="AC24" s="442"/>
      <c r="AD24" s="442"/>
      <c r="AE24" s="442"/>
      <c r="AF24" s="442"/>
      <c r="AG24" s="336"/>
      <c r="AH24" s="336"/>
      <c r="AI24" s="442"/>
      <c r="AJ24" s="336"/>
      <c r="AK24" s="336"/>
      <c r="AL24" s="336"/>
      <c r="AM24" s="336"/>
      <c r="AN24" s="336"/>
      <c r="AO24" s="336"/>
      <c r="AP24" s="336"/>
      <c r="AQ24" s="451"/>
      <c r="AR24" s="442"/>
    </row>
    <row r="25" spans="1:44" ht="17.25" customHeight="1">
      <c r="A25" s="440"/>
      <c r="B25" s="442"/>
      <c r="C25" s="442"/>
      <c r="D25" s="442"/>
      <c r="E25" s="336"/>
      <c r="F25" s="336"/>
      <c r="G25" s="336"/>
      <c r="H25" s="336"/>
      <c r="I25" s="336"/>
      <c r="J25" s="336"/>
      <c r="K25" s="336"/>
      <c r="L25" s="336"/>
      <c r="M25" s="336"/>
      <c r="N25" s="336"/>
      <c r="O25" s="336"/>
      <c r="P25" s="336"/>
      <c r="Q25" s="442"/>
      <c r="R25" s="442"/>
      <c r="S25" s="442"/>
      <c r="T25" s="450"/>
      <c r="U25" s="441"/>
      <c r="V25" s="441"/>
      <c r="W25" s="442"/>
      <c r="X25" s="442"/>
      <c r="Y25" s="442"/>
      <c r="Z25" s="336"/>
      <c r="AA25" s="336"/>
      <c r="AB25" s="336"/>
      <c r="AC25" s="442"/>
      <c r="AD25" s="442"/>
      <c r="AE25" s="442"/>
      <c r="AF25" s="442"/>
      <c r="AG25" s="336"/>
      <c r="AH25" s="336"/>
      <c r="AI25" s="442"/>
      <c r="AJ25" s="336"/>
      <c r="AK25" s="336"/>
      <c r="AL25" s="336"/>
      <c r="AM25" s="336"/>
      <c r="AN25" s="336"/>
      <c r="AO25" s="336"/>
      <c r="AP25" s="336"/>
      <c r="AQ25" s="451"/>
      <c r="AR25" s="442"/>
    </row>
    <row r="26" spans="1:44" ht="15" customHeight="1">
      <c r="A26" s="440"/>
      <c r="B26" s="442"/>
      <c r="C26" s="442"/>
      <c r="D26" s="442"/>
      <c r="E26" s="336"/>
      <c r="F26" s="336"/>
      <c r="G26" s="336"/>
      <c r="H26" s="336"/>
      <c r="I26" s="336"/>
      <c r="J26" s="336"/>
      <c r="K26" s="336"/>
      <c r="L26" s="336"/>
      <c r="M26" s="336"/>
      <c r="N26" s="336"/>
      <c r="O26" s="336"/>
      <c r="P26" s="336"/>
      <c r="Q26" s="336"/>
      <c r="R26" s="442"/>
      <c r="S26" s="442"/>
      <c r="T26" s="450"/>
      <c r="U26" s="441"/>
      <c r="V26" s="441"/>
      <c r="W26" s="442"/>
      <c r="X26" s="442"/>
      <c r="Y26" s="442"/>
      <c r="Z26" s="336"/>
      <c r="AA26" s="442"/>
      <c r="AB26" s="442"/>
      <c r="AC26" s="442"/>
      <c r="AD26" s="442"/>
      <c r="AE26" s="442"/>
      <c r="AF26" s="442"/>
      <c r="AG26" s="336"/>
      <c r="AH26" s="336"/>
      <c r="AI26" s="442"/>
      <c r="AJ26" s="336"/>
      <c r="AK26" s="336"/>
      <c r="AL26" s="336"/>
      <c r="AM26" s="336"/>
      <c r="AN26" s="336"/>
      <c r="AO26" s="336"/>
      <c r="AP26" s="336"/>
      <c r="AQ26" s="451"/>
      <c r="AR26" s="442"/>
    </row>
    <row r="27" spans="1:44" ht="12" customHeight="1">
      <c r="A27" s="440"/>
      <c r="B27" s="442"/>
      <c r="C27" s="442"/>
      <c r="D27" s="442"/>
      <c r="E27" s="336"/>
      <c r="F27" s="336"/>
      <c r="G27" s="336"/>
      <c r="H27" s="336"/>
      <c r="I27" s="336"/>
      <c r="J27" s="336"/>
      <c r="K27" s="336"/>
      <c r="L27" s="336"/>
      <c r="M27" s="336"/>
      <c r="N27" s="336"/>
      <c r="O27" s="336"/>
      <c r="P27" s="336"/>
      <c r="Q27" s="442"/>
      <c r="R27" s="442"/>
      <c r="S27" s="442"/>
      <c r="T27" s="450"/>
      <c r="U27" s="442"/>
      <c r="V27" s="442"/>
      <c r="W27" s="442"/>
      <c r="X27" s="442"/>
      <c r="Y27" s="442"/>
      <c r="Z27" s="336"/>
      <c r="AA27" s="442"/>
      <c r="AB27" s="442"/>
      <c r="AC27" s="442"/>
      <c r="AD27" s="442"/>
      <c r="AE27" s="442"/>
      <c r="AF27" s="442"/>
      <c r="AG27" s="336"/>
      <c r="AH27" s="336"/>
      <c r="AI27" s="442"/>
      <c r="AJ27" s="336"/>
      <c r="AK27" s="336"/>
      <c r="AL27" s="336"/>
      <c r="AM27" s="336"/>
      <c r="AN27" s="336"/>
      <c r="AO27" s="336"/>
      <c r="AP27" s="336"/>
      <c r="AQ27" s="451"/>
      <c r="AR27" s="442"/>
    </row>
    <row r="28" spans="1:44" ht="15" customHeight="1">
      <c r="A28" s="440"/>
      <c r="B28" s="442"/>
      <c r="C28" s="442"/>
      <c r="D28" s="442"/>
      <c r="E28" s="336"/>
      <c r="F28" s="336"/>
      <c r="G28" s="336"/>
      <c r="H28" s="336"/>
      <c r="I28" s="336"/>
      <c r="J28" s="336"/>
      <c r="K28" s="336"/>
      <c r="L28" s="336"/>
      <c r="M28" s="336"/>
      <c r="N28" s="336"/>
      <c r="O28" s="336"/>
      <c r="P28" s="336"/>
      <c r="Q28" s="442"/>
      <c r="R28" s="442"/>
      <c r="S28" s="442"/>
      <c r="T28" s="450"/>
      <c r="U28" s="441"/>
      <c r="V28" s="441"/>
      <c r="W28" s="442"/>
      <c r="X28" s="442"/>
      <c r="Y28" s="442"/>
      <c r="Z28" s="336"/>
      <c r="AA28" s="336"/>
      <c r="AB28" s="336"/>
      <c r="AC28" s="336"/>
      <c r="AD28" s="336"/>
      <c r="AE28" s="336"/>
      <c r="AF28" s="336"/>
      <c r="AG28" s="336"/>
      <c r="AH28" s="336"/>
      <c r="AI28" s="336"/>
      <c r="AJ28" s="336"/>
      <c r="AK28" s="336"/>
      <c r="AL28" s="336"/>
      <c r="AM28" s="336"/>
      <c r="AN28" s="336"/>
      <c r="AO28" s="336"/>
      <c r="AP28" s="336"/>
      <c r="AQ28" s="451"/>
      <c r="AR28" s="442"/>
    </row>
    <row r="29" spans="1:44" ht="17.25" customHeight="1">
      <c r="A29" s="440"/>
      <c r="B29" s="442"/>
      <c r="C29" s="442"/>
      <c r="D29" s="442"/>
      <c r="E29" s="336"/>
      <c r="F29" s="336"/>
      <c r="G29" s="336"/>
      <c r="H29" s="336"/>
      <c r="I29" s="336"/>
      <c r="J29" s="336"/>
      <c r="K29" s="336"/>
      <c r="L29" s="336"/>
      <c r="M29" s="336"/>
      <c r="N29" s="336"/>
      <c r="O29" s="336"/>
      <c r="P29" s="336"/>
      <c r="Q29" s="442"/>
      <c r="R29" s="442"/>
      <c r="S29" s="442"/>
      <c r="T29" s="450"/>
      <c r="U29" s="442"/>
      <c r="V29" s="442"/>
      <c r="W29" s="442"/>
      <c r="X29" s="442"/>
      <c r="Y29" s="442"/>
      <c r="Z29" s="336"/>
      <c r="AA29" s="336"/>
      <c r="AB29" s="336"/>
      <c r="AC29" s="336"/>
      <c r="AD29" s="336"/>
      <c r="AE29" s="336"/>
      <c r="AF29" s="336"/>
      <c r="AG29" s="336"/>
      <c r="AH29" s="336"/>
      <c r="AI29" s="336"/>
      <c r="AJ29" s="336"/>
      <c r="AK29" s="336"/>
      <c r="AL29" s="336"/>
      <c r="AM29" s="336"/>
      <c r="AN29" s="336"/>
      <c r="AO29" s="336"/>
      <c r="AP29" s="336"/>
      <c r="AQ29" s="451"/>
      <c r="AR29" s="442"/>
    </row>
    <row r="30" spans="1:44">
      <c r="A30" s="440"/>
      <c r="B30" s="442"/>
      <c r="C30" s="442"/>
      <c r="D30" s="442"/>
      <c r="E30" s="336"/>
      <c r="F30" s="336"/>
      <c r="G30" s="336"/>
      <c r="H30" s="336"/>
      <c r="I30" s="336"/>
      <c r="J30" s="336"/>
      <c r="K30" s="336"/>
      <c r="L30" s="336"/>
      <c r="M30" s="336"/>
      <c r="N30" s="336"/>
      <c r="O30" s="336"/>
      <c r="P30" s="336"/>
      <c r="Q30" s="442"/>
      <c r="R30" s="442"/>
      <c r="S30" s="442"/>
      <c r="T30" s="450"/>
      <c r="U30" s="442"/>
      <c r="V30" s="442"/>
      <c r="W30" s="442"/>
      <c r="X30" s="442"/>
      <c r="Y30" s="442"/>
      <c r="Z30" s="336"/>
      <c r="AA30" s="336"/>
      <c r="AB30" s="336"/>
      <c r="AC30" s="336"/>
      <c r="AD30" s="336"/>
      <c r="AE30" s="336"/>
      <c r="AF30" s="336"/>
      <c r="AG30" s="336"/>
      <c r="AH30" s="336"/>
      <c r="AI30" s="347"/>
      <c r="AJ30" s="347"/>
      <c r="AK30" s="347"/>
      <c r="AL30" s="347"/>
      <c r="AM30" s="347"/>
      <c r="AN30" s="347"/>
      <c r="AO30" s="347"/>
      <c r="AP30" s="347"/>
      <c r="AQ30" s="451"/>
      <c r="AR30" s="442"/>
    </row>
    <row r="31" spans="1:44" ht="17.25" customHeight="1">
      <c r="A31" s="440"/>
      <c r="B31" s="442"/>
      <c r="C31" s="442"/>
      <c r="D31" s="442"/>
      <c r="E31" s="336"/>
      <c r="F31" s="336"/>
      <c r="G31" s="336"/>
      <c r="H31" s="336"/>
      <c r="I31" s="336"/>
      <c r="J31" s="336"/>
      <c r="K31" s="336"/>
      <c r="L31" s="336"/>
      <c r="M31" s="349"/>
      <c r="N31" s="336"/>
      <c r="O31" s="336"/>
      <c r="P31" s="336"/>
      <c r="Q31" s="442"/>
      <c r="R31" s="442"/>
      <c r="S31" s="442"/>
      <c r="T31" s="450"/>
      <c r="U31" s="441"/>
      <c r="V31" s="441"/>
      <c r="W31" s="442"/>
      <c r="X31" s="442"/>
      <c r="Y31" s="442"/>
      <c r="Z31" s="336"/>
      <c r="AA31" s="336"/>
      <c r="AB31" s="336"/>
      <c r="AC31" s="336"/>
      <c r="AD31" s="336"/>
      <c r="AE31" s="336"/>
      <c r="AF31" s="336"/>
      <c r="AG31" s="336"/>
      <c r="AH31" s="336"/>
      <c r="AI31" s="336"/>
      <c r="AJ31" s="336"/>
      <c r="AK31" s="336"/>
      <c r="AL31" s="336"/>
      <c r="AM31" s="336"/>
      <c r="AN31" s="336"/>
      <c r="AO31" s="336"/>
      <c r="AP31" s="336"/>
      <c r="AQ31" s="451"/>
      <c r="AR31" s="442"/>
    </row>
    <row r="32" spans="1:44">
      <c r="A32" s="440"/>
      <c r="B32" s="442"/>
      <c r="C32" s="442"/>
      <c r="D32" s="442"/>
      <c r="E32" s="336"/>
      <c r="F32" s="336"/>
      <c r="G32" s="336"/>
      <c r="H32" s="336"/>
      <c r="I32" s="336"/>
      <c r="J32" s="336"/>
      <c r="K32" s="336"/>
      <c r="L32" s="336"/>
      <c r="M32" s="349"/>
      <c r="N32" s="336"/>
      <c r="O32" s="336"/>
      <c r="P32" s="336"/>
      <c r="Q32" s="442"/>
      <c r="R32" s="442"/>
      <c r="S32" s="442"/>
      <c r="T32" s="450"/>
      <c r="U32" s="442"/>
      <c r="V32" s="442"/>
      <c r="W32" s="442"/>
      <c r="X32" s="442"/>
      <c r="Y32" s="442"/>
      <c r="Z32" s="336"/>
      <c r="AA32" s="336"/>
      <c r="AB32" s="336"/>
      <c r="AC32" s="336"/>
      <c r="AD32" s="336"/>
      <c r="AE32" s="336"/>
      <c r="AF32" s="336"/>
      <c r="AG32" s="336"/>
      <c r="AH32" s="336"/>
      <c r="AI32" s="336"/>
      <c r="AJ32" s="336"/>
      <c r="AK32" s="336"/>
      <c r="AL32" s="336"/>
      <c r="AM32" s="336"/>
      <c r="AN32" s="336"/>
      <c r="AO32" s="336"/>
      <c r="AP32" s="336"/>
      <c r="AQ32" s="451"/>
      <c r="AR32" s="442"/>
    </row>
    <row r="33" spans="1:44" ht="12.75" customHeight="1">
      <c r="A33" s="440"/>
      <c r="B33" s="440"/>
      <c r="C33" s="440"/>
      <c r="D33" s="440"/>
      <c r="E33" s="336"/>
      <c r="F33" s="336"/>
      <c r="G33" s="336"/>
      <c r="H33" s="336"/>
      <c r="I33" s="336"/>
      <c r="J33" s="336"/>
      <c r="K33" s="336"/>
      <c r="L33" s="336"/>
      <c r="M33" s="349"/>
      <c r="N33" s="336"/>
      <c r="O33" s="336"/>
      <c r="P33" s="336"/>
      <c r="Q33" s="442"/>
      <c r="R33" s="442"/>
      <c r="S33" s="442"/>
      <c r="T33" s="450"/>
      <c r="U33" s="441"/>
      <c r="V33" s="441"/>
      <c r="W33" s="442"/>
      <c r="X33" s="442"/>
      <c r="Y33" s="442"/>
      <c r="Z33" s="336"/>
      <c r="AA33" s="336"/>
      <c r="AB33" s="336"/>
      <c r="AC33" s="336"/>
      <c r="AD33" s="336"/>
      <c r="AE33" s="336"/>
      <c r="AF33" s="336"/>
      <c r="AG33" s="336"/>
      <c r="AH33" s="336"/>
      <c r="AI33" s="336"/>
      <c r="AJ33" s="336"/>
      <c r="AK33" s="336"/>
      <c r="AL33" s="336"/>
      <c r="AM33" s="336"/>
      <c r="AN33" s="336"/>
      <c r="AO33" s="336"/>
      <c r="AP33" s="336"/>
      <c r="AQ33" s="451"/>
      <c r="AR33" s="442"/>
    </row>
    <row r="34" spans="1:44" ht="12" customHeight="1">
      <c r="A34" s="440"/>
      <c r="B34" s="440"/>
      <c r="C34" s="440"/>
      <c r="D34" s="440"/>
      <c r="E34" s="336"/>
      <c r="F34" s="336"/>
      <c r="G34" s="336"/>
      <c r="H34" s="336"/>
      <c r="I34" s="336"/>
      <c r="J34" s="336"/>
      <c r="K34" s="336"/>
      <c r="L34" s="336"/>
      <c r="M34" s="349"/>
      <c r="N34" s="336"/>
      <c r="O34" s="336"/>
      <c r="P34" s="336"/>
      <c r="Q34" s="442"/>
      <c r="R34" s="442"/>
      <c r="S34" s="442"/>
      <c r="T34" s="450"/>
      <c r="U34" s="442"/>
      <c r="V34" s="442"/>
      <c r="W34" s="442"/>
      <c r="X34" s="442"/>
      <c r="Y34" s="442"/>
      <c r="Z34" s="336"/>
      <c r="AA34" s="336"/>
      <c r="AB34" s="336"/>
      <c r="AC34" s="336"/>
      <c r="AD34" s="336"/>
      <c r="AE34" s="336"/>
      <c r="AF34" s="336"/>
      <c r="AG34" s="336"/>
      <c r="AH34" s="336"/>
      <c r="AI34" s="336"/>
      <c r="AJ34" s="336"/>
      <c r="AK34" s="336"/>
      <c r="AL34" s="336"/>
      <c r="AM34" s="336"/>
      <c r="AN34" s="336"/>
      <c r="AO34" s="336"/>
      <c r="AP34" s="336"/>
      <c r="AQ34" s="451"/>
      <c r="AR34" s="442"/>
    </row>
    <row r="35" spans="1:44" ht="18.75" customHeight="1">
      <c r="A35" s="440"/>
      <c r="B35" s="440"/>
      <c r="C35" s="440"/>
      <c r="D35" s="440"/>
      <c r="E35" s="336"/>
      <c r="F35" s="451"/>
      <c r="G35" s="451"/>
      <c r="H35" s="451"/>
      <c r="I35" s="451"/>
      <c r="J35" s="336"/>
      <c r="K35" s="336"/>
      <c r="L35" s="336"/>
      <c r="M35" s="345"/>
      <c r="N35" s="336"/>
      <c r="O35" s="336"/>
      <c r="P35" s="336"/>
      <c r="Q35" s="442"/>
      <c r="R35" s="442"/>
      <c r="S35" s="442"/>
      <c r="T35" s="450"/>
      <c r="U35" s="442"/>
      <c r="V35" s="442"/>
      <c r="W35" s="442"/>
      <c r="X35" s="442"/>
      <c r="Y35" s="442"/>
      <c r="Z35" s="336"/>
      <c r="AA35" s="336"/>
      <c r="AB35" s="336"/>
      <c r="AC35" s="336"/>
      <c r="AD35" s="336"/>
      <c r="AE35" s="336"/>
      <c r="AF35" s="336"/>
      <c r="AG35" s="336"/>
      <c r="AH35" s="336"/>
      <c r="AI35" s="336"/>
      <c r="AJ35" s="336"/>
      <c r="AK35" s="336"/>
      <c r="AL35" s="336"/>
      <c r="AM35" s="336"/>
      <c r="AN35" s="336"/>
      <c r="AO35" s="336"/>
      <c r="AP35" s="336"/>
      <c r="AQ35" s="451"/>
      <c r="AR35" s="442"/>
    </row>
    <row r="36" spans="1:44">
      <c r="A36" s="440"/>
      <c r="B36" s="440"/>
      <c r="C36" s="440"/>
      <c r="D36" s="440"/>
      <c r="E36" s="327"/>
      <c r="F36" s="327"/>
      <c r="G36" s="327"/>
      <c r="H36" s="327"/>
      <c r="I36" s="327"/>
      <c r="N36" s="336"/>
      <c r="P36" s="327"/>
      <c r="Q36" s="442"/>
      <c r="R36" s="442"/>
      <c r="S36" s="442"/>
      <c r="T36" s="450"/>
      <c r="U36" s="442"/>
      <c r="V36" s="442"/>
      <c r="W36" s="442"/>
      <c r="X36" s="442"/>
      <c r="Y36" s="442"/>
      <c r="Z36" s="336"/>
      <c r="AQ36" s="451"/>
      <c r="AR36" s="442"/>
    </row>
    <row r="37" spans="1:44">
      <c r="A37" s="440"/>
      <c r="B37" s="440"/>
      <c r="C37" s="440"/>
      <c r="D37" s="440"/>
      <c r="E37" s="327"/>
      <c r="F37" s="327"/>
      <c r="G37" s="327"/>
      <c r="H37" s="327"/>
      <c r="I37" s="327"/>
      <c r="N37" s="336"/>
      <c r="Q37" s="442"/>
      <c r="R37" s="442"/>
      <c r="S37" s="442"/>
      <c r="T37" s="450"/>
      <c r="U37" s="441"/>
      <c r="V37" s="441"/>
      <c r="W37" s="442"/>
      <c r="X37" s="442"/>
      <c r="Y37" s="442"/>
      <c r="Z37" s="336"/>
      <c r="AQ37" s="451"/>
      <c r="AR37" s="452"/>
    </row>
    <row r="38" spans="1:44">
      <c r="A38" s="440"/>
      <c r="B38" s="440"/>
      <c r="C38" s="440"/>
      <c r="D38" s="440"/>
      <c r="E38" s="327"/>
      <c r="F38" s="327"/>
      <c r="G38" s="327"/>
      <c r="H38" s="327"/>
      <c r="I38" s="327"/>
      <c r="N38" s="336"/>
      <c r="Q38" s="442"/>
      <c r="R38" s="442"/>
      <c r="S38" s="442"/>
      <c r="T38" s="450"/>
      <c r="U38" s="442"/>
      <c r="V38" s="442"/>
      <c r="W38" s="442"/>
      <c r="X38" s="442"/>
      <c r="Y38" s="442"/>
      <c r="Z38" s="336"/>
      <c r="AQ38" s="451"/>
      <c r="AR38" s="452"/>
    </row>
    <row r="39" spans="1:44">
      <c r="Q39" s="442"/>
    </row>
    <row r="40" spans="1:44">
      <c r="Q40" s="442"/>
    </row>
    <row r="41" spans="1:44">
      <c r="Q41" s="442"/>
    </row>
    <row r="42" spans="1:44">
      <c r="Q42" s="442"/>
    </row>
    <row r="43" spans="1:44">
      <c r="Q43" s="442"/>
    </row>
    <row r="44" spans="1:44">
      <c r="Q44" s="442"/>
    </row>
    <row r="45" spans="1:44">
      <c r="Q45" s="442"/>
    </row>
  </sheetData>
  <sheetProtection algorithmName="SHA-512" hashValue="SPvXRFUHdWaWKIqGjjqP5es1pnDbkWQ3abpOovTB8MONK9xcvqgk1R7XbqNkgZJRqC8CeGGC3a2C9l9WJaZSkw==" saltValue="XR/IsrpA3uqW5BeESTPKBw==" spinCount="100000" sheet="1" formatCells="0" formatColumns="0" formatRows="0" insertColumns="0" insertRows="0" insertHyperlinks="0" deleteColumns="0" deleteRows="0" sort="0" autoFilter="0" pivotTables="0"/>
  <mergeCells count="319">
    <mergeCell ref="Q44:Q45"/>
    <mergeCell ref="X37:X38"/>
    <mergeCell ref="Y37:Y38"/>
    <mergeCell ref="AQ37:AQ38"/>
    <mergeCell ref="AR37:AR38"/>
    <mergeCell ref="Q38:Q39"/>
    <mergeCell ref="Q40:Q43"/>
    <mergeCell ref="R37:R38"/>
    <mergeCell ref="S37:S38"/>
    <mergeCell ref="T37:T38"/>
    <mergeCell ref="U37:U38"/>
    <mergeCell ref="V37:V38"/>
    <mergeCell ref="W37:W38"/>
    <mergeCell ref="A33:A36"/>
    <mergeCell ref="B33:B36"/>
    <mergeCell ref="C33:C36"/>
    <mergeCell ref="D33:D36"/>
    <mergeCell ref="Q33:Q34"/>
    <mergeCell ref="R33:R36"/>
    <mergeCell ref="S33:S36"/>
    <mergeCell ref="T33:T36"/>
    <mergeCell ref="U33:U36"/>
    <mergeCell ref="F35:I35"/>
    <mergeCell ref="Q35:Q37"/>
    <mergeCell ref="A37:A38"/>
    <mergeCell ref="B37:B38"/>
    <mergeCell ref="C37:C38"/>
    <mergeCell ref="D37:D38"/>
    <mergeCell ref="U28:U30"/>
    <mergeCell ref="V28:V30"/>
    <mergeCell ref="W28:W30"/>
    <mergeCell ref="X28:X30"/>
    <mergeCell ref="Y28:Y30"/>
    <mergeCell ref="Y33:Y36"/>
    <mergeCell ref="AQ33:AQ36"/>
    <mergeCell ref="AR33:AR36"/>
    <mergeCell ref="AR31:AR32"/>
    <mergeCell ref="U31:U32"/>
    <mergeCell ref="V31:V32"/>
    <mergeCell ref="W31:W32"/>
    <mergeCell ref="X31:X32"/>
    <mergeCell ref="Y31:Y32"/>
    <mergeCell ref="AQ31:AQ32"/>
    <mergeCell ref="V33:V36"/>
    <mergeCell ref="W33:W36"/>
    <mergeCell ref="X33:X36"/>
    <mergeCell ref="A31:A32"/>
    <mergeCell ref="B31:B32"/>
    <mergeCell ref="C31:C32"/>
    <mergeCell ref="D31:D32"/>
    <mergeCell ref="Q31:Q32"/>
    <mergeCell ref="R31:R32"/>
    <mergeCell ref="S31:S32"/>
    <mergeCell ref="T31:T32"/>
    <mergeCell ref="T28:T30"/>
    <mergeCell ref="AR26:AR27"/>
    <mergeCell ref="Q27:Q30"/>
    <mergeCell ref="A28:A30"/>
    <mergeCell ref="B28:B30"/>
    <mergeCell ref="C28:C30"/>
    <mergeCell ref="D28:D30"/>
    <mergeCell ref="R28:R30"/>
    <mergeCell ref="S28:S30"/>
    <mergeCell ref="AA26:AA27"/>
    <mergeCell ref="AB26:AB27"/>
    <mergeCell ref="AC26:AC27"/>
    <mergeCell ref="AD26:AD27"/>
    <mergeCell ref="AE26:AE27"/>
    <mergeCell ref="AF26:AF27"/>
    <mergeCell ref="T26:T27"/>
    <mergeCell ref="U26:U27"/>
    <mergeCell ref="V26:V27"/>
    <mergeCell ref="W26:W27"/>
    <mergeCell ref="X26:X27"/>
    <mergeCell ref="Y26:Y27"/>
    <mergeCell ref="A26:A27"/>
    <mergeCell ref="B26:B27"/>
    <mergeCell ref="AQ28:AQ30"/>
    <mergeCell ref="AR28:AR30"/>
    <mergeCell ref="C26:C27"/>
    <mergeCell ref="D26:D27"/>
    <mergeCell ref="R26:R27"/>
    <mergeCell ref="S26:S27"/>
    <mergeCell ref="AD24:AD25"/>
    <mergeCell ref="AE24:AE25"/>
    <mergeCell ref="AF24:AF25"/>
    <mergeCell ref="AI24:AI25"/>
    <mergeCell ref="AQ24:AQ25"/>
    <mergeCell ref="AI26:AI27"/>
    <mergeCell ref="AQ26:AQ27"/>
    <mergeCell ref="AR24:AR25"/>
    <mergeCell ref="U24:U25"/>
    <mergeCell ref="V24:V25"/>
    <mergeCell ref="W24:W25"/>
    <mergeCell ref="X24:X25"/>
    <mergeCell ref="Y24:Y25"/>
    <mergeCell ref="AC24:AC25"/>
    <mergeCell ref="AR20:AR23"/>
    <mergeCell ref="Q22:Q23"/>
    <mergeCell ref="AD20:AD23"/>
    <mergeCell ref="AE20:AE23"/>
    <mergeCell ref="AF20:AF23"/>
    <mergeCell ref="AI20:AI23"/>
    <mergeCell ref="AQ20:AQ23"/>
    <mergeCell ref="A24:A25"/>
    <mergeCell ref="B24:B25"/>
    <mergeCell ref="C24:C25"/>
    <mergeCell ref="D24:D25"/>
    <mergeCell ref="Q24:Q25"/>
    <mergeCell ref="R24:R25"/>
    <mergeCell ref="S24:S25"/>
    <mergeCell ref="T24:T25"/>
    <mergeCell ref="AC20:AC23"/>
    <mergeCell ref="T20:T23"/>
    <mergeCell ref="U20:U23"/>
    <mergeCell ref="V20:V23"/>
    <mergeCell ref="W20:W23"/>
    <mergeCell ref="X20:X23"/>
    <mergeCell ref="Y20:Y23"/>
    <mergeCell ref="AH15:AH16"/>
    <mergeCell ref="AI15:AI16"/>
    <mergeCell ref="Y17:Y18"/>
    <mergeCell ref="AA17:AA18"/>
    <mergeCell ref="AQ17:AQ18"/>
    <mergeCell ref="AR17:AR18"/>
    <mergeCell ref="A20:A23"/>
    <mergeCell ref="B20:B23"/>
    <mergeCell ref="C20:C23"/>
    <mergeCell ref="D20:D23"/>
    <mergeCell ref="R20:R23"/>
    <mergeCell ref="S20:S23"/>
    <mergeCell ref="AF15:AF16"/>
    <mergeCell ref="AG15:AG16"/>
    <mergeCell ref="X15:X16"/>
    <mergeCell ref="Y15:Y16"/>
    <mergeCell ref="Z15:Z16"/>
    <mergeCell ref="AA15:AA16"/>
    <mergeCell ref="AJ15:AJ16"/>
    <mergeCell ref="AK15:AK16"/>
    <mergeCell ref="AL15:AL16"/>
    <mergeCell ref="AM15:AM16"/>
    <mergeCell ref="AB15:AB16"/>
    <mergeCell ref="AC15:AC16"/>
    <mergeCell ref="BF15:BF16"/>
    <mergeCell ref="BG15:BG16"/>
    <mergeCell ref="A17:A18"/>
    <mergeCell ref="B17:B18"/>
    <mergeCell ref="C17:C18"/>
    <mergeCell ref="D17:D18"/>
    <mergeCell ref="U17:U18"/>
    <mergeCell ref="V17:V18"/>
    <mergeCell ref="W17:W18"/>
    <mergeCell ref="X17:X18"/>
    <mergeCell ref="AT15:AT16"/>
    <mergeCell ref="AU15:AU16"/>
    <mergeCell ref="AV15:AV16"/>
    <mergeCell ref="AW15:BC16"/>
    <mergeCell ref="BD15:BD16"/>
    <mergeCell ref="BE15:BE16"/>
    <mergeCell ref="AN15:AN16"/>
    <mergeCell ref="AO15:AO16"/>
    <mergeCell ref="AP15:AP16"/>
    <mergeCell ref="AQ15:AQ16"/>
    <mergeCell ref="AR15:AR16"/>
    <mergeCell ref="AS15:AS16"/>
    <mergeCell ref="V15:V16"/>
    <mergeCell ref="W15:W16"/>
    <mergeCell ref="BE12:BE14"/>
    <mergeCell ref="BF12:BF14"/>
    <mergeCell ref="BG12:BG14"/>
    <mergeCell ref="AU12:AU14"/>
    <mergeCell ref="AV12:AV14"/>
    <mergeCell ref="AW12:BC14"/>
    <mergeCell ref="BD12:BD14"/>
    <mergeCell ref="AD12:AD14"/>
    <mergeCell ref="AE12:AE14"/>
    <mergeCell ref="AF12:AF14"/>
    <mergeCell ref="AS12:AS14"/>
    <mergeCell ref="AT12:AT14"/>
    <mergeCell ref="AM12:AM14"/>
    <mergeCell ref="AN12:AN14"/>
    <mergeCell ref="AO12:AO14"/>
    <mergeCell ref="AP12:AP14"/>
    <mergeCell ref="AQ12:AQ14"/>
    <mergeCell ref="AR12:AR14"/>
    <mergeCell ref="AG12:AG14"/>
    <mergeCell ref="AH12:AH14"/>
    <mergeCell ref="AI12:AI14"/>
    <mergeCell ref="AJ12:AJ14"/>
    <mergeCell ref="AK12:AK14"/>
    <mergeCell ref="AL12:AL14"/>
    <mergeCell ref="AD15:AD16"/>
    <mergeCell ref="AE15:AE16"/>
    <mergeCell ref="A15:A16"/>
    <mergeCell ref="B15:B16"/>
    <mergeCell ref="C15:C16"/>
    <mergeCell ref="D15:D16"/>
    <mergeCell ref="E15:K16"/>
    <mergeCell ref="L15:T16"/>
    <mergeCell ref="U15:U16"/>
    <mergeCell ref="AA12:AA14"/>
    <mergeCell ref="AB12:AB14"/>
    <mergeCell ref="AC12:AC14"/>
    <mergeCell ref="U12:U14"/>
    <mergeCell ref="V12:V14"/>
    <mergeCell ref="W12:W14"/>
    <mergeCell ref="X12:X14"/>
    <mergeCell ref="Y12:Y14"/>
    <mergeCell ref="Z12:Z14"/>
    <mergeCell ref="BD9:BD11"/>
    <mergeCell ref="BE9:BE11"/>
    <mergeCell ref="BF9:BF11"/>
    <mergeCell ref="AC9:AC11"/>
    <mergeCell ref="BE6:BE7"/>
    <mergeCell ref="BG9:BG11"/>
    <mergeCell ref="A12:A14"/>
    <mergeCell ref="B12:B14"/>
    <mergeCell ref="C12:C14"/>
    <mergeCell ref="D12:D14"/>
    <mergeCell ref="E12:K14"/>
    <mergeCell ref="L12:T14"/>
    <mergeCell ref="AQ9:AQ11"/>
    <mergeCell ref="AR9:AR11"/>
    <mergeCell ref="AS9:AS11"/>
    <mergeCell ref="AT9:AT11"/>
    <mergeCell ref="AU9:AU11"/>
    <mergeCell ref="AW9:BC11"/>
    <mergeCell ref="AK9:AK11"/>
    <mergeCell ref="AL9:AL11"/>
    <mergeCell ref="AM9:AM11"/>
    <mergeCell ref="AN9:AN11"/>
    <mergeCell ref="AO9:AO11"/>
    <mergeCell ref="AP9:AP11"/>
    <mergeCell ref="O9:O11"/>
    <mergeCell ref="P9:P11"/>
    <mergeCell ref="R9:R11"/>
    <mergeCell ref="S9:S11"/>
    <mergeCell ref="S6:S7"/>
    <mergeCell ref="A9:A11"/>
    <mergeCell ref="B9:B11"/>
    <mergeCell ref="C9:C11"/>
    <mergeCell ref="D9:D11"/>
    <mergeCell ref="L9:L11"/>
    <mergeCell ref="M9:M11"/>
    <mergeCell ref="O6:O7"/>
    <mergeCell ref="P6:P7"/>
    <mergeCell ref="R6:R7"/>
    <mergeCell ref="AW6:BC7"/>
    <mergeCell ref="BD6:BD7"/>
    <mergeCell ref="W9:W11"/>
    <mergeCell ref="P3:P4"/>
    <mergeCell ref="S3:S4"/>
    <mergeCell ref="BF6:BF7"/>
    <mergeCell ref="BG6:BG7"/>
    <mergeCell ref="E8:K8"/>
    <mergeCell ref="L8:T8"/>
    <mergeCell ref="AW8:BC8"/>
    <mergeCell ref="AP6:AP7"/>
    <mergeCell ref="AQ6:AQ7"/>
    <mergeCell ref="AR6:AR7"/>
    <mergeCell ref="AS6:AS7"/>
    <mergeCell ref="AT6:AT7"/>
    <mergeCell ref="AU6:AU7"/>
    <mergeCell ref="AC6:AC7"/>
    <mergeCell ref="AK6:AK7"/>
    <mergeCell ref="AL6:AL7"/>
    <mergeCell ref="AM6:AM7"/>
    <mergeCell ref="AN6:AN7"/>
    <mergeCell ref="AO6:AO7"/>
    <mergeCell ref="L6:L7"/>
    <mergeCell ref="M6:M7"/>
    <mergeCell ref="E1:K1"/>
    <mergeCell ref="L1:T1"/>
    <mergeCell ref="BF3:BF4"/>
    <mergeCell ref="BG3:BG4"/>
    <mergeCell ref="E5:K5"/>
    <mergeCell ref="L5:T5"/>
    <mergeCell ref="AW5:BC5"/>
    <mergeCell ref="A6:A7"/>
    <mergeCell ref="B6:B7"/>
    <mergeCell ref="C6:C7"/>
    <mergeCell ref="D6:D7"/>
    <mergeCell ref="E6:K7"/>
    <mergeCell ref="AS3:AS4"/>
    <mergeCell ref="AT3:AT4"/>
    <mergeCell ref="AU3:AU4"/>
    <mergeCell ref="AW3:BC4"/>
    <mergeCell ref="BD3:BD4"/>
    <mergeCell ref="BE3:BE4"/>
    <mergeCell ref="AM3:AM4"/>
    <mergeCell ref="AN3:AN4"/>
    <mergeCell ref="AO3:AO4"/>
    <mergeCell ref="AP3:AP4"/>
    <mergeCell ref="AQ3:AQ4"/>
    <mergeCell ref="AR3:AR4"/>
    <mergeCell ref="U1:W1"/>
    <mergeCell ref="X1:AC1"/>
    <mergeCell ref="W3:W4"/>
    <mergeCell ref="AC3:AC4"/>
    <mergeCell ref="AK3:AK4"/>
    <mergeCell ref="AL3:AL4"/>
    <mergeCell ref="BE1:BE2"/>
    <mergeCell ref="BF1:BF2"/>
    <mergeCell ref="A3:A4"/>
    <mergeCell ref="B3:B4"/>
    <mergeCell ref="C3:C4"/>
    <mergeCell ref="D3:D4"/>
    <mergeCell ref="E3:K3"/>
    <mergeCell ref="L3:L4"/>
    <mergeCell ref="M3:M4"/>
    <mergeCell ref="O3:O4"/>
    <mergeCell ref="AD1:AE1"/>
    <mergeCell ref="AF1:AJ1"/>
    <mergeCell ref="AK1:AU1"/>
    <mergeCell ref="AV1:AV2"/>
    <mergeCell ref="AW1:BC1"/>
    <mergeCell ref="BD1:BD2"/>
    <mergeCell ref="A1:A2"/>
    <mergeCell ref="B1:D1"/>
  </mergeCells>
  <pageMargins left="0.7" right="0.7" top="0.75" bottom="0.75" header="0.3" footer="0.3"/>
  <pageSetup paperSize="41" scale="1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212BD-608A-4F67-8CDD-51BA48718CEC}">
  <dimension ref="A1:J28"/>
  <sheetViews>
    <sheetView topLeftCell="D1" zoomScale="88" zoomScaleNormal="88" workbookViewId="0">
      <selection activeCell="G2" sqref="G2:G3"/>
    </sheetView>
  </sheetViews>
  <sheetFormatPr baseColWidth="10" defaultColWidth="10" defaultRowHeight="15.5"/>
  <cols>
    <col min="1" max="1" width="17.4140625" style="281" customWidth="1"/>
    <col min="2" max="2" width="17.4140625" style="281" hidden="1" customWidth="1"/>
    <col min="3" max="3" width="37.1640625" style="281" customWidth="1"/>
    <col min="4" max="4" width="13.1640625" style="281" customWidth="1"/>
    <col min="5" max="5" width="21.1640625" style="282" customWidth="1"/>
    <col min="6" max="6" width="23.9140625" style="282" customWidth="1"/>
    <col min="7" max="7" width="18" style="281" customWidth="1"/>
    <col min="8" max="8" width="16.5" style="281" customWidth="1"/>
    <col min="9" max="9" width="29.08203125" style="281" customWidth="1"/>
    <col min="10" max="10" width="16.83203125" style="281" customWidth="1"/>
    <col min="11" max="16384" width="10" style="281"/>
  </cols>
  <sheetData>
    <row r="1" spans="1:10" s="229" customFormat="1" ht="78" customHeight="1" thickBot="1">
      <c r="A1" s="228"/>
      <c r="B1" s="228"/>
      <c r="C1" s="457"/>
      <c r="D1" s="458"/>
      <c r="E1" s="458"/>
      <c r="F1" s="458"/>
      <c r="G1" s="458"/>
      <c r="H1" s="458"/>
      <c r="I1" s="458"/>
    </row>
    <row r="2" spans="1:10" ht="56.25" customHeight="1">
      <c r="A2" s="459" t="s">
        <v>444</v>
      </c>
      <c r="B2" s="459" t="s">
        <v>445</v>
      </c>
      <c r="C2" s="461" t="s">
        <v>439</v>
      </c>
      <c r="D2" s="461" t="s">
        <v>475</v>
      </c>
      <c r="E2" s="455" t="s">
        <v>446</v>
      </c>
      <c r="F2" s="455" t="s">
        <v>447</v>
      </c>
      <c r="G2" s="453"/>
      <c r="H2" s="305"/>
      <c r="I2" s="455" t="s">
        <v>474</v>
      </c>
    </row>
    <row r="3" spans="1:10" ht="15" thickBot="1">
      <c r="A3" s="460"/>
      <c r="B3" s="460"/>
      <c r="C3" s="462"/>
      <c r="D3" s="462"/>
      <c r="E3" s="456"/>
      <c r="F3" s="456"/>
      <c r="G3" s="454"/>
      <c r="H3" s="306"/>
      <c r="I3" s="456"/>
    </row>
    <row r="4" spans="1:10" ht="16" thickBot="1">
      <c r="A4" s="294">
        <v>1</v>
      </c>
      <c r="B4" s="294">
        <v>3</v>
      </c>
      <c r="C4" s="247" t="s">
        <v>285</v>
      </c>
      <c r="D4" s="295" t="s">
        <v>473</v>
      </c>
      <c r="E4" s="248">
        <v>450178633.91000003</v>
      </c>
      <c r="F4" s="293">
        <f>+E4</f>
        <v>450178633.91000003</v>
      </c>
      <c r="G4" s="307">
        <f>1-((ABS($C$18-F4))/$C$18)</f>
        <v>0.96736696788026211</v>
      </c>
      <c r="H4" s="314">
        <f>+F4-$C$18</f>
        <v>14226441.885021269</v>
      </c>
      <c r="I4" s="292">
        <f>69.75*G4</f>
        <v>67.473846009648284</v>
      </c>
      <c r="J4" s="312">
        <f>F4-$C$18</f>
        <v>14226441.885021269</v>
      </c>
    </row>
    <row r="5" spans="1:10" ht="16" thickBot="1">
      <c r="A5" s="294">
        <v>2</v>
      </c>
      <c r="B5" s="294">
        <v>3</v>
      </c>
      <c r="C5" s="250" t="s">
        <v>299</v>
      </c>
      <c r="D5" s="295" t="s">
        <v>473</v>
      </c>
      <c r="E5" s="248">
        <v>438504898.64999998</v>
      </c>
      <c r="F5" s="293">
        <f>+E5</f>
        <v>438504898.64999998</v>
      </c>
      <c r="G5" s="307">
        <f t="shared" ref="G5:G8" si="0">1-((ABS($C$18-F5))/$C$18)</f>
        <v>0.9941445262308144</v>
      </c>
      <c r="H5" s="314">
        <f t="shared" ref="H5:H8" si="1">+F5-$C$18</f>
        <v>2552706.6250212193</v>
      </c>
      <c r="I5" s="292">
        <f t="shared" ref="I5:I7" si="2">69.75*G5</f>
        <v>69.341580704599309</v>
      </c>
      <c r="J5" s="312">
        <f t="shared" ref="J5:J8" si="3">F5-$C$18</f>
        <v>2552706.6250212193</v>
      </c>
    </row>
    <row r="6" spans="1:10" ht="16" thickBot="1">
      <c r="A6" s="294">
        <v>3</v>
      </c>
      <c r="B6" s="294">
        <v>3</v>
      </c>
      <c r="C6" s="247" t="s">
        <v>329</v>
      </c>
      <c r="D6" s="295" t="s">
        <v>473</v>
      </c>
      <c r="E6" s="248">
        <v>442397956.45999998</v>
      </c>
      <c r="F6" s="293">
        <f>+E6</f>
        <v>442397956.45999998</v>
      </c>
      <c r="G6" s="307">
        <f t="shared" si="0"/>
        <v>0.98521451536903404</v>
      </c>
      <c r="H6" s="314">
        <f t="shared" si="1"/>
        <v>6445764.4350212216</v>
      </c>
      <c r="I6" s="292">
        <f t="shared" si="2"/>
        <v>68.718712446990125</v>
      </c>
      <c r="J6" s="312">
        <f t="shared" si="3"/>
        <v>6445764.4350212216</v>
      </c>
    </row>
    <row r="7" spans="1:10" ht="16" thickBot="1">
      <c r="A7" s="294">
        <v>4</v>
      </c>
      <c r="B7" s="294">
        <v>3</v>
      </c>
      <c r="C7" s="250" t="s">
        <v>330</v>
      </c>
      <c r="D7" s="295" t="s">
        <v>473</v>
      </c>
      <c r="E7" s="248">
        <v>431396853.00999999</v>
      </c>
      <c r="F7" s="293">
        <f>+E7</f>
        <v>431396853.00999999</v>
      </c>
      <c r="G7" s="307">
        <f t="shared" si="0"/>
        <v>0.98955082897090296</v>
      </c>
      <c r="H7" s="314">
        <f t="shared" si="1"/>
        <v>-4555339.0149787664</v>
      </c>
      <c r="I7" s="292">
        <f t="shared" si="2"/>
        <v>69.021170320720486</v>
      </c>
      <c r="J7" s="312">
        <f t="shared" si="3"/>
        <v>-4555339.0149787664</v>
      </c>
    </row>
    <row r="8" spans="1:10" ht="28.5" thickBot="1">
      <c r="A8" s="294">
        <v>5</v>
      </c>
      <c r="B8" s="294">
        <v>3</v>
      </c>
      <c r="C8" s="247" t="s">
        <v>229</v>
      </c>
      <c r="D8" s="295" t="s">
        <v>473</v>
      </c>
      <c r="E8" s="248">
        <v>437990988.44</v>
      </c>
      <c r="F8" s="293">
        <f>+E8</f>
        <v>437990988.44</v>
      </c>
      <c r="G8" s="307">
        <f t="shared" si="0"/>
        <v>0.9953233486324472</v>
      </c>
      <c r="H8" s="315">
        <f t="shared" si="1"/>
        <v>2038796.4150212407</v>
      </c>
      <c r="I8" s="317">
        <v>69.75</v>
      </c>
      <c r="J8" s="312">
        <f t="shared" si="3"/>
        <v>2038796.4150212407</v>
      </c>
    </row>
    <row r="9" spans="1:10" ht="16" hidden="1" thickBot="1">
      <c r="G9" s="291">
        <f>SUM(G4:G8)</f>
        <v>4.9316001870834603</v>
      </c>
      <c r="H9" s="313"/>
      <c r="I9" s="290"/>
    </row>
    <row r="10" spans="1:10">
      <c r="E10" s="286"/>
      <c r="H10" s="316"/>
      <c r="I10" s="316"/>
      <c r="J10" s="316"/>
    </row>
    <row r="11" spans="1:10">
      <c r="A11" s="281" t="s">
        <v>472</v>
      </c>
      <c r="C11" s="289">
        <v>220434651</v>
      </c>
      <c r="E11" s="286"/>
      <c r="H11" s="316"/>
      <c r="I11" s="316"/>
      <c r="J11" s="316"/>
    </row>
    <row r="12" spans="1:10" ht="16" thickBot="1">
      <c r="E12" s="286"/>
      <c r="H12" s="316"/>
      <c r="I12" s="355"/>
      <c r="J12" s="355"/>
    </row>
    <row r="13" spans="1:10" ht="16" thickBot="1">
      <c r="A13" s="296" t="s">
        <v>476</v>
      </c>
      <c r="B13" s="297" t="s">
        <v>477</v>
      </c>
      <c r="C13" s="298" t="s">
        <v>478</v>
      </c>
      <c r="E13"/>
      <c r="F13" s="288"/>
      <c r="H13" s="316"/>
      <c r="I13" s="355"/>
      <c r="J13" s="355"/>
    </row>
    <row r="14" spans="1:10" ht="16" thickBot="1">
      <c r="A14" s="299" t="s">
        <v>479</v>
      </c>
      <c r="B14" s="300">
        <v>1</v>
      </c>
      <c r="C14" s="301" t="s">
        <v>480</v>
      </c>
      <c r="E14" s="287"/>
      <c r="H14" s="316"/>
      <c r="I14" s="355"/>
      <c r="J14" s="355"/>
    </row>
    <row r="15" spans="1:10" ht="16" thickBot="1">
      <c r="A15" s="299" t="s">
        <v>481</v>
      </c>
      <c r="B15" s="300">
        <v>2</v>
      </c>
      <c r="C15" s="301" t="s">
        <v>482</v>
      </c>
      <c r="E15" s="286"/>
      <c r="H15" s="316"/>
      <c r="I15" s="355"/>
      <c r="J15" s="355"/>
    </row>
    <row r="16" spans="1:10">
      <c r="E16" s="302"/>
      <c r="F16" s="302"/>
      <c r="H16" s="316"/>
      <c r="I16" s="355"/>
      <c r="J16" s="355"/>
    </row>
    <row r="17" spans="1:10">
      <c r="E17" s="302"/>
      <c r="F17" s="302"/>
      <c r="H17" s="316"/>
      <c r="I17" s="355"/>
      <c r="J17" s="355"/>
    </row>
    <row r="18" spans="1:10" ht="36.5" customHeight="1">
      <c r="A18" s="284" t="s">
        <v>483</v>
      </c>
      <c r="B18" s="283"/>
      <c r="C18" s="285">
        <f>+GEOMEAN(C20:C22)</f>
        <v>435952192.02497876</v>
      </c>
      <c r="E18" s="303"/>
      <c r="F18" s="304"/>
      <c r="H18" s="316"/>
      <c r="I18" s="355"/>
      <c r="J18" s="355"/>
    </row>
    <row r="19" spans="1:10">
      <c r="E19" s="302"/>
      <c r="F19" s="302"/>
      <c r="H19" s="316"/>
      <c r="I19" s="355"/>
      <c r="J19" s="355"/>
    </row>
    <row r="20" spans="1:10">
      <c r="C20" s="248">
        <v>431396853.00999999</v>
      </c>
      <c r="H20" s="316"/>
      <c r="I20" s="355"/>
      <c r="J20" s="355"/>
    </row>
    <row r="21" spans="1:10">
      <c r="C21" s="248">
        <v>437990988.44</v>
      </c>
      <c r="H21" s="316"/>
      <c r="I21" s="355"/>
      <c r="J21" s="355"/>
    </row>
    <row r="22" spans="1:10">
      <c r="C22" s="248">
        <v>438504898.64999998</v>
      </c>
      <c r="H22" s="316"/>
      <c r="I22" s="355"/>
      <c r="J22" s="355"/>
    </row>
    <row r="23" spans="1:10">
      <c r="H23" s="316"/>
      <c r="I23" s="355"/>
      <c r="J23" s="355"/>
    </row>
    <row r="24" spans="1:10">
      <c r="H24" s="316"/>
      <c r="I24" s="316"/>
      <c r="J24" s="316"/>
    </row>
    <row r="28" spans="1:10">
      <c r="E28" s="356" t="s">
        <v>500</v>
      </c>
    </row>
  </sheetData>
  <sheetProtection algorithmName="SHA-512" hashValue="I/jDt91Ke/wB2CuFvmZxAcCfKi5ukmunsdNTPHLexLzuWtyuoU9iwM9V0mJlsqWTp52ZZvhFR1u8NBobkM4kLg==" saltValue="kFySmrQaoPsk2Bncicymeg==" spinCount="100000" sheet="1" formatCells="0" formatColumns="0" formatRows="0" insertColumns="0" insertRows="0" insertHyperlinks="0" deleteColumns="0" deleteRows="0" sort="0" autoFilter="0" pivotTables="0"/>
  <mergeCells count="9">
    <mergeCell ref="G2:G3"/>
    <mergeCell ref="I2:I3"/>
    <mergeCell ref="C1:I1"/>
    <mergeCell ref="A2:A3"/>
    <mergeCell ref="B2:B3"/>
    <mergeCell ref="C2:C3"/>
    <mergeCell ref="D2:D3"/>
    <mergeCell ref="E2:E3"/>
    <mergeCell ref="F2:F3"/>
  </mergeCells>
  <conditionalFormatting sqref="C4:C8">
    <cfRule type="cellIs" dxfId="2" priority="2" operator="equal">
      <formula>"NO CUMPLE"</formula>
    </cfRule>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1250C-E6ED-4C9B-90F3-AE6A156524DF}">
  <sheetPr>
    <tabColor rgb="FFFFC000"/>
  </sheetPr>
  <dimension ref="A1:S92"/>
  <sheetViews>
    <sheetView topLeftCell="A9" zoomScaleNormal="100" zoomScaleSheetLayoutView="100" workbookViewId="0">
      <selection activeCell="A9" sqref="A9:A23"/>
    </sheetView>
  </sheetViews>
  <sheetFormatPr baseColWidth="10" defaultColWidth="10.5" defaultRowHeight="15.5"/>
  <cols>
    <col min="1" max="1" width="8.08203125" style="152" customWidth="1"/>
    <col min="2" max="2" width="14.83203125" style="152" customWidth="1"/>
    <col min="3" max="3" width="17.08203125" style="152" bestFit="1" customWidth="1"/>
    <col min="4" max="4" width="16.58203125" style="152" bestFit="1" customWidth="1"/>
    <col min="5" max="5" width="8.83203125" style="152" customWidth="1"/>
    <col min="6" max="6" width="8.83203125" style="153" customWidth="1"/>
    <col min="7" max="7" width="8.83203125" style="152" customWidth="1"/>
    <col min="8" max="8" width="8.83203125" style="153" customWidth="1"/>
    <col min="9" max="11" width="8.83203125" style="152" customWidth="1"/>
    <col min="12" max="12" width="8.83203125" style="153" customWidth="1"/>
    <col min="13" max="13" width="8.83203125" style="152" customWidth="1"/>
    <col min="14" max="14" width="8.83203125" style="153" customWidth="1"/>
    <col min="15" max="15" width="7.08203125" style="152" customWidth="1"/>
    <col min="16" max="16" width="5.25" style="152" customWidth="1"/>
    <col min="17" max="16384" width="10.5" style="152"/>
  </cols>
  <sheetData>
    <row r="1" spans="1:19" ht="14.5">
      <c r="A1" s="498" t="s">
        <v>271</v>
      </c>
      <c r="B1" s="498"/>
      <c r="C1" s="498"/>
      <c r="D1" s="498"/>
      <c r="E1" s="498"/>
      <c r="F1" s="498"/>
      <c r="G1" s="498"/>
      <c r="H1" s="498"/>
      <c r="I1" s="498"/>
      <c r="J1" s="498"/>
      <c r="K1" s="498"/>
      <c r="L1" s="498"/>
      <c r="M1" s="498"/>
      <c r="N1" s="498"/>
      <c r="O1" s="498"/>
      <c r="P1" s="498"/>
    </row>
    <row r="2" spans="1:19" ht="14.5">
      <c r="A2" s="498" t="s">
        <v>272</v>
      </c>
      <c r="B2" s="498"/>
      <c r="C2" s="498"/>
      <c r="D2" s="498"/>
      <c r="E2" s="498"/>
      <c r="F2" s="498"/>
      <c r="G2" s="498"/>
      <c r="H2" s="498"/>
      <c r="I2" s="498"/>
      <c r="J2" s="498"/>
      <c r="K2" s="498"/>
      <c r="L2" s="498"/>
      <c r="M2" s="498"/>
      <c r="N2" s="498"/>
      <c r="O2" s="498"/>
      <c r="P2" s="498"/>
    </row>
    <row r="3" spans="1:19" ht="46.5" customHeight="1">
      <c r="A3" s="499" t="s">
        <v>273</v>
      </c>
      <c r="B3" s="499"/>
      <c r="C3" s="499"/>
      <c r="D3" s="499"/>
      <c r="E3" s="499"/>
      <c r="F3" s="499"/>
      <c r="G3" s="499"/>
      <c r="H3" s="499"/>
      <c r="I3" s="499"/>
      <c r="J3" s="499"/>
      <c r="K3" s="499"/>
      <c r="L3" s="499"/>
      <c r="M3" s="499"/>
      <c r="N3" s="499"/>
      <c r="O3" s="499"/>
      <c r="P3" s="499"/>
    </row>
    <row r="4" spans="1:19" ht="16" thickBot="1"/>
    <row r="5" spans="1:19" ht="18" customHeight="1" thickBot="1">
      <c r="A5" s="154"/>
      <c r="B5" s="154"/>
      <c r="C5" s="154"/>
      <c r="D5" s="154"/>
      <c r="E5" s="155">
        <v>2</v>
      </c>
      <c r="F5" s="156"/>
      <c r="G5" s="155">
        <v>0.63</v>
      </c>
      <c r="H5" s="156"/>
      <c r="I5" s="155">
        <v>3</v>
      </c>
      <c r="J5" s="155"/>
      <c r="K5" s="155">
        <v>0.05</v>
      </c>
      <c r="L5" s="157"/>
      <c r="M5" s="154">
        <v>0.03</v>
      </c>
      <c r="N5" s="157"/>
      <c r="O5" s="154"/>
      <c r="P5" s="154"/>
      <c r="Q5" s="158"/>
      <c r="R5" s="158"/>
      <c r="S5" s="158"/>
    </row>
    <row r="6" spans="1:19" ht="15.75" customHeight="1" thickBot="1">
      <c r="A6" s="500" t="s">
        <v>274</v>
      </c>
      <c r="B6" s="500"/>
      <c r="C6" s="500" t="s">
        <v>275</v>
      </c>
      <c r="D6" s="500" t="s">
        <v>276</v>
      </c>
      <c r="E6" s="500" t="s">
        <v>277</v>
      </c>
      <c r="F6" s="500"/>
      <c r="G6" s="500"/>
      <c r="H6" s="500"/>
      <c r="I6" s="500"/>
      <c r="J6" s="500"/>
      <c r="K6" s="500"/>
      <c r="L6" s="500"/>
      <c r="M6" s="500"/>
      <c r="N6" s="500"/>
      <c r="O6" s="500" t="s">
        <v>160</v>
      </c>
      <c r="P6" s="500"/>
      <c r="Q6" s="159"/>
      <c r="R6" s="158"/>
      <c r="S6" s="158"/>
    </row>
    <row r="7" spans="1:19" ht="25.5" customHeight="1" thickBot="1">
      <c r="A7" s="500"/>
      <c r="B7" s="500"/>
      <c r="C7" s="500"/>
      <c r="D7" s="500"/>
      <c r="E7" s="500" t="s">
        <v>278</v>
      </c>
      <c r="F7" s="500"/>
      <c r="G7" s="500" t="s">
        <v>279</v>
      </c>
      <c r="H7" s="500"/>
      <c r="I7" s="500" t="s">
        <v>280</v>
      </c>
      <c r="J7" s="500"/>
      <c r="K7" s="500" t="s">
        <v>281</v>
      </c>
      <c r="L7" s="500"/>
      <c r="M7" s="500" t="s">
        <v>282</v>
      </c>
      <c r="N7" s="500"/>
      <c r="O7" s="500"/>
      <c r="P7" s="500"/>
      <c r="Q7" s="159"/>
      <c r="R7" s="158"/>
      <c r="S7" s="158"/>
    </row>
    <row r="8" spans="1:19" ht="15" thickBot="1">
      <c r="A8" s="500"/>
      <c r="B8" s="500"/>
      <c r="C8" s="500"/>
      <c r="D8" s="500"/>
      <c r="E8" s="160" t="s">
        <v>283</v>
      </c>
      <c r="F8" s="161" t="s">
        <v>284</v>
      </c>
      <c r="G8" s="160" t="s">
        <v>283</v>
      </c>
      <c r="H8" s="161" t="s">
        <v>284</v>
      </c>
      <c r="I8" s="160" t="s">
        <v>283</v>
      </c>
      <c r="J8" s="160" t="s">
        <v>284</v>
      </c>
      <c r="K8" s="160" t="s">
        <v>283</v>
      </c>
      <c r="L8" s="161" t="s">
        <v>284</v>
      </c>
      <c r="M8" s="501" t="s">
        <v>283</v>
      </c>
      <c r="N8" s="502"/>
      <c r="O8" s="500"/>
      <c r="P8" s="500"/>
      <c r="Q8" s="159"/>
      <c r="R8" s="158"/>
      <c r="S8" s="158"/>
    </row>
    <row r="9" spans="1:19" ht="14.5">
      <c r="A9" s="476" t="s">
        <v>285</v>
      </c>
      <c r="B9" s="491" t="s">
        <v>286</v>
      </c>
      <c r="C9" s="162" t="s">
        <v>287</v>
      </c>
      <c r="D9" s="163">
        <v>1400937350</v>
      </c>
      <c r="E9" s="473">
        <f>D9/D11</f>
        <v>49.503086572438164</v>
      </c>
      <c r="F9" s="473">
        <f>E9*70%</f>
        <v>34.652160600706715</v>
      </c>
      <c r="G9" s="473">
        <f>D12/D10</f>
        <v>2.5253829901140945E-2</v>
      </c>
      <c r="H9" s="473">
        <f>G9*70%</f>
        <v>1.7677680930798662E-2</v>
      </c>
      <c r="I9" s="469" t="s">
        <v>288</v>
      </c>
      <c r="J9" s="478" t="e">
        <f>I9*70%</f>
        <v>#VALUE!</v>
      </c>
      <c r="K9" s="473">
        <f>D14/D13</f>
        <v>0.22636467067667332</v>
      </c>
      <c r="L9" s="473">
        <f>K9*70%</f>
        <v>0.15845526947367131</v>
      </c>
      <c r="M9" s="473">
        <f>D14/D10</f>
        <v>0.2206480957877768</v>
      </c>
      <c r="N9" s="473">
        <f>M9*70%</f>
        <v>0.15445366705144375</v>
      </c>
      <c r="O9" s="477" t="s">
        <v>57</v>
      </c>
      <c r="P9" s="477"/>
    </row>
    <row r="10" spans="1:19" ht="14.5">
      <c r="A10" s="476"/>
      <c r="B10" s="492"/>
      <c r="C10" s="162" t="s">
        <v>289</v>
      </c>
      <c r="D10" s="163">
        <v>1599757350</v>
      </c>
      <c r="E10" s="474"/>
      <c r="F10" s="474"/>
      <c r="G10" s="474"/>
      <c r="H10" s="474"/>
      <c r="I10" s="470"/>
      <c r="J10" s="479"/>
      <c r="K10" s="474"/>
      <c r="L10" s="474"/>
      <c r="M10" s="474"/>
      <c r="N10" s="474"/>
      <c r="O10" s="477"/>
      <c r="P10" s="477"/>
    </row>
    <row r="11" spans="1:19" ht="14.5">
      <c r="A11" s="476"/>
      <c r="B11" s="492"/>
      <c r="C11" s="162" t="s">
        <v>290</v>
      </c>
      <c r="D11" s="163">
        <v>28300000</v>
      </c>
      <c r="E11" s="474"/>
      <c r="F11" s="474"/>
      <c r="G11" s="474"/>
      <c r="H11" s="474"/>
      <c r="I11" s="470"/>
      <c r="J11" s="479"/>
      <c r="K11" s="474"/>
      <c r="L11" s="474"/>
      <c r="M11" s="474"/>
      <c r="N11" s="474"/>
      <c r="O11" s="477"/>
      <c r="P11" s="477"/>
    </row>
    <row r="12" spans="1:19" ht="14.5">
      <c r="A12" s="476"/>
      <c r="B12" s="492"/>
      <c r="C12" s="162" t="s">
        <v>291</v>
      </c>
      <c r="D12" s="163">
        <v>40400000</v>
      </c>
      <c r="E12" s="474"/>
      <c r="F12" s="474"/>
      <c r="G12" s="474"/>
      <c r="H12" s="474"/>
      <c r="I12" s="470"/>
      <c r="J12" s="479"/>
      <c r="K12" s="474"/>
      <c r="L12" s="474"/>
      <c r="M12" s="474"/>
      <c r="N12" s="474"/>
      <c r="O12" s="477"/>
      <c r="P12" s="477"/>
    </row>
    <row r="13" spans="1:19">
      <c r="A13" s="476"/>
      <c r="B13" s="492"/>
      <c r="C13" s="162" t="s">
        <v>292</v>
      </c>
      <c r="D13" s="163">
        <v>1559357350</v>
      </c>
      <c r="E13" s="474"/>
      <c r="F13" s="474"/>
      <c r="G13" s="474"/>
      <c r="H13" s="474"/>
      <c r="I13" s="470"/>
      <c r="J13" s="479"/>
      <c r="K13" s="474"/>
      <c r="L13" s="474"/>
      <c r="M13" s="474"/>
      <c r="N13" s="474"/>
      <c r="O13" s="477"/>
      <c r="P13" s="477"/>
      <c r="R13" t="s">
        <v>293</v>
      </c>
    </row>
    <row r="14" spans="1:19" ht="25">
      <c r="A14" s="476"/>
      <c r="B14" s="492"/>
      <c r="C14" s="164" t="s">
        <v>294</v>
      </c>
      <c r="D14" s="163">
        <v>352983413</v>
      </c>
      <c r="E14" s="474"/>
      <c r="F14" s="474"/>
      <c r="G14" s="474"/>
      <c r="H14" s="474"/>
      <c r="I14" s="470"/>
      <c r="J14" s="479"/>
      <c r="K14" s="474"/>
      <c r="L14" s="474"/>
      <c r="M14" s="474"/>
      <c r="N14" s="474"/>
      <c r="O14" s="477"/>
      <c r="P14" s="477"/>
    </row>
    <row r="15" spans="1:19" ht="14.5">
      <c r="A15" s="476"/>
      <c r="B15" s="493"/>
      <c r="C15" s="164" t="s">
        <v>295</v>
      </c>
      <c r="D15" s="163">
        <v>0</v>
      </c>
      <c r="E15" s="475"/>
      <c r="F15" s="475"/>
      <c r="G15" s="475"/>
      <c r="H15" s="475"/>
      <c r="I15" s="471"/>
      <c r="J15" s="480"/>
      <c r="K15" s="475"/>
      <c r="L15" s="475"/>
      <c r="M15" s="475"/>
      <c r="N15" s="475"/>
      <c r="O15" s="477"/>
      <c r="P15" s="477"/>
    </row>
    <row r="16" spans="1:19" ht="14.5">
      <c r="A16" s="476"/>
      <c r="B16" s="491" t="s">
        <v>296</v>
      </c>
      <c r="C16" s="162" t="s">
        <v>287</v>
      </c>
      <c r="D16" s="163">
        <v>49186055</v>
      </c>
      <c r="E16" s="473">
        <f>D16/D18</f>
        <v>2.0836990195746585</v>
      </c>
      <c r="F16" s="473">
        <f>E16*30%</f>
        <v>0.62510970587239756</v>
      </c>
      <c r="G16" s="473">
        <f>D19/D17</f>
        <v>0.29605153260261136</v>
      </c>
      <c r="H16" s="473">
        <f>G16*30%</f>
        <v>8.881545978078341E-2</v>
      </c>
      <c r="I16" s="473">
        <f>D21/D22</f>
        <v>105.64224206349206</v>
      </c>
      <c r="J16" s="478">
        <f>I16*30%</f>
        <v>31.692672619047617</v>
      </c>
      <c r="K16" s="473">
        <f>D21/D20</f>
        <v>0.47430487972091284</v>
      </c>
      <c r="L16" s="473">
        <f>K16*30%</f>
        <v>0.14229146391627384</v>
      </c>
      <c r="M16" s="473">
        <f>D21/D17</f>
        <v>0.33388619315863932</v>
      </c>
      <c r="N16" s="473">
        <f>M16*30%</f>
        <v>0.10016585794759179</v>
      </c>
      <c r="O16" s="477"/>
      <c r="P16" s="477"/>
    </row>
    <row r="17" spans="1:19" ht="14.5">
      <c r="A17" s="476"/>
      <c r="B17" s="492"/>
      <c r="C17" s="162" t="s">
        <v>289</v>
      </c>
      <c r="D17" s="163">
        <v>79733291</v>
      </c>
      <c r="E17" s="474"/>
      <c r="F17" s="474"/>
      <c r="G17" s="474"/>
      <c r="H17" s="474"/>
      <c r="I17" s="474"/>
      <c r="J17" s="479"/>
      <c r="K17" s="474"/>
      <c r="L17" s="474"/>
      <c r="M17" s="474"/>
      <c r="N17" s="474"/>
      <c r="O17" s="477"/>
      <c r="P17" s="477"/>
    </row>
    <row r="18" spans="1:19" ht="14.5">
      <c r="A18" s="476"/>
      <c r="B18" s="492"/>
      <c r="C18" s="162" t="s">
        <v>290</v>
      </c>
      <c r="D18" s="163">
        <v>23605163</v>
      </c>
      <c r="E18" s="474"/>
      <c r="F18" s="474"/>
      <c r="G18" s="474"/>
      <c r="H18" s="474"/>
      <c r="I18" s="474"/>
      <c r="J18" s="479"/>
      <c r="K18" s="474"/>
      <c r="L18" s="474"/>
      <c r="M18" s="474"/>
      <c r="N18" s="474"/>
      <c r="O18" s="477"/>
      <c r="P18" s="477"/>
    </row>
    <row r="19" spans="1:19">
      <c r="A19" s="476"/>
      <c r="B19" s="492"/>
      <c r="C19" s="162" t="s">
        <v>291</v>
      </c>
      <c r="D19" s="163">
        <v>23605163</v>
      </c>
      <c r="E19" s="474"/>
      <c r="F19" s="474"/>
      <c r="G19" s="474"/>
      <c r="H19" s="474"/>
      <c r="I19" s="474"/>
      <c r="J19" s="479"/>
      <c r="K19" s="474"/>
      <c r="L19" s="474"/>
      <c r="M19" s="474"/>
      <c r="N19" s="474"/>
      <c r="O19" s="477"/>
      <c r="P19" s="477"/>
      <c r="R19" t="s">
        <v>297</v>
      </c>
    </row>
    <row r="20" spans="1:19" ht="14.5">
      <c r="A20" s="476"/>
      <c r="B20" s="492"/>
      <c r="C20" s="162" t="s">
        <v>292</v>
      </c>
      <c r="D20" s="163">
        <v>56128128</v>
      </c>
      <c r="E20" s="474"/>
      <c r="F20" s="474"/>
      <c r="G20" s="474"/>
      <c r="H20" s="474"/>
      <c r="I20" s="474"/>
      <c r="J20" s="479"/>
      <c r="K20" s="474"/>
      <c r="L20" s="474"/>
      <c r="M20" s="474"/>
      <c r="N20" s="474"/>
      <c r="O20" s="477"/>
      <c r="P20" s="477"/>
    </row>
    <row r="21" spans="1:19" ht="25">
      <c r="A21" s="476"/>
      <c r="B21" s="492"/>
      <c r="C21" s="164" t="s">
        <v>294</v>
      </c>
      <c r="D21" s="163">
        <v>26621845</v>
      </c>
      <c r="E21" s="474"/>
      <c r="F21" s="474"/>
      <c r="G21" s="474"/>
      <c r="H21" s="474"/>
      <c r="I21" s="474"/>
      <c r="J21" s="479"/>
      <c r="K21" s="474"/>
      <c r="L21" s="474"/>
      <c r="M21" s="474"/>
      <c r="N21" s="474"/>
      <c r="O21" s="477"/>
      <c r="P21" s="477"/>
    </row>
    <row r="22" spans="1:19" ht="14.5">
      <c r="A22" s="476"/>
      <c r="B22" s="493"/>
      <c r="C22" s="164" t="s">
        <v>295</v>
      </c>
      <c r="D22" s="163">
        <v>252000</v>
      </c>
      <c r="E22" s="475"/>
      <c r="F22" s="475"/>
      <c r="G22" s="475"/>
      <c r="H22" s="475"/>
      <c r="I22" s="475"/>
      <c r="J22" s="480"/>
      <c r="K22" s="475"/>
      <c r="L22" s="475"/>
      <c r="M22" s="475"/>
      <c r="N22" s="475"/>
      <c r="O22" s="477"/>
      <c r="P22" s="477"/>
    </row>
    <row r="23" spans="1:19" ht="14.5">
      <c r="A23" s="476"/>
      <c r="B23" s="464" t="s">
        <v>298</v>
      </c>
      <c r="C23" s="464"/>
      <c r="D23" s="464"/>
      <c r="E23" s="465">
        <f>((D9*70%)+(D16*30%))/((D11*70%)+(D18*30%))</f>
        <v>37.015791288243719</v>
      </c>
      <c r="F23" s="465"/>
      <c r="G23" s="497">
        <f>((D12*70%)+(D19*30%))/((D10*70%)+(D17*30%))</f>
        <v>3.0917197647785576E-2</v>
      </c>
      <c r="H23" s="497"/>
      <c r="I23" s="468">
        <f>((D14*70%)+(D21*30%))/((D15*70%)+(D22*30%))</f>
        <v>3374.0071772486772</v>
      </c>
      <c r="J23" s="468"/>
      <c r="K23" s="468">
        <f>((D14*70%)+(D21*30%))/((D13*70%)+(D20*30%))</f>
        <v>0.23013133337908753</v>
      </c>
      <c r="L23" s="468"/>
      <c r="M23" s="468">
        <f>((D14*70%)+(D21*30%))/((D10*70%)+(D17*30%))</f>
        <v>0.22301631746005787</v>
      </c>
      <c r="N23" s="468"/>
      <c r="O23" s="477"/>
      <c r="P23" s="477"/>
    </row>
    <row r="24" spans="1:19" ht="14.5">
      <c r="A24" s="476" t="s">
        <v>299</v>
      </c>
      <c r="B24" s="477" t="s">
        <v>300</v>
      </c>
      <c r="C24" s="162" t="s">
        <v>287</v>
      </c>
      <c r="D24" s="163">
        <v>5140638931</v>
      </c>
      <c r="E24" s="472">
        <f>D24/D26</f>
        <v>275.49980015348899</v>
      </c>
      <c r="F24" s="472">
        <f>E24*100%</f>
        <v>275.49980015348899</v>
      </c>
      <c r="G24" s="472">
        <f>D27/D25</f>
        <v>0.50899410013983193</v>
      </c>
      <c r="H24" s="472">
        <f>G24*100%</f>
        <v>0.50899410013983193</v>
      </c>
      <c r="I24" s="469" t="s">
        <v>288</v>
      </c>
      <c r="J24" s="472" t="e">
        <f>I24*100%</f>
        <v>#VALUE!</v>
      </c>
      <c r="K24" s="472">
        <f>D29/D28</f>
        <v>0.13319243459858687</v>
      </c>
      <c r="L24" s="472">
        <f>K24*100%</f>
        <v>0.13319243459858687</v>
      </c>
      <c r="M24" s="473">
        <f>D29/D25</f>
        <v>6.5398271204645739E-2</v>
      </c>
      <c r="N24" s="473">
        <f>M24*100%</f>
        <v>6.5398271204645739E-2</v>
      </c>
      <c r="O24" s="463" t="s">
        <v>57</v>
      </c>
      <c r="P24" s="463"/>
      <c r="Q24" s="165"/>
      <c r="R24" s="165"/>
      <c r="S24" s="165"/>
    </row>
    <row r="25" spans="1:19" ht="14.5">
      <c r="A25" s="476"/>
      <c r="B25" s="477"/>
      <c r="C25" s="162" t="s">
        <v>289</v>
      </c>
      <c r="D25" s="163">
        <v>5458697339</v>
      </c>
      <c r="E25" s="472"/>
      <c r="F25" s="472"/>
      <c r="G25" s="472"/>
      <c r="H25" s="472"/>
      <c r="I25" s="470"/>
      <c r="J25" s="472"/>
      <c r="K25" s="472"/>
      <c r="L25" s="472"/>
      <c r="M25" s="474"/>
      <c r="N25" s="474"/>
      <c r="O25" s="463"/>
      <c r="P25" s="463"/>
      <c r="Q25" s="165"/>
      <c r="R25" s="165"/>
      <c r="S25" s="165"/>
    </row>
    <row r="26" spans="1:19" ht="14.5">
      <c r="A26" s="476"/>
      <c r="B26" s="477"/>
      <c r="C26" s="162" t="s">
        <v>290</v>
      </c>
      <c r="D26" s="163">
        <v>18659320</v>
      </c>
      <c r="E26" s="472"/>
      <c r="F26" s="472"/>
      <c r="G26" s="472"/>
      <c r="H26" s="472"/>
      <c r="I26" s="470"/>
      <c r="J26" s="472"/>
      <c r="K26" s="472"/>
      <c r="L26" s="472"/>
      <c r="M26" s="474"/>
      <c r="N26" s="474"/>
      <c r="O26" s="463"/>
      <c r="P26" s="463"/>
      <c r="Q26" s="165"/>
      <c r="R26" s="165"/>
      <c r="S26" s="165"/>
    </row>
    <row r="27" spans="1:19">
      <c r="A27" s="476"/>
      <c r="B27" s="477"/>
      <c r="C27" s="162" t="s">
        <v>291</v>
      </c>
      <c r="D27" s="163">
        <v>2778444740</v>
      </c>
      <c r="E27" s="472"/>
      <c r="F27" s="472"/>
      <c r="G27" s="472"/>
      <c r="H27" s="472"/>
      <c r="I27" s="470"/>
      <c r="J27" s="472"/>
      <c r="K27" s="472"/>
      <c r="L27" s="472"/>
      <c r="M27" s="474"/>
      <c r="N27" s="474"/>
      <c r="O27" s="463"/>
      <c r="P27" s="463"/>
      <c r="Q27" s="165"/>
      <c r="R27" t="s">
        <v>301</v>
      </c>
      <c r="S27" s="165"/>
    </row>
    <row r="28" spans="1:19" ht="14.5">
      <c r="A28" s="476"/>
      <c r="B28" s="477"/>
      <c r="C28" s="162" t="s">
        <v>292</v>
      </c>
      <c r="D28" s="163">
        <v>2680252599</v>
      </c>
      <c r="E28" s="472"/>
      <c r="F28" s="472"/>
      <c r="G28" s="472"/>
      <c r="H28" s="472"/>
      <c r="I28" s="470"/>
      <c r="J28" s="472"/>
      <c r="K28" s="472"/>
      <c r="L28" s="472"/>
      <c r="M28" s="474"/>
      <c r="N28" s="474"/>
      <c r="O28" s="463"/>
      <c r="P28" s="463"/>
      <c r="Q28" s="165"/>
      <c r="R28" s="165"/>
      <c r="S28" s="165"/>
    </row>
    <row r="29" spans="1:19" ht="25">
      <c r="A29" s="476"/>
      <c r="B29" s="477"/>
      <c r="C29" s="164" t="s">
        <v>294</v>
      </c>
      <c r="D29" s="163">
        <v>356989369</v>
      </c>
      <c r="E29" s="472"/>
      <c r="F29" s="472"/>
      <c r="G29" s="472"/>
      <c r="H29" s="472"/>
      <c r="I29" s="470"/>
      <c r="J29" s="472"/>
      <c r="K29" s="472"/>
      <c r="L29" s="472"/>
      <c r="M29" s="474"/>
      <c r="N29" s="474"/>
      <c r="O29" s="463"/>
      <c r="P29" s="463"/>
      <c r="Q29" s="165"/>
      <c r="R29" s="165"/>
      <c r="S29" s="165"/>
    </row>
    <row r="30" spans="1:19" ht="14.5">
      <c r="A30" s="476"/>
      <c r="B30" s="477"/>
      <c r="C30" s="164" t="s">
        <v>295</v>
      </c>
      <c r="D30" s="163">
        <v>0</v>
      </c>
      <c r="E30" s="472"/>
      <c r="F30" s="472"/>
      <c r="G30" s="472"/>
      <c r="H30" s="472"/>
      <c r="I30" s="471"/>
      <c r="J30" s="472"/>
      <c r="K30" s="472"/>
      <c r="L30" s="472"/>
      <c r="M30" s="475"/>
      <c r="N30" s="475"/>
      <c r="O30" s="463"/>
      <c r="P30" s="463"/>
      <c r="Q30" s="165"/>
      <c r="R30" s="165"/>
      <c r="S30" s="165"/>
    </row>
    <row r="31" spans="1:19" ht="14.5">
      <c r="A31" s="476"/>
      <c r="B31" s="464" t="s">
        <v>302</v>
      </c>
      <c r="C31" s="464"/>
      <c r="D31" s="464"/>
      <c r="E31" s="465">
        <f>((D24*100%))/((D26*100%))</f>
        <v>275.49980015348899</v>
      </c>
      <c r="F31" s="465"/>
      <c r="G31" s="466">
        <f>((D27*100%))/((D25*100%))</f>
        <v>0.50899410013983193</v>
      </c>
      <c r="H31" s="466"/>
      <c r="I31" s="467" t="s">
        <v>303</v>
      </c>
      <c r="J31" s="467"/>
      <c r="K31" s="468">
        <f>((D29*100%))/((D28*100%))</f>
        <v>0.13319243459858687</v>
      </c>
      <c r="L31" s="468"/>
      <c r="M31" s="468">
        <f>((D29*100%))/((D25*100%))</f>
        <v>6.5398271204645739E-2</v>
      </c>
      <c r="N31" s="468"/>
      <c r="O31" s="463"/>
      <c r="P31" s="463"/>
      <c r="Q31" s="165"/>
      <c r="R31" s="165"/>
      <c r="S31" s="165"/>
    </row>
    <row r="32" spans="1:19" ht="14.5">
      <c r="A32" s="476" t="s">
        <v>197</v>
      </c>
      <c r="B32" s="491" t="s">
        <v>304</v>
      </c>
      <c r="C32" s="162" t="s">
        <v>287</v>
      </c>
      <c r="D32" s="163">
        <v>822457270</v>
      </c>
      <c r="E32" s="473">
        <f>D32/D34</f>
        <v>246.78088589489198</v>
      </c>
      <c r="F32" s="473">
        <f>E32*50%</f>
        <v>123.39044294744599</v>
      </c>
      <c r="G32" s="473">
        <f>D35/D33</f>
        <v>4.9655428630425748E-2</v>
      </c>
      <c r="H32" s="473">
        <f>G32*50%</f>
        <v>2.4827714315212874E-2</v>
      </c>
      <c r="I32" s="469">
        <f>D37/D38</f>
        <v>614.47685797191605</v>
      </c>
      <c r="J32" s="478">
        <f>I32*50%</f>
        <v>307.23842898595802</v>
      </c>
      <c r="K32" s="473">
        <f>D37/D36</f>
        <v>0.17024551306454846</v>
      </c>
      <c r="L32" s="473">
        <f>K32*50%</f>
        <v>8.5122756532274232E-2</v>
      </c>
      <c r="M32" s="473">
        <f>D37/D33</f>
        <v>0.16179189914092157</v>
      </c>
      <c r="N32" s="473">
        <f>M32*50%</f>
        <v>8.0895949570460784E-2</v>
      </c>
      <c r="O32" s="477" t="s">
        <v>57</v>
      </c>
      <c r="P32" s="477"/>
    </row>
    <row r="33" spans="1:19" ht="14.5">
      <c r="A33" s="476"/>
      <c r="B33" s="492"/>
      <c r="C33" s="162" t="s">
        <v>289</v>
      </c>
      <c r="D33" s="163">
        <v>927986270</v>
      </c>
      <c r="E33" s="474"/>
      <c r="F33" s="474"/>
      <c r="G33" s="474"/>
      <c r="H33" s="474"/>
      <c r="I33" s="470"/>
      <c r="J33" s="479"/>
      <c r="K33" s="474"/>
      <c r="L33" s="474"/>
      <c r="M33" s="474"/>
      <c r="N33" s="474"/>
      <c r="O33" s="477"/>
      <c r="P33" s="477"/>
    </row>
    <row r="34" spans="1:19" ht="14.5">
      <c r="A34" s="476"/>
      <c r="B34" s="492"/>
      <c r="C34" s="162" t="s">
        <v>290</v>
      </c>
      <c r="D34" s="163">
        <v>3332743</v>
      </c>
      <c r="E34" s="474"/>
      <c r="F34" s="474"/>
      <c r="G34" s="474"/>
      <c r="H34" s="474"/>
      <c r="I34" s="470"/>
      <c r="J34" s="479"/>
      <c r="K34" s="474"/>
      <c r="L34" s="474"/>
      <c r="M34" s="474"/>
      <c r="N34" s="474"/>
      <c r="O34" s="477"/>
      <c r="P34" s="477"/>
    </row>
    <row r="35" spans="1:19">
      <c r="A35" s="476"/>
      <c r="B35" s="492"/>
      <c r="C35" s="162" t="s">
        <v>291</v>
      </c>
      <c r="D35" s="163">
        <v>46079556</v>
      </c>
      <c r="E35" s="474"/>
      <c r="F35" s="474"/>
      <c r="G35" s="474"/>
      <c r="H35" s="474"/>
      <c r="I35" s="470"/>
      <c r="J35" s="479"/>
      <c r="K35" s="474"/>
      <c r="L35" s="474"/>
      <c r="M35" s="474"/>
      <c r="N35" s="474"/>
      <c r="O35" s="477"/>
      <c r="P35" s="477"/>
      <c r="R35" t="s">
        <v>305</v>
      </c>
    </row>
    <row r="36" spans="1:19" ht="14.5">
      <c r="A36" s="476"/>
      <c r="B36" s="492"/>
      <c r="C36" s="162" t="s">
        <v>292</v>
      </c>
      <c r="D36" s="163">
        <v>881906714</v>
      </c>
      <c r="E36" s="474"/>
      <c r="F36" s="474"/>
      <c r="G36" s="474"/>
      <c r="H36" s="474"/>
      <c r="I36" s="470"/>
      <c r="J36" s="479"/>
      <c r="K36" s="474"/>
      <c r="L36" s="474"/>
      <c r="M36" s="474"/>
      <c r="N36" s="474"/>
      <c r="O36" s="477"/>
      <c r="P36" s="477"/>
    </row>
    <row r="37" spans="1:19" ht="25">
      <c r="A37" s="476"/>
      <c r="B37" s="492"/>
      <c r="C37" s="164" t="s">
        <v>294</v>
      </c>
      <c r="D37" s="163">
        <v>150140661</v>
      </c>
      <c r="E37" s="474"/>
      <c r="F37" s="474"/>
      <c r="G37" s="474"/>
      <c r="H37" s="474"/>
      <c r="I37" s="470"/>
      <c r="J37" s="479"/>
      <c r="K37" s="474"/>
      <c r="L37" s="474"/>
      <c r="M37" s="474"/>
      <c r="N37" s="474"/>
      <c r="O37" s="477"/>
      <c r="P37" s="477"/>
    </row>
    <row r="38" spans="1:19" ht="14.5">
      <c r="A38" s="476"/>
      <c r="B38" s="493"/>
      <c r="C38" s="164" t="s">
        <v>295</v>
      </c>
      <c r="D38" s="163">
        <v>244339</v>
      </c>
      <c r="E38" s="475"/>
      <c r="F38" s="475"/>
      <c r="G38" s="475"/>
      <c r="H38" s="475"/>
      <c r="I38" s="471"/>
      <c r="J38" s="480"/>
      <c r="K38" s="475"/>
      <c r="L38" s="475"/>
      <c r="M38" s="475"/>
      <c r="N38" s="475"/>
      <c r="O38" s="477"/>
      <c r="P38" s="477"/>
    </row>
    <row r="39" spans="1:19" ht="14.5">
      <c r="A39" s="476"/>
      <c r="B39" s="491" t="s">
        <v>306</v>
      </c>
      <c r="C39" s="162" t="s">
        <v>287</v>
      </c>
      <c r="D39" s="163">
        <v>633876243</v>
      </c>
      <c r="E39" s="473">
        <f>D39/D41</f>
        <v>16.316372156136879</v>
      </c>
      <c r="F39" s="473">
        <f>E39*50%</f>
        <v>8.1581860780684394</v>
      </c>
      <c r="G39" s="473">
        <f>D42/D40</f>
        <v>0.11501297557860284</v>
      </c>
      <c r="H39" s="473">
        <f>G39*50%</f>
        <v>5.7506487789301418E-2</v>
      </c>
      <c r="I39" s="473">
        <f>D44/D45</f>
        <v>27.979275881227235</v>
      </c>
      <c r="J39" s="478">
        <f>I39*50%</f>
        <v>13.989637940613617</v>
      </c>
      <c r="K39" s="473">
        <f>D44/D43</f>
        <v>0.21004931532441543</v>
      </c>
      <c r="L39" s="473">
        <f>K39*50%</f>
        <v>0.10502465766220771</v>
      </c>
      <c r="M39" s="473">
        <f>D44/D40</f>
        <v>0.18589091855070619</v>
      </c>
      <c r="N39" s="473">
        <f>M39*50%</f>
        <v>9.2945459275353096E-2</v>
      </c>
      <c r="O39" s="477"/>
      <c r="P39" s="477"/>
    </row>
    <row r="40" spans="1:19" ht="14.5">
      <c r="A40" s="476"/>
      <c r="B40" s="492"/>
      <c r="C40" s="162" t="s">
        <v>289</v>
      </c>
      <c r="D40" s="163">
        <v>731455243</v>
      </c>
      <c r="E40" s="474"/>
      <c r="F40" s="474"/>
      <c r="G40" s="474"/>
      <c r="H40" s="474"/>
      <c r="I40" s="474"/>
      <c r="J40" s="479"/>
      <c r="K40" s="474"/>
      <c r="L40" s="474"/>
      <c r="M40" s="474"/>
      <c r="N40" s="474"/>
      <c r="O40" s="477"/>
      <c r="P40" s="477"/>
    </row>
    <row r="41" spans="1:19" ht="14.5">
      <c r="A41" s="476"/>
      <c r="B41" s="492"/>
      <c r="C41" s="162" t="s">
        <v>290</v>
      </c>
      <c r="D41" s="163">
        <v>38849092</v>
      </c>
      <c r="E41" s="474"/>
      <c r="F41" s="474"/>
      <c r="G41" s="474"/>
      <c r="H41" s="474"/>
      <c r="I41" s="474"/>
      <c r="J41" s="479"/>
      <c r="K41" s="474"/>
      <c r="L41" s="474"/>
      <c r="M41" s="474"/>
      <c r="N41" s="474"/>
      <c r="O41" s="477"/>
      <c r="P41" s="477"/>
    </row>
    <row r="42" spans="1:19" ht="14.5">
      <c r="A42" s="476"/>
      <c r="B42" s="492"/>
      <c r="C42" s="162" t="s">
        <v>291</v>
      </c>
      <c r="D42" s="163">
        <v>84126844</v>
      </c>
      <c r="E42" s="474"/>
      <c r="F42" s="474"/>
      <c r="G42" s="474"/>
      <c r="H42" s="474"/>
      <c r="I42" s="474"/>
      <c r="J42" s="479"/>
      <c r="K42" s="474"/>
      <c r="L42" s="474"/>
      <c r="M42" s="474"/>
      <c r="N42" s="474"/>
      <c r="O42" s="477"/>
      <c r="P42" s="477"/>
    </row>
    <row r="43" spans="1:19" ht="14.5">
      <c r="A43" s="476"/>
      <c r="B43" s="492"/>
      <c r="C43" s="162" t="s">
        <v>292</v>
      </c>
      <c r="D43" s="163">
        <v>647328399</v>
      </c>
      <c r="E43" s="474"/>
      <c r="F43" s="474"/>
      <c r="G43" s="474"/>
      <c r="H43" s="474"/>
      <c r="I43" s="474"/>
      <c r="J43" s="479"/>
      <c r="K43" s="474"/>
      <c r="L43" s="474"/>
      <c r="M43" s="474"/>
      <c r="N43" s="474"/>
      <c r="O43" s="477"/>
      <c r="P43" s="477"/>
    </row>
    <row r="44" spans="1:19" ht="25">
      <c r="A44" s="476"/>
      <c r="B44" s="492"/>
      <c r="C44" s="164" t="s">
        <v>294</v>
      </c>
      <c r="D44" s="163">
        <v>135970887</v>
      </c>
      <c r="E44" s="474"/>
      <c r="F44" s="474"/>
      <c r="G44" s="474"/>
      <c r="H44" s="474"/>
      <c r="I44" s="474"/>
      <c r="J44" s="479"/>
      <c r="K44" s="474"/>
      <c r="L44" s="474"/>
      <c r="M44" s="474"/>
      <c r="N44" s="474"/>
      <c r="O44" s="477"/>
      <c r="P44" s="477"/>
    </row>
    <row r="45" spans="1:19" ht="14.5">
      <c r="A45" s="476"/>
      <c r="B45" s="493"/>
      <c r="C45" s="164" t="s">
        <v>295</v>
      </c>
      <c r="D45" s="163">
        <v>4859700</v>
      </c>
      <c r="E45" s="475"/>
      <c r="F45" s="475"/>
      <c r="G45" s="475"/>
      <c r="H45" s="475"/>
      <c r="I45" s="475"/>
      <c r="J45" s="480"/>
      <c r="K45" s="475"/>
      <c r="L45" s="475"/>
      <c r="M45" s="475"/>
      <c r="N45" s="475"/>
      <c r="O45" s="477"/>
      <c r="P45" s="477"/>
    </row>
    <row r="46" spans="1:19" ht="14.5">
      <c r="A46" s="476"/>
      <c r="B46" s="464" t="s">
        <v>298</v>
      </c>
      <c r="C46" s="464"/>
      <c r="D46" s="464"/>
      <c r="E46" s="465">
        <f>((D32*50%)+(D39*50%))/((D34*50%)+(D41*50%))</f>
        <v>34.525134172090901</v>
      </c>
      <c r="F46" s="465"/>
      <c r="G46" s="497">
        <f>((D35*50%)+(D42*50%))/((D33*50%)+(D40*50%))</f>
        <v>7.8463988625069425E-2</v>
      </c>
      <c r="H46" s="497"/>
      <c r="I46" s="468">
        <f>((D37*50%)+(D44*50%))/((D38*50%)+(D45*50%))</f>
        <v>56.055909447400381</v>
      </c>
      <c r="J46" s="468"/>
      <c r="K46" s="468">
        <f>((D37*50%)+(D44*50%))/((D36*50%)+(D43*50%))</f>
        <v>0.18709454521922164</v>
      </c>
      <c r="L46" s="468"/>
      <c r="M46" s="468">
        <f>((D37*50%)+(D44*50%))/((D33*50%)+(D40*50%))</f>
        <v>0.17241436095132809</v>
      </c>
      <c r="N46" s="468"/>
      <c r="O46" s="477"/>
      <c r="P46" s="477"/>
    </row>
    <row r="47" spans="1:19" ht="15" customHeight="1">
      <c r="A47" s="476" t="s">
        <v>307</v>
      </c>
      <c r="B47" s="477" t="s">
        <v>308</v>
      </c>
      <c r="C47" s="162" t="s">
        <v>287</v>
      </c>
      <c r="D47" s="163">
        <v>593875568</v>
      </c>
      <c r="E47" s="472">
        <f>D47/D49</f>
        <v>2.4024434263393486</v>
      </c>
      <c r="F47" s="472">
        <f>E47*100%</f>
        <v>2.4024434263393486</v>
      </c>
      <c r="G47" s="472">
        <f>D50/D48</f>
        <v>0.58321092865174928</v>
      </c>
      <c r="H47" s="472">
        <f>G47*100%</f>
        <v>0.58321092865174928</v>
      </c>
      <c r="I47" s="473">
        <f>D52/D53</f>
        <v>26.503985007058439</v>
      </c>
      <c r="J47" s="472">
        <f>I47*100%</f>
        <v>26.503985007058439</v>
      </c>
      <c r="K47" s="472">
        <f>D52/D51</f>
        <v>0.36356182056367409</v>
      </c>
      <c r="L47" s="472">
        <f>K47*100%</f>
        <v>0.36356182056367409</v>
      </c>
      <c r="M47" s="473">
        <f>D52/D48</f>
        <v>0.15152859357041309</v>
      </c>
      <c r="N47" s="473">
        <f>M47*100%</f>
        <v>0.15152859357041309</v>
      </c>
      <c r="O47" s="463" t="s">
        <v>57</v>
      </c>
      <c r="P47" s="463"/>
      <c r="Q47" s="165"/>
      <c r="R47" s="165"/>
      <c r="S47" s="165"/>
    </row>
    <row r="48" spans="1:19" ht="14.5">
      <c r="A48" s="476"/>
      <c r="B48" s="477"/>
      <c r="C48" s="162" t="s">
        <v>289</v>
      </c>
      <c r="D48" s="163">
        <v>1369239568</v>
      </c>
      <c r="E48" s="472"/>
      <c r="F48" s="472"/>
      <c r="G48" s="472"/>
      <c r="H48" s="472"/>
      <c r="I48" s="474"/>
      <c r="J48" s="472"/>
      <c r="K48" s="472"/>
      <c r="L48" s="472"/>
      <c r="M48" s="474"/>
      <c r="N48" s="474"/>
      <c r="O48" s="463"/>
      <c r="P48" s="463"/>
      <c r="Q48" s="165"/>
      <c r="R48" s="165"/>
      <c r="S48" s="165"/>
    </row>
    <row r="49" spans="1:19" ht="14.5">
      <c r="A49" s="476"/>
      <c r="B49" s="477"/>
      <c r="C49" s="162" t="s">
        <v>290</v>
      </c>
      <c r="D49" s="163">
        <v>247196484</v>
      </c>
      <c r="E49" s="472"/>
      <c r="F49" s="472"/>
      <c r="G49" s="472"/>
      <c r="H49" s="472"/>
      <c r="I49" s="474"/>
      <c r="J49" s="472"/>
      <c r="K49" s="472"/>
      <c r="L49" s="472"/>
      <c r="M49" s="474"/>
      <c r="N49" s="474"/>
      <c r="O49" s="463"/>
      <c r="P49" s="463"/>
      <c r="Q49" s="165"/>
      <c r="R49" s="165"/>
      <c r="S49" s="165"/>
    </row>
    <row r="50" spans="1:19">
      <c r="A50" s="476"/>
      <c r="B50" s="477"/>
      <c r="C50" s="162" t="s">
        <v>291</v>
      </c>
      <c r="D50" s="163">
        <v>798555480</v>
      </c>
      <c r="E50" s="472"/>
      <c r="F50" s="472"/>
      <c r="G50" s="472"/>
      <c r="H50" s="472"/>
      <c r="I50" s="474"/>
      <c r="J50" s="472"/>
      <c r="K50" s="472"/>
      <c r="L50" s="472"/>
      <c r="M50" s="474"/>
      <c r="N50" s="474"/>
      <c r="O50" s="463"/>
      <c r="P50" s="463"/>
      <c r="Q50" s="165"/>
      <c r="R50" t="s">
        <v>309</v>
      </c>
      <c r="S50" s="165"/>
    </row>
    <row r="51" spans="1:19" ht="14.5">
      <c r="A51" s="476"/>
      <c r="B51" s="477"/>
      <c r="C51" s="162" t="s">
        <v>292</v>
      </c>
      <c r="D51" s="163">
        <v>570684088</v>
      </c>
      <c r="E51" s="472"/>
      <c r="F51" s="472"/>
      <c r="G51" s="472"/>
      <c r="H51" s="472"/>
      <c r="I51" s="474"/>
      <c r="J51" s="472"/>
      <c r="K51" s="472"/>
      <c r="L51" s="472"/>
      <c r="M51" s="474"/>
      <c r="N51" s="474"/>
      <c r="O51" s="463"/>
      <c r="P51" s="463"/>
      <c r="Q51" s="165"/>
      <c r="R51" s="165"/>
      <c r="S51" s="165"/>
    </row>
    <row r="52" spans="1:19" ht="25">
      <c r="A52" s="476"/>
      <c r="B52" s="477"/>
      <c r="C52" s="164" t="s">
        <v>294</v>
      </c>
      <c r="D52" s="163">
        <v>207478946</v>
      </c>
      <c r="E52" s="472"/>
      <c r="F52" s="472"/>
      <c r="G52" s="472"/>
      <c r="H52" s="472"/>
      <c r="I52" s="474"/>
      <c r="J52" s="472"/>
      <c r="K52" s="472"/>
      <c r="L52" s="472"/>
      <c r="M52" s="474"/>
      <c r="N52" s="474"/>
      <c r="O52" s="463"/>
      <c r="P52" s="463"/>
      <c r="Q52" s="165"/>
      <c r="R52" s="165"/>
      <c r="S52" s="165"/>
    </row>
    <row r="53" spans="1:19" ht="14.5">
      <c r="A53" s="476"/>
      <c r="B53" s="477"/>
      <c r="C53" s="164" t="s">
        <v>295</v>
      </c>
      <c r="D53" s="163">
        <v>7828217</v>
      </c>
      <c r="E53" s="472"/>
      <c r="F53" s="472"/>
      <c r="G53" s="472"/>
      <c r="H53" s="472"/>
      <c r="I53" s="475"/>
      <c r="J53" s="472"/>
      <c r="K53" s="472"/>
      <c r="L53" s="472"/>
      <c r="M53" s="475"/>
      <c r="N53" s="475"/>
      <c r="O53" s="463"/>
      <c r="P53" s="463"/>
      <c r="Q53" s="165"/>
      <c r="R53" s="165"/>
      <c r="S53" s="165"/>
    </row>
    <row r="54" spans="1:19" ht="14.5">
      <c r="A54" s="476"/>
      <c r="B54" s="464" t="s">
        <v>302</v>
      </c>
      <c r="C54" s="464"/>
      <c r="D54" s="464"/>
      <c r="E54" s="465">
        <f>((D47*100%))/((D49*100%))</f>
        <v>2.4024434263393486</v>
      </c>
      <c r="F54" s="465"/>
      <c r="G54" s="466">
        <f>((D50*100%))/((D48*100%))</f>
        <v>0.58321092865174928</v>
      </c>
      <c r="H54" s="466"/>
      <c r="I54" s="467">
        <f>+J47</f>
        <v>26.503985007058439</v>
      </c>
      <c r="J54" s="467"/>
      <c r="K54" s="468">
        <f>((D52*100%))/((D51*100%))</f>
        <v>0.36356182056367409</v>
      </c>
      <c r="L54" s="468"/>
      <c r="M54" s="468">
        <f>((D52*100%))/((D48*100%))</f>
        <v>0.15152859357041309</v>
      </c>
      <c r="N54" s="468"/>
      <c r="O54" s="463"/>
      <c r="P54" s="463"/>
      <c r="Q54" s="165"/>
      <c r="R54" s="165"/>
      <c r="S54" s="165"/>
    </row>
    <row r="55" spans="1:19" ht="15" customHeight="1">
      <c r="A55" s="494" t="s">
        <v>229</v>
      </c>
      <c r="B55" s="491" t="s">
        <v>310</v>
      </c>
      <c r="C55" s="162" t="s">
        <v>287</v>
      </c>
      <c r="D55" s="163">
        <v>1254390000</v>
      </c>
      <c r="E55" s="473">
        <f>D55/D57</f>
        <v>290.36805555555554</v>
      </c>
      <c r="F55" s="473">
        <f>E55*30%</f>
        <v>87.110416666666666</v>
      </c>
      <c r="G55" s="473">
        <f>D58/D56</f>
        <v>3.9603960396039604E-2</v>
      </c>
      <c r="H55" s="473">
        <f>G55*30%</f>
        <v>1.1881188118811881E-2</v>
      </c>
      <c r="I55" s="469">
        <f>D60/D61</f>
        <v>123.36247087365699</v>
      </c>
      <c r="J55" s="478">
        <f>I55*30%</f>
        <v>37.008741262097097</v>
      </c>
      <c r="K55" s="473">
        <f>D60/D59</f>
        <v>0.1371567650563483</v>
      </c>
      <c r="L55" s="473">
        <f>K55*30%</f>
        <v>4.1147029516904486E-2</v>
      </c>
      <c r="M55" s="473">
        <f>D60/D56</f>
        <v>0.13172481396500776</v>
      </c>
      <c r="N55" s="473">
        <f>M55*30%</f>
        <v>3.9517444189502329E-2</v>
      </c>
      <c r="O55" s="485" t="s">
        <v>57</v>
      </c>
      <c r="P55" s="486"/>
    </row>
    <row r="56" spans="1:19" ht="14.5">
      <c r="A56" s="495"/>
      <c r="B56" s="492"/>
      <c r="C56" s="162" t="s">
        <v>289</v>
      </c>
      <c r="D56" s="163">
        <v>1756390000</v>
      </c>
      <c r="E56" s="474"/>
      <c r="F56" s="474"/>
      <c r="G56" s="474"/>
      <c r="H56" s="474"/>
      <c r="I56" s="470"/>
      <c r="J56" s="479"/>
      <c r="K56" s="474"/>
      <c r="L56" s="474"/>
      <c r="M56" s="474"/>
      <c r="N56" s="474"/>
      <c r="O56" s="487"/>
      <c r="P56" s="488"/>
    </row>
    <row r="57" spans="1:19" ht="14.5">
      <c r="A57" s="495"/>
      <c r="B57" s="492"/>
      <c r="C57" s="162" t="s">
        <v>290</v>
      </c>
      <c r="D57" s="163">
        <v>4320000</v>
      </c>
      <c r="E57" s="474"/>
      <c r="F57" s="474"/>
      <c r="G57" s="474"/>
      <c r="H57" s="474"/>
      <c r="I57" s="470"/>
      <c r="J57" s="479"/>
      <c r="K57" s="474"/>
      <c r="L57" s="474"/>
      <c r="M57" s="474"/>
      <c r="N57" s="474"/>
      <c r="O57" s="487"/>
      <c r="P57" s="488"/>
    </row>
    <row r="58" spans="1:19">
      <c r="A58" s="495"/>
      <c r="B58" s="492"/>
      <c r="C58" s="162" t="s">
        <v>291</v>
      </c>
      <c r="D58" s="163">
        <v>69560000</v>
      </c>
      <c r="E58" s="474"/>
      <c r="F58" s="474"/>
      <c r="G58" s="474"/>
      <c r="H58" s="474"/>
      <c r="I58" s="470"/>
      <c r="J58" s="479"/>
      <c r="K58" s="474"/>
      <c r="L58" s="474"/>
      <c r="M58" s="474"/>
      <c r="N58" s="474"/>
      <c r="O58" s="487"/>
      <c r="P58" s="488"/>
      <c r="R58" t="s">
        <v>311</v>
      </c>
    </row>
    <row r="59" spans="1:19" ht="14.5">
      <c r="A59" s="495"/>
      <c r="B59" s="492"/>
      <c r="C59" s="162" t="s">
        <v>292</v>
      </c>
      <c r="D59" s="163">
        <v>1686830000</v>
      </c>
      <c r="E59" s="474"/>
      <c r="F59" s="474"/>
      <c r="G59" s="474"/>
      <c r="H59" s="474"/>
      <c r="I59" s="470"/>
      <c r="J59" s="479"/>
      <c r="K59" s="474"/>
      <c r="L59" s="474"/>
      <c r="M59" s="474"/>
      <c r="N59" s="474"/>
      <c r="O59" s="487"/>
      <c r="P59" s="488"/>
    </row>
    <row r="60" spans="1:19" ht="25">
      <c r="A60" s="495"/>
      <c r="B60" s="492"/>
      <c r="C60" s="164" t="s">
        <v>294</v>
      </c>
      <c r="D60" s="163">
        <v>231360146</v>
      </c>
      <c r="E60" s="474"/>
      <c r="F60" s="474"/>
      <c r="G60" s="474"/>
      <c r="H60" s="474"/>
      <c r="I60" s="470"/>
      <c r="J60" s="479"/>
      <c r="K60" s="474"/>
      <c r="L60" s="474"/>
      <c r="M60" s="474"/>
      <c r="N60" s="474"/>
      <c r="O60" s="487"/>
      <c r="P60" s="488"/>
    </row>
    <row r="61" spans="1:19" ht="14.5">
      <c r="A61" s="495"/>
      <c r="B61" s="493"/>
      <c r="C61" s="164" t="s">
        <v>295</v>
      </c>
      <c r="D61" s="163">
        <v>1875450</v>
      </c>
      <c r="E61" s="475"/>
      <c r="F61" s="475"/>
      <c r="G61" s="475"/>
      <c r="H61" s="475"/>
      <c r="I61" s="471"/>
      <c r="J61" s="480"/>
      <c r="K61" s="475"/>
      <c r="L61" s="475"/>
      <c r="M61" s="475"/>
      <c r="N61" s="475"/>
      <c r="O61" s="487"/>
      <c r="P61" s="488"/>
    </row>
    <row r="62" spans="1:19" ht="14.5">
      <c r="A62" s="495"/>
      <c r="B62" s="491" t="s">
        <v>312</v>
      </c>
      <c r="C62" s="162" t="s">
        <v>287</v>
      </c>
      <c r="D62" s="163">
        <v>403643901.93000001</v>
      </c>
      <c r="E62" s="473">
        <f>D62/D64</f>
        <v>269.09593461999998</v>
      </c>
      <c r="F62" s="473">
        <f>E62*30%</f>
        <v>80.728780385999997</v>
      </c>
      <c r="G62" s="473">
        <f>D65/D63</f>
        <v>0.13151334162779491</v>
      </c>
      <c r="H62" s="473">
        <f>G62*30%</f>
        <v>3.9454002488338469E-2</v>
      </c>
      <c r="I62" s="473">
        <f>D67/D68</f>
        <v>601.43048552727271</v>
      </c>
      <c r="J62" s="478">
        <f>I62*30%</f>
        <v>180.4291456581818</v>
      </c>
      <c r="K62" s="473">
        <f>D67/D66</f>
        <v>0.82115464551853157</v>
      </c>
      <c r="L62" s="473">
        <f>K62*30%</f>
        <v>0.24634639365555946</v>
      </c>
      <c r="M62" s="473">
        <f>D67/D63</f>
        <v>0.7131618540932021</v>
      </c>
      <c r="N62" s="473">
        <f>M62*30%</f>
        <v>0.21394855622796063</v>
      </c>
      <c r="O62" s="487"/>
      <c r="P62" s="488"/>
    </row>
    <row r="63" spans="1:19" ht="14.5">
      <c r="A63" s="495"/>
      <c r="B63" s="492"/>
      <c r="C63" s="162" t="s">
        <v>289</v>
      </c>
      <c r="D63" s="163">
        <v>695746901.92999995</v>
      </c>
      <c r="E63" s="474"/>
      <c r="F63" s="474"/>
      <c r="G63" s="474"/>
      <c r="H63" s="474"/>
      <c r="I63" s="474"/>
      <c r="J63" s="479"/>
      <c r="K63" s="474"/>
      <c r="L63" s="474"/>
      <c r="M63" s="474"/>
      <c r="N63" s="474"/>
      <c r="O63" s="487"/>
      <c r="P63" s="488"/>
    </row>
    <row r="64" spans="1:19" ht="14.5">
      <c r="A64" s="495"/>
      <c r="B64" s="492"/>
      <c r="C64" s="162" t="s">
        <v>290</v>
      </c>
      <c r="D64" s="163">
        <v>1500000</v>
      </c>
      <c r="E64" s="474"/>
      <c r="F64" s="474"/>
      <c r="G64" s="474"/>
      <c r="H64" s="474"/>
      <c r="I64" s="474"/>
      <c r="J64" s="479"/>
      <c r="K64" s="474"/>
      <c r="L64" s="474"/>
      <c r="M64" s="474"/>
      <c r="N64" s="474"/>
      <c r="O64" s="487"/>
      <c r="P64" s="488"/>
    </row>
    <row r="65" spans="1:19">
      <c r="A65" s="495"/>
      <c r="B65" s="492"/>
      <c r="C65" s="162" t="s">
        <v>291</v>
      </c>
      <c r="D65" s="163">
        <v>91500000</v>
      </c>
      <c r="E65" s="474"/>
      <c r="F65" s="474"/>
      <c r="G65" s="474"/>
      <c r="H65" s="474"/>
      <c r="I65" s="474"/>
      <c r="J65" s="479"/>
      <c r="K65" s="474"/>
      <c r="L65" s="474"/>
      <c r="M65" s="474"/>
      <c r="N65" s="474"/>
      <c r="O65" s="487"/>
      <c r="P65" s="488"/>
      <c r="R65" t="s">
        <v>313</v>
      </c>
    </row>
    <row r="66" spans="1:19" ht="14.5">
      <c r="A66" s="495"/>
      <c r="B66" s="492"/>
      <c r="C66" s="162" t="s">
        <v>292</v>
      </c>
      <c r="D66" s="163">
        <v>604246901.92999995</v>
      </c>
      <c r="E66" s="474"/>
      <c r="F66" s="474"/>
      <c r="G66" s="474"/>
      <c r="H66" s="474"/>
      <c r="I66" s="474"/>
      <c r="J66" s="479"/>
      <c r="K66" s="474"/>
      <c r="L66" s="474"/>
      <c r="M66" s="474"/>
      <c r="N66" s="474"/>
      <c r="O66" s="487"/>
      <c r="P66" s="488"/>
    </row>
    <row r="67" spans="1:19" ht="25">
      <c r="A67" s="495"/>
      <c r="B67" s="492"/>
      <c r="C67" s="164" t="s">
        <v>294</v>
      </c>
      <c r="D67" s="163">
        <v>496180150.56</v>
      </c>
      <c r="E67" s="474"/>
      <c r="F67" s="474"/>
      <c r="G67" s="474"/>
      <c r="H67" s="474"/>
      <c r="I67" s="474"/>
      <c r="J67" s="479"/>
      <c r="K67" s="474"/>
      <c r="L67" s="474"/>
      <c r="M67" s="474"/>
      <c r="N67" s="474"/>
      <c r="O67" s="487"/>
      <c r="P67" s="488"/>
    </row>
    <row r="68" spans="1:19" ht="14.5">
      <c r="A68" s="495"/>
      <c r="B68" s="493"/>
      <c r="C68" s="164" t="s">
        <v>295</v>
      </c>
      <c r="D68" s="163">
        <v>825000</v>
      </c>
      <c r="E68" s="475"/>
      <c r="F68" s="475"/>
      <c r="G68" s="475"/>
      <c r="H68" s="475"/>
      <c r="I68" s="475"/>
      <c r="J68" s="480"/>
      <c r="K68" s="475"/>
      <c r="L68" s="475"/>
      <c r="M68" s="475"/>
      <c r="N68" s="475"/>
      <c r="O68" s="487"/>
      <c r="P68" s="488"/>
    </row>
    <row r="69" spans="1:19" ht="24.75" customHeight="1">
      <c r="A69" s="495"/>
      <c r="B69" s="491" t="s">
        <v>314</v>
      </c>
      <c r="C69" s="162" t="s">
        <v>287</v>
      </c>
      <c r="D69" s="163">
        <v>454435246</v>
      </c>
      <c r="E69" s="473">
        <f>D69/D71</f>
        <v>271.79141507177036</v>
      </c>
      <c r="F69" s="473">
        <f>E69*40%</f>
        <v>108.71656602870814</v>
      </c>
      <c r="G69" s="473">
        <f>D72/D70</f>
        <v>3.8527715563323482E-2</v>
      </c>
      <c r="H69" s="473">
        <f>G69*40%</f>
        <v>1.5411086225329393E-2</v>
      </c>
      <c r="I69" s="473">
        <f>D74/D75</f>
        <v>11.806464921580007</v>
      </c>
      <c r="J69" s="478">
        <f>I69*40%</f>
        <v>4.7225859686320026</v>
      </c>
      <c r="K69" s="473">
        <f>D74/D73</f>
        <v>0.10380095546846468</v>
      </c>
      <c r="L69" s="473">
        <f>K69*40%</f>
        <v>4.1520382187385879E-2</v>
      </c>
      <c r="M69" s="473">
        <f>D74/D70</f>
        <v>9.9801741780974479E-2</v>
      </c>
      <c r="N69" s="473">
        <f>M69*40%</f>
        <v>3.9920696712389792E-2</v>
      </c>
      <c r="O69" s="487"/>
      <c r="P69" s="488"/>
    </row>
    <row r="70" spans="1:19" ht="14.5">
      <c r="A70" s="495"/>
      <c r="B70" s="492"/>
      <c r="C70" s="162" t="s">
        <v>289</v>
      </c>
      <c r="D70" s="163">
        <v>482293246</v>
      </c>
      <c r="E70" s="474"/>
      <c r="F70" s="474"/>
      <c r="G70" s="474"/>
      <c r="H70" s="474"/>
      <c r="I70" s="474"/>
      <c r="J70" s="479"/>
      <c r="K70" s="474"/>
      <c r="L70" s="474"/>
      <c r="M70" s="474"/>
      <c r="N70" s="474"/>
      <c r="O70" s="487"/>
      <c r="P70" s="488"/>
    </row>
    <row r="71" spans="1:19" ht="14.5">
      <c r="A71" s="495"/>
      <c r="B71" s="492"/>
      <c r="C71" s="162" t="s">
        <v>290</v>
      </c>
      <c r="D71" s="163">
        <v>1672000</v>
      </c>
      <c r="E71" s="474"/>
      <c r="F71" s="474"/>
      <c r="G71" s="474"/>
      <c r="H71" s="474"/>
      <c r="I71" s="474"/>
      <c r="J71" s="479"/>
      <c r="K71" s="474"/>
      <c r="L71" s="474"/>
      <c r="M71" s="474"/>
      <c r="N71" s="474"/>
      <c r="O71" s="487"/>
      <c r="P71" s="488"/>
    </row>
    <row r="72" spans="1:19" ht="14.5">
      <c r="A72" s="495"/>
      <c r="B72" s="492"/>
      <c r="C72" s="162" t="s">
        <v>291</v>
      </c>
      <c r="D72" s="163">
        <v>18581657</v>
      </c>
      <c r="E72" s="474"/>
      <c r="F72" s="474"/>
      <c r="G72" s="474"/>
      <c r="H72" s="474"/>
      <c r="I72" s="474"/>
      <c r="J72" s="479"/>
      <c r="K72" s="474"/>
      <c r="L72" s="474"/>
      <c r="M72" s="474"/>
      <c r="N72" s="474"/>
      <c r="O72" s="487"/>
      <c r="P72" s="488"/>
    </row>
    <row r="73" spans="1:19" ht="14.5">
      <c r="A73" s="495"/>
      <c r="B73" s="492"/>
      <c r="C73" s="162" t="s">
        <v>292</v>
      </c>
      <c r="D73" s="163">
        <v>463711589</v>
      </c>
      <c r="E73" s="474"/>
      <c r="F73" s="474"/>
      <c r="G73" s="474"/>
      <c r="H73" s="474"/>
      <c r="I73" s="474"/>
      <c r="J73" s="479"/>
      <c r="K73" s="474"/>
      <c r="L73" s="474"/>
      <c r="M73" s="474"/>
      <c r="N73" s="474"/>
      <c r="O73" s="487"/>
      <c r="P73" s="488"/>
    </row>
    <row r="74" spans="1:19" ht="22.5" customHeight="1">
      <c r="A74" s="495"/>
      <c r="B74" s="492"/>
      <c r="C74" s="164" t="s">
        <v>294</v>
      </c>
      <c r="D74" s="163">
        <v>48133706</v>
      </c>
      <c r="E74" s="474"/>
      <c r="F74" s="474"/>
      <c r="G74" s="474"/>
      <c r="H74" s="474"/>
      <c r="I74" s="474"/>
      <c r="J74" s="479"/>
      <c r="K74" s="474"/>
      <c r="L74" s="474"/>
      <c r="M74" s="474"/>
      <c r="N74" s="474"/>
      <c r="O74" s="487"/>
      <c r="P74" s="488"/>
    </row>
    <row r="75" spans="1:19" ht="14.5">
      <c r="A75" s="495"/>
      <c r="B75" s="493"/>
      <c r="C75" s="164" t="s">
        <v>295</v>
      </c>
      <c r="D75" s="163">
        <v>4076894</v>
      </c>
      <c r="E75" s="475"/>
      <c r="F75" s="475"/>
      <c r="G75" s="475"/>
      <c r="H75" s="475"/>
      <c r="I75" s="475"/>
      <c r="J75" s="480"/>
      <c r="K75" s="475"/>
      <c r="L75" s="475"/>
      <c r="M75" s="475"/>
      <c r="N75" s="475"/>
      <c r="O75" s="487"/>
      <c r="P75" s="488"/>
    </row>
    <row r="76" spans="1:19" ht="14.5">
      <c r="A76" s="496"/>
      <c r="B76" s="464" t="s">
        <v>298</v>
      </c>
      <c r="C76" s="464"/>
      <c r="D76" s="464"/>
      <c r="E76" s="481">
        <f>((D55*30%)+(D62*30%)+(D69*40%))/((D57*30%)+(D64*30%)+(D71*40%))</f>
        <v>281.25901481654796</v>
      </c>
      <c r="F76" s="481"/>
      <c r="G76" s="482">
        <f>((D58*30%)+(D65*30%)+(D72*40%))/((D56*30%)+(D63*30%)+(D70*40%))</f>
        <v>6.0040019736509249E-2</v>
      </c>
      <c r="H76" s="483"/>
      <c r="I76" s="484">
        <f>((D60*30%)+(D67*30%)+(D74*40%))/((D61*30%)+(D68*30%)+(D75*40%))</f>
        <v>97.306850521813203</v>
      </c>
      <c r="J76" s="484"/>
      <c r="K76" s="484">
        <f>((D60*30%)+(D67*30%)+(D74*40%))/((D59*30%)+(D66*30%)+(D73*40%))</f>
        <v>0.27212817862000988</v>
      </c>
      <c r="L76" s="484"/>
      <c r="M76" s="484">
        <f>((D60*30%)+(D67*30%)+(D74*40%))/((D56*30%)+(D63*30%)+(D70*40%))</f>
        <v>0.25578959740480417</v>
      </c>
      <c r="N76" s="484"/>
      <c r="O76" s="489"/>
      <c r="P76" s="490"/>
    </row>
    <row r="77" spans="1:19" ht="14.5">
      <c r="A77" s="476" t="s">
        <v>315</v>
      </c>
      <c r="B77" s="477" t="s">
        <v>316</v>
      </c>
      <c r="C77" s="162" t="s">
        <v>287</v>
      </c>
      <c r="D77" s="163">
        <v>746191087</v>
      </c>
      <c r="E77" s="472">
        <f>D77/D79</f>
        <v>120.33399242057733</v>
      </c>
      <c r="F77" s="472">
        <f>E77*100%</f>
        <v>120.33399242057733</v>
      </c>
      <c r="G77" s="472">
        <f>D80/D78</f>
        <v>7.7056103633229706E-3</v>
      </c>
      <c r="H77" s="472">
        <f>G77*100%</f>
        <v>7.7056103633229706E-3</v>
      </c>
      <c r="I77" s="472">
        <f>D82/D83</f>
        <v>118.04209190619503</v>
      </c>
      <c r="J77" s="472">
        <f>I77*100%</f>
        <v>118.04209190619503</v>
      </c>
      <c r="K77" s="472">
        <f>D82/D81</f>
        <v>0.22530292034137694</v>
      </c>
      <c r="L77" s="472">
        <f>K77*100%</f>
        <v>0.22530292034137694</v>
      </c>
      <c r="M77" s="473">
        <f>D82/D78</f>
        <v>0.22356682382350751</v>
      </c>
      <c r="N77" s="473">
        <f>M77*100%</f>
        <v>0.22356682382350751</v>
      </c>
      <c r="O77" s="463" t="s">
        <v>57</v>
      </c>
      <c r="P77" s="463"/>
      <c r="Q77" s="165"/>
      <c r="R77" s="165"/>
      <c r="S77" s="165"/>
    </row>
    <row r="78" spans="1:19" ht="14.5">
      <c r="A78" s="476"/>
      <c r="B78" s="477"/>
      <c r="C78" s="162" t="s">
        <v>289</v>
      </c>
      <c r="D78" s="163">
        <v>804738328</v>
      </c>
      <c r="E78" s="472"/>
      <c r="F78" s="472"/>
      <c r="G78" s="472"/>
      <c r="H78" s="472"/>
      <c r="I78" s="472"/>
      <c r="J78" s="472"/>
      <c r="K78" s="472"/>
      <c r="L78" s="472"/>
      <c r="M78" s="474"/>
      <c r="N78" s="474"/>
      <c r="O78" s="463"/>
      <c r="P78" s="463"/>
      <c r="Q78" s="165"/>
      <c r="R78" s="165"/>
      <c r="S78" s="165"/>
    </row>
    <row r="79" spans="1:19" ht="14.5">
      <c r="A79" s="476"/>
      <c r="B79" s="477"/>
      <c r="C79" s="162" t="s">
        <v>290</v>
      </c>
      <c r="D79" s="163">
        <v>6201000</v>
      </c>
      <c r="E79" s="472"/>
      <c r="F79" s="472"/>
      <c r="G79" s="472"/>
      <c r="H79" s="472"/>
      <c r="I79" s="472"/>
      <c r="J79" s="472"/>
      <c r="K79" s="472"/>
      <c r="L79" s="472"/>
      <c r="M79" s="474"/>
      <c r="N79" s="474"/>
      <c r="O79" s="463"/>
      <c r="P79" s="463"/>
      <c r="Q79" s="165"/>
      <c r="R79" s="165"/>
      <c r="S79" s="165"/>
    </row>
    <row r="80" spans="1:19">
      <c r="A80" s="476"/>
      <c r="B80" s="477"/>
      <c r="C80" s="162" t="s">
        <v>291</v>
      </c>
      <c r="D80" s="163">
        <v>6201000</v>
      </c>
      <c r="E80" s="472"/>
      <c r="F80" s="472"/>
      <c r="G80" s="472"/>
      <c r="H80" s="472"/>
      <c r="I80" s="472"/>
      <c r="J80" s="472"/>
      <c r="K80" s="472"/>
      <c r="L80" s="472"/>
      <c r="M80" s="474"/>
      <c r="N80" s="474"/>
      <c r="O80" s="463"/>
      <c r="P80" s="463"/>
      <c r="Q80" s="165"/>
      <c r="R80" t="s">
        <v>317</v>
      </c>
      <c r="S80" s="165"/>
    </row>
    <row r="81" spans="1:19" ht="14.5">
      <c r="A81" s="476"/>
      <c r="B81" s="477"/>
      <c r="C81" s="162" t="s">
        <v>292</v>
      </c>
      <c r="D81" s="163">
        <v>798537328</v>
      </c>
      <c r="E81" s="472"/>
      <c r="F81" s="472"/>
      <c r="G81" s="472"/>
      <c r="H81" s="472"/>
      <c r="I81" s="472"/>
      <c r="J81" s="472"/>
      <c r="K81" s="472"/>
      <c r="L81" s="472"/>
      <c r="M81" s="474"/>
      <c r="N81" s="474"/>
      <c r="O81" s="463"/>
      <c r="P81" s="463"/>
      <c r="Q81" s="165"/>
      <c r="R81" s="165"/>
      <c r="S81" s="165"/>
    </row>
    <row r="82" spans="1:19" ht="25">
      <c r="A82" s="476"/>
      <c r="B82" s="477"/>
      <c r="C82" s="164" t="s">
        <v>294</v>
      </c>
      <c r="D82" s="163">
        <v>179912792</v>
      </c>
      <c r="E82" s="472"/>
      <c r="F82" s="472"/>
      <c r="G82" s="472"/>
      <c r="H82" s="472"/>
      <c r="I82" s="472"/>
      <c r="J82" s="472"/>
      <c r="K82" s="472"/>
      <c r="L82" s="472"/>
      <c r="M82" s="474"/>
      <c r="N82" s="474"/>
      <c r="O82" s="463"/>
      <c r="P82" s="463"/>
      <c r="Q82" s="165"/>
      <c r="R82" s="165"/>
      <c r="S82" s="165"/>
    </row>
    <row r="83" spans="1:19" ht="14.5">
      <c r="A83" s="476"/>
      <c r="B83" s="477"/>
      <c r="C83" s="164" t="s">
        <v>295</v>
      </c>
      <c r="D83" s="163">
        <v>1524141</v>
      </c>
      <c r="E83" s="472"/>
      <c r="F83" s="472"/>
      <c r="G83" s="472"/>
      <c r="H83" s="472"/>
      <c r="I83" s="472"/>
      <c r="J83" s="472"/>
      <c r="K83" s="472"/>
      <c r="L83" s="472"/>
      <c r="M83" s="475"/>
      <c r="N83" s="475"/>
      <c r="O83" s="463"/>
      <c r="P83" s="463"/>
      <c r="Q83" s="165"/>
      <c r="R83" s="165"/>
      <c r="S83" s="165"/>
    </row>
    <row r="84" spans="1:19" ht="14.5">
      <c r="A84" s="476"/>
      <c r="B84" s="464" t="s">
        <v>302</v>
      </c>
      <c r="C84" s="464"/>
      <c r="D84" s="464"/>
      <c r="E84" s="465">
        <f>((D77*100%))/((D79*100%))</f>
        <v>120.33399242057733</v>
      </c>
      <c r="F84" s="465"/>
      <c r="G84" s="466">
        <f>((D80*100%))/((D78*100%))</f>
        <v>7.7056103633229706E-3</v>
      </c>
      <c r="H84" s="466"/>
      <c r="I84" s="467">
        <f>((D82*100%))/((D83*100%))</f>
        <v>118.04209190619503</v>
      </c>
      <c r="J84" s="467"/>
      <c r="K84" s="468">
        <f>((D82*100%))/((D81*100%))</f>
        <v>0.22530292034137694</v>
      </c>
      <c r="L84" s="468"/>
      <c r="M84" s="468">
        <f>((D82*100%))/((D78*100%))</f>
        <v>0.22356682382350751</v>
      </c>
      <c r="N84" s="468"/>
      <c r="O84" s="463"/>
      <c r="P84" s="463"/>
      <c r="Q84" s="165"/>
      <c r="R84" s="165"/>
      <c r="S84" s="165"/>
    </row>
    <row r="85" spans="1:19" ht="14.5">
      <c r="A85" s="476" t="s">
        <v>318</v>
      </c>
      <c r="B85" s="477" t="s">
        <v>319</v>
      </c>
      <c r="C85" s="162" t="s">
        <v>287</v>
      </c>
      <c r="D85" s="163">
        <v>1626301301</v>
      </c>
      <c r="E85" s="472">
        <f>D85/D87</f>
        <v>3.5310375082688266</v>
      </c>
      <c r="F85" s="472">
        <f>E85*100%</f>
        <v>3.5310375082688266</v>
      </c>
      <c r="G85" s="472">
        <f>D88/D86</f>
        <v>0.22718537978188769</v>
      </c>
      <c r="H85" s="472">
        <f>G85*100%</f>
        <v>0.22718537978188769</v>
      </c>
      <c r="I85" s="469" t="s">
        <v>288</v>
      </c>
      <c r="J85" s="472" t="e">
        <f>I85*100%</f>
        <v>#VALUE!</v>
      </c>
      <c r="K85" s="472">
        <f>D90/D89</f>
        <v>0.55440259309578921</v>
      </c>
      <c r="L85" s="472">
        <f>K85*100%</f>
        <v>0.55440259309578921</v>
      </c>
      <c r="M85" s="473">
        <f>D90/D86</f>
        <v>0.42845042943125899</v>
      </c>
      <c r="N85" s="473">
        <f>M85*100%</f>
        <v>0.42845042943125899</v>
      </c>
      <c r="O85" s="463" t="s">
        <v>57</v>
      </c>
      <c r="P85" s="463"/>
      <c r="Q85" s="165"/>
      <c r="R85" s="165"/>
      <c r="S85" s="165"/>
    </row>
    <row r="86" spans="1:19" ht="14.5">
      <c r="A86" s="476"/>
      <c r="B86" s="477"/>
      <c r="C86" s="162" t="s">
        <v>289</v>
      </c>
      <c r="D86" s="163">
        <v>2027301301</v>
      </c>
      <c r="E86" s="472"/>
      <c r="F86" s="472"/>
      <c r="G86" s="472"/>
      <c r="H86" s="472"/>
      <c r="I86" s="470"/>
      <c r="J86" s="472"/>
      <c r="K86" s="472"/>
      <c r="L86" s="472"/>
      <c r="M86" s="474"/>
      <c r="N86" s="474"/>
      <c r="O86" s="463"/>
      <c r="P86" s="463"/>
      <c r="Q86" s="165"/>
      <c r="R86" s="165"/>
      <c r="S86" s="165"/>
    </row>
    <row r="87" spans="1:19" ht="14.5">
      <c r="A87" s="476"/>
      <c r="B87" s="477"/>
      <c r="C87" s="162" t="s">
        <v>290</v>
      </c>
      <c r="D87" s="163">
        <v>460573216</v>
      </c>
      <c r="E87" s="472"/>
      <c r="F87" s="472"/>
      <c r="G87" s="472"/>
      <c r="H87" s="472"/>
      <c r="I87" s="470"/>
      <c r="J87" s="472"/>
      <c r="K87" s="472"/>
      <c r="L87" s="472"/>
      <c r="M87" s="474"/>
      <c r="N87" s="474"/>
      <c r="O87" s="463"/>
      <c r="P87" s="463"/>
      <c r="Q87" s="165"/>
      <c r="R87" s="165"/>
      <c r="S87" s="165"/>
    </row>
    <row r="88" spans="1:19">
      <c r="A88" s="476"/>
      <c r="B88" s="477"/>
      <c r="C88" s="162" t="s">
        <v>291</v>
      </c>
      <c r="D88" s="163">
        <v>460573216</v>
      </c>
      <c r="E88" s="472"/>
      <c r="F88" s="472"/>
      <c r="G88" s="472"/>
      <c r="H88" s="472"/>
      <c r="I88" s="470"/>
      <c r="J88" s="472"/>
      <c r="K88" s="472"/>
      <c r="L88" s="472"/>
      <c r="M88" s="474"/>
      <c r="N88" s="474"/>
      <c r="O88" s="463"/>
      <c r="P88" s="463"/>
      <c r="Q88" s="165"/>
      <c r="R88" t="s">
        <v>320</v>
      </c>
      <c r="S88" s="165"/>
    </row>
    <row r="89" spans="1:19" ht="14.5">
      <c r="A89" s="476"/>
      <c r="B89" s="477"/>
      <c r="C89" s="162" t="s">
        <v>292</v>
      </c>
      <c r="D89" s="163">
        <v>1566728085</v>
      </c>
      <c r="E89" s="472"/>
      <c r="F89" s="472"/>
      <c r="G89" s="472"/>
      <c r="H89" s="472"/>
      <c r="I89" s="470"/>
      <c r="J89" s="472"/>
      <c r="K89" s="472"/>
      <c r="L89" s="472"/>
      <c r="M89" s="474"/>
      <c r="N89" s="474"/>
      <c r="O89" s="463"/>
      <c r="P89" s="463"/>
      <c r="Q89" s="165"/>
      <c r="R89" s="165"/>
      <c r="S89" s="165"/>
    </row>
    <row r="90" spans="1:19" ht="25">
      <c r="A90" s="476"/>
      <c r="B90" s="477"/>
      <c r="C90" s="164" t="s">
        <v>294</v>
      </c>
      <c r="D90" s="163">
        <v>868598113</v>
      </c>
      <c r="E90" s="472"/>
      <c r="F90" s="472"/>
      <c r="G90" s="472"/>
      <c r="H90" s="472"/>
      <c r="I90" s="470"/>
      <c r="J90" s="472"/>
      <c r="K90" s="472"/>
      <c r="L90" s="472"/>
      <c r="M90" s="474"/>
      <c r="N90" s="474"/>
      <c r="O90" s="463"/>
      <c r="P90" s="463"/>
      <c r="Q90" s="165"/>
      <c r="R90" s="165"/>
      <c r="S90" s="165"/>
    </row>
    <row r="91" spans="1:19" ht="14.5">
      <c r="A91" s="476"/>
      <c r="B91" s="477"/>
      <c r="C91" s="164" t="s">
        <v>295</v>
      </c>
      <c r="D91" s="163">
        <v>0</v>
      </c>
      <c r="E91" s="472"/>
      <c r="F91" s="472"/>
      <c r="G91" s="472"/>
      <c r="H91" s="472"/>
      <c r="I91" s="471"/>
      <c r="J91" s="472"/>
      <c r="K91" s="472"/>
      <c r="L91" s="472"/>
      <c r="M91" s="475"/>
      <c r="N91" s="475"/>
      <c r="O91" s="463"/>
      <c r="P91" s="463"/>
      <c r="Q91" s="165"/>
      <c r="R91" s="165"/>
      <c r="S91" s="165"/>
    </row>
    <row r="92" spans="1:19" ht="14.5">
      <c r="A92" s="476"/>
      <c r="B92" s="464" t="s">
        <v>302</v>
      </c>
      <c r="C92" s="464"/>
      <c r="D92" s="464"/>
      <c r="E92" s="465">
        <f>((D85*100%))/((D87*100%))</f>
        <v>3.5310375082688266</v>
      </c>
      <c r="F92" s="465"/>
      <c r="G92" s="466">
        <f>((D88*100%))/((D86*100%))</f>
        <v>0.22718537978188769</v>
      </c>
      <c r="H92" s="466"/>
      <c r="I92" s="467" t="s">
        <v>303</v>
      </c>
      <c r="J92" s="467"/>
      <c r="K92" s="468">
        <f>((D90*100%))/((D89*100%))</f>
        <v>0.55440259309578921</v>
      </c>
      <c r="L92" s="468"/>
      <c r="M92" s="468">
        <f>((D90*100%))/((D86*100%))</f>
        <v>0.42845042943125899</v>
      </c>
      <c r="N92" s="468"/>
      <c r="O92" s="463"/>
      <c r="P92" s="463"/>
      <c r="Q92" s="165"/>
      <c r="R92" s="165"/>
      <c r="S92" s="165"/>
    </row>
  </sheetData>
  <sheetProtection algorithmName="SHA-512" hashValue="dEevsKhSK6zZswSlRnftfFBg0Uey6u3OGu0MdnRL4yPvvwBZ7nM+Y2IiDyOkz9DXuqCuL0NgDzu/RPa6NHsjSA==" saltValue="7OM4qwXiUQD/xXDT8gYbYA==" spinCount="100000" sheet="1" formatCells="0" formatColumns="0" formatRows="0" insertColumns="0" insertRows="0" insertHyperlinks="0" deleteColumns="0" deleteRows="0" sort="0" autoFilter="0" pivotTables="0"/>
  <mergeCells count="191">
    <mergeCell ref="A1:P1"/>
    <mergeCell ref="A2:P2"/>
    <mergeCell ref="A3:P3"/>
    <mergeCell ref="A6:B8"/>
    <mergeCell ref="C6:C8"/>
    <mergeCell ref="D6:D8"/>
    <mergeCell ref="E6:N6"/>
    <mergeCell ref="O6:P8"/>
    <mergeCell ref="E7:F7"/>
    <mergeCell ref="G7:H7"/>
    <mergeCell ref="I7:J7"/>
    <mergeCell ref="K7:L7"/>
    <mergeCell ref="M7:N7"/>
    <mergeCell ref="M8:N8"/>
    <mergeCell ref="A9:A23"/>
    <mergeCell ref="B9:B15"/>
    <mergeCell ref="E9:E15"/>
    <mergeCell ref="F9:F15"/>
    <mergeCell ref="G9:G15"/>
    <mergeCell ref="H9:H15"/>
    <mergeCell ref="O9:P23"/>
    <mergeCell ref="B16:B22"/>
    <mergeCell ref="E16:E22"/>
    <mergeCell ref="F16:F22"/>
    <mergeCell ref="G16:G22"/>
    <mergeCell ref="H16:H22"/>
    <mergeCell ref="I16:I22"/>
    <mergeCell ref="J16:J22"/>
    <mergeCell ref="K16:K22"/>
    <mergeCell ref="L16:L22"/>
    <mergeCell ref="I9:I15"/>
    <mergeCell ref="J9:J15"/>
    <mergeCell ref="K9:K15"/>
    <mergeCell ref="L9:L15"/>
    <mergeCell ref="M9:M15"/>
    <mergeCell ref="N9:N15"/>
    <mergeCell ref="H24:H30"/>
    <mergeCell ref="M16:M22"/>
    <mergeCell ref="N16:N22"/>
    <mergeCell ref="B23:D23"/>
    <mergeCell ref="E23:F23"/>
    <mergeCell ref="G23:H23"/>
    <mergeCell ref="I23:J23"/>
    <mergeCell ref="K23:L23"/>
    <mergeCell ref="M23:N23"/>
    <mergeCell ref="A32:A46"/>
    <mergeCell ref="B32:B38"/>
    <mergeCell ref="E32:E38"/>
    <mergeCell ref="F32:F38"/>
    <mergeCell ref="G32:G38"/>
    <mergeCell ref="H32:H38"/>
    <mergeCell ref="O24:P31"/>
    <mergeCell ref="B31:D31"/>
    <mergeCell ref="E31:F31"/>
    <mergeCell ref="G31:H31"/>
    <mergeCell ref="I31:J31"/>
    <mergeCell ref="K31:L31"/>
    <mergeCell ref="M31:N31"/>
    <mergeCell ref="I24:I30"/>
    <mergeCell ref="J24:J30"/>
    <mergeCell ref="K24:K30"/>
    <mergeCell ref="L24:L30"/>
    <mergeCell ref="M24:M30"/>
    <mergeCell ref="N24:N30"/>
    <mergeCell ref="A24:A31"/>
    <mergeCell ref="B24:B30"/>
    <mergeCell ref="E24:E30"/>
    <mergeCell ref="F24:F30"/>
    <mergeCell ref="G24:G30"/>
    <mergeCell ref="O32:P46"/>
    <mergeCell ref="B39:B45"/>
    <mergeCell ref="E39:E45"/>
    <mergeCell ref="F39:F45"/>
    <mergeCell ref="G39:G45"/>
    <mergeCell ref="H39:H45"/>
    <mergeCell ref="I39:I45"/>
    <mergeCell ref="J39:J45"/>
    <mergeCell ref="K39:K45"/>
    <mergeCell ref="L39:L45"/>
    <mergeCell ref="I32:I38"/>
    <mergeCell ref="J32:J38"/>
    <mergeCell ref="K32:K38"/>
    <mergeCell ref="L32:L38"/>
    <mergeCell ref="M32:M38"/>
    <mergeCell ref="N32:N38"/>
    <mergeCell ref="H47:H53"/>
    <mergeCell ref="M39:M45"/>
    <mergeCell ref="N39:N45"/>
    <mergeCell ref="B46:D46"/>
    <mergeCell ref="E46:F46"/>
    <mergeCell ref="G46:H46"/>
    <mergeCell ref="I46:J46"/>
    <mergeCell ref="K46:L46"/>
    <mergeCell ref="M46:N46"/>
    <mergeCell ref="A55:A76"/>
    <mergeCell ref="B55:B61"/>
    <mergeCell ref="E55:E61"/>
    <mergeCell ref="F55:F61"/>
    <mergeCell ref="G55:G61"/>
    <mergeCell ref="H55:H61"/>
    <mergeCell ref="O47:P54"/>
    <mergeCell ref="B54:D54"/>
    <mergeCell ref="E54:F54"/>
    <mergeCell ref="G54:H54"/>
    <mergeCell ref="I54:J54"/>
    <mergeCell ref="K54:L54"/>
    <mergeCell ref="M54:N54"/>
    <mergeCell ref="I47:I53"/>
    <mergeCell ref="J47:J53"/>
    <mergeCell ref="K47:K53"/>
    <mergeCell ref="L47:L53"/>
    <mergeCell ref="M47:M53"/>
    <mergeCell ref="N47:N53"/>
    <mergeCell ref="A47:A54"/>
    <mergeCell ref="B47:B53"/>
    <mergeCell ref="E47:E53"/>
    <mergeCell ref="F47:F53"/>
    <mergeCell ref="G47:G53"/>
    <mergeCell ref="O55:P76"/>
    <mergeCell ref="B62:B68"/>
    <mergeCell ref="E62:E68"/>
    <mergeCell ref="F62:F68"/>
    <mergeCell ref="G62:G68"/>
    <mergeCell ref="H62:H68"/>
    <mergeCell ref="I62:I68"/>
    <mergeCell ref="J62:J68"/>
    <mergeCell ref="K62:K68"/>
    <mergeCell ref="L62:L68"/>
    <mergeCell ref="I55:I61"/>
    <mergeCell ref="J55:J61"/>
    <mergeCell ref="K55:K61"/>
    <mergeCell ref="L55:L61"/>
    <mergeCell ref="M55:M61"/>
    <mergeCell ref="N55:N61"/>
    <mergeCell ref="M62:M68"/>
    <mergeCell ref="N62:N68"/>
    <mergeCell ref="B69:B75"/>
    <mergeCell ref="E69:E75"/>
    <mergeCell ref="F69:F75"/>
    <mergeCell ref="G69:G75"/>
    <mergeCell ref="H69:H75"/>
    <mergeCell ref="I69:I75"/>
    <mergeCell ref="J69:J75"/>
    <mergeCell ref="K69:K75"/>
    <mergeCell ref="H77:H83"/>
    <mergeCell ref="L69:L75"/>
    <mergeCell ref="M69:M75"/>
    <mergeCell ref="N69:N75"/>
    <mergeCell ref="B76:D76"/>
    <mergeCell ref="E76:F76"/>
    <mergeCell ref="G76:H76"/>
    <mergeCell ref="I76:J76"/>
    <mergeCell ref="K76:L76"/>
    <mergeCell ref="M76:N76"/>
    <mergeCell ref="A85:A92"/>
    <mergeCell ref="B85:B91"/>
    <mergeCell ref="E85:E91"/>
    <mergeCell ref="F85:F91"/>
    <mergeCell ref="G85:G91"/>
    <mergeCell ref="H85:H91"/>
    <mergeCell ref="O77:P84"/>
    <mergeCell ref="B84:D84"/>
    <mergeCell ref="E84:F84"/>
    <mergeCell ref="G84:H84"/>
    <mergeCell ref="I84:J84"/>
    <mergeCell ref="K84:L84"/>
    <mergeCell ref="M84:N84"/>
    <mergeCell ref="I77:I83"/>
    <mergeCell ref="J77:J83"/>
    <mergeCell ref="K77:K83"/>
    <mergeCell ref="L77:L83"/>
    <mergeCell ref="M77:M83"/>
    <mergeCell ref="N77:N83"/>
    <mergeCell ref="A77:A84"/>
    <mergeCell ref="B77:B83"/>
    <mergeCell ref="E77:E83"/>
    <mergeCell ref="F77:F83"/>
    <mergeCell ref="G77:G83"/>
    <mergeCell ref="O85:P92"/>
    <mergeCell ref="B92:D92"/>
    <mergeCell ref="E92:F92"/>
    <mergeCell ref="G92:H92"/>
    <mergeCell ref="I92:J92"/>
    <mergeCell ref="K92:L92"/>
    <mergeCell ref="M92:N92"/>
    <mergeCell ref="I85:I91"/>
    <mergeCell ref="J85:J91"/>
    <mergeCell ref="K85:K91"/>
    <mergeCell ref="L85:L91"/>
    <mergeCell ref="M85:M91"/>
    <mergeCell ref="N85:N91"/>
  </mergeCells>
  <printOptions horizontalCentered="1"/>
  <pageMargins left="0.70866141732283472" right="0.70866141732283472" top="0.43" bottom="0.49" header="0.31496062992125984" footer="0.15748031496062992"/>
  <pageSetup paperSize="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D895F-208F-4E0E-A9BD-D7FEC671884F}">
  <sheetPr>
    <tabColor rgb="FFFFC000"/>
  </sheetPr>
  <dimension ref="A1:P14"/>
  <sheetViews>
    <sheetView topLeftCell="B7" workbookViewId="0">
      <selection activeCell="D15" sqref="D15"/>
    </sheetView>
  </sheetViews>
  <sheetFormatPr baseColWidth="10" defaultColWidth="10.5" defaultRowHeight="14.5"/>
  <cols>
    <col min="1" max="1" width="10.5" style="152"/>
    <col min="2" max="2" width="46.5" style="152" bestFit="1" customWidth="1"/>
    <col min="3" max="3" width="20.58203125" style="152" customWidth="1"/>
    <col min="4" max="4" width="17.83203125" style="152" customWidth="1"/>
    <col min="5" max="5" width="14.83203125" style="152" customWidth="1"/>
    <col min="6" max="6" width="51.08203125" style="152" customWidth="1"/>
    <col min="7" max="16384" width="10.5" style="152"/>
  </cols>
  <sheetData>
    <row r="1" spans="1:16" s="167" customFormat="1">
      <c r="A1" s="503" t="s">
        <v>321</v>
      </c>
      <c r="B1" s="503"/>
      <c r="C1" s="503"/>
      <c r="D1" s="503"/>
      <c r="E1" s="503"/>
      <c r="F1" s="503"/>
      <c r="G1" s="166"/>
      <c r="H1" s="166"/>
      <c r="I1" s="166"/>
      <c r="J1" s="166"/>
      <c r="K1" s="166"/>
      <c r="L1" s="166"/>
      <c r="M1" s="166"/>
      <c r="N1" s="166"/>
      <c r="O1" s="166"/>
      <c r="P1" s="166"/>
    </row>
    <row r="2" spans="1:16" s="167" customFormat="1">
      <c r="A2" s="503" t="s">
        <v>272</v>
      </c>
      <c r="B2" s="503"/>
      <c r="C2" s="503"/>
      <c r="D2" s="503"/>
      <c r="E2" s="503"/>
      <c r="F2" s="503"/>
      <c r="G2" s="166"/>
      <c r="H2" s="166"/>
      <c r="I2" s="166"/>
      <c r="J2" s="166"/>
      <c r="K2" s="166"/>
      <c r="L2" s="166"/>
      <c r="M2" s="166"/>
      <c r="N2" s="166"/>
      <c r="O2" s="166"/>
      <c r="P2" s="166"/>
    </row>
    <row r="3" spans="1:16" s="167" customFormat="1" ht="41.25" customHeight="1">
      <c r="A3" s="499" t="s">
        <v>273</v>
      </c>
      <c r="B3" s="499"/>
      <c r="C3" s="499"/>
      <c r="D3" s="499"/>
      <c r="E3" s="499"/>
      <c r="F3" s="499"/>
      <c r="G3" s="168"/>
      <c r="H3" s="168"/>
      <c r="I3" s="168"/>
      <c r="J3" s="168"/>
      <c r="K3" s="168"/>
      <c r="L3" s="168"/>
      <c r="M3" s="168"/>
      <c r="N3" s="168"/>
      <c r="O3" s="168"/>
      <c r="P3" s="168"/>
    </row>
    <row r="4" spans="1:16" s="167" customFormat="1" ht="66" customHeight="1">
      <c r="A4" s="504" t="s">
        <v>322</v>
      </c>
      <c r="B4" s="505" t="s">
        <v>323</v>
      </c>
      <c r="C4" s="506" t="s">
        <v>324</v>
      </c>
      <c r="D4" s="506"/>
      <c r="E4" s="507" t="s">
        <v>325</v>
      </c>
      <c r="F4" s="508" t="s">
        <v>326</v>
      </c>
    </row>
    <row r="5" spans="1:16" s="167" customFormat="1" ht="53.25" customHeight="1">
      <c r="A5" s="504"/>
      <c r="B5" s="505"/>
      <c r="C5" s="169" t="s">
        <v>327</v>
      </c>
      <c r="D5" s="169" t="s">
        <v>328</v>
      </c>
      <c r="E5" s="507"/>
      <c r="F5" s="508"/>
    </row>
    <row r="6" spans="1:16" ht="15.5">
      <c r="A6" s="170">
        <v>1</v>
      </c>
      <c r="B6" s="171" t="s">
        <v>285</v>
      </c>
      <c r="C6" s="172">
        <v>461584472.89999998</v>
      </c>
      <c r="D6" s="173">
        <v>4140219970.8000002</v>
      </c>
      <c r="E6" s="174" t="s">
        <v>57</v>
      </c>
      <c r="F6" s="175"/>
    </row>
    <row r="7" spans="1:16" ht="15.5">
      <c r="A7" s="170">
        <v>2</v>
      </c>
      <c r="B7" s="171" t="s">
        <v>299</v>
      </c>
      <c r="C7" s="172">
        <v>461584472.89999998</v>
      </c>
      <c r="D7" s="173">
        <v>4052140524</v>
      </c>
      <c r="E7" s="174" t="s">
        <v>57</v>
      </c>
      <c r="F7" s="175"/>
    </row>
    <row r="8" spans="1:16" ht="15.5">
      <c r="A8" s="170">
        <v>3</v>
      </c>
      <c r="B8" s="171" t="s">
        <v>329</v>
      </c>
      <c r="C8" s="172">
        <v>461584472.89999998</v>
      </c>
      <c r="D8" s="173">
        <v>1738713245.0999999</v>
      </c>
      <c r="E8" s="174" t="s">
        <v>57</v>
      </c>
      <c r="F8" s="175"/>
    </row>
    <row r="9" spans="1:16" ht="15.5">
      <c r="A9" s="170">
        <v>4</v>
      </c>
      <c r="B9" s="171" t="s">
        <v>330</v>
      </c>
      <c r="C9" s="172">
        <v>461584472.89999998</v>
      </c>
      <c r="D9" s="173">
        <v>958208565.60000002</v>
      </c>
      <c r="E9" s="174" t="s">
        <v>57</v>
      </c>
    </row>
    <row r="10" spans="1:16" ht="15.5">
      <c r="A10" s="170">
        <v>5</v>
      </c>
      <c r="B10" s="171" t="s">
        <v>229</v>
      </c>
      <c r="C10" s="172">
        <v>461584472.89999998</v>
      </c>
      <c r="D10" s="176">
        <v>8068261213.21</v>
      </c>
      <c r="E10" s="174" t="s">
        <v>57</v>
      </c>
      <c r="F10" s="175"/>
    </row>
    <row r="11" spans="1:16" ht="72.5">
      <c r="A11" s="170">
        <v>6</v>
      </c>
      <c r="B11" s="177" t="s">
        <v>331</v>
      </c>
      <c r="C11" s="178">
        <v>461584472.89999998</v>
      </c>
      <c r="D11" s="179"/>
      <c r="E11" s="350" t="s">
        <v>495</v>
      </c>
      <c r="F11" s="351" t="s">
        <v>496</v>
      </c>
    </row>
    <row r="12" spans="1:16" ht="72.5">
      <c r="A12" s="170">
        <v>7</v>
      </c>
      <c r="B12" s="177" t="s">
        <v>332</v>
      </c>
      <c r="C12" s="178">
        <v>461584472.89999998</v>
      </c>
      <c r="D12" s="179"/>
      <c r="E12" s="350" t="s">
        <v>495</v>
      </c>
      <c r="F12" s="352" t="s">
        <v>497</v>
      </c>
    </row>
    <row r="13" spans="1:16">
      <c r="C13" s="180"/>
    </row>
    <row r="14" spans="1:16" ht="21" customHeight="1"/>
  </sheetData>
  <sheetProtection algorithmName="SHA-512" hashValue="HdvAPm4ClFpXiiapJfSNrhK3pPiY45DOEd35qUowF7POXxIrG9cRzabuxdDKxB41hgThJ2+/WfluOBu1ajQvGQ==" saltValue="Bo2F/M2FiuV1iWRWf/cuCQ==" spinCount="100000" sheet="1" formatCells="0" formatColumns="0" formatRows="0" insertColumns="0" insertRows="0" insertHyperlinks="0" deleteColumns="0" deleteRows="0" sort="0" autoFilter="0" pivotTables="0"/>
  <mergeCells count="8">
    <mergeCell ref="A1:F1"/>
    <mergeCell ref="A2:F2"/>
    <mergeCell ref="A3:F3"/>
    <mergeCell ref="A4:A5"/>
    <mergeCell ref="B4:B5"/>
    <mergeCell ref="C4:D4"/>
    <mergeCell ref="E4:E5"/>
    <mergeCell ref="F4:F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D1CA2-FA33-4CD5-AD95-A50DD7E4A6D3}">
  <sheetPr>
    <tabColor rgb="FFFFC000"/>
  </sheetPr>
  <dimension ref="A1:I26"/>
  <sheetViews>
    <sheetView zoomScale="55" zoomScaleNormal="55" workbookViewId="0">
      <selection activeCell="A8" sqref="A8"/>
    </sheetView>
  </sheetViews>
  <sheetFormatPr baseColWidth="10" defaultColWidth="10.5" defaultRowHeight="15.5"/>
  <cols>
    <col min="1" max="1" width="18.1640625" style="230" customWidth="1"/>
    <col min="2" max="2" width="18.1640625" style="230" hidden="1" customWidth="1"/>
    <col min="3" max="3" width="39" style="230" customWidth="1"/>
    <col min="4" max="4" width="22.25" style="235" customWidth="1"/>
    <col min="5" max="6" width="25" style="235" customWidth="1"/>
    <col min="7" max="7" width="36.25" style="230" customWidth="1"/>
    <col min="8" max="8" width="38.08203125" style="230" customWidth="1"/>
    <col min="9" max="9" width="31.4140625" style="230" customWidth="1"/>
    <col min="10" max="16384" width="10.5" style="230"/>
  </cols>
  <sheetData>
    <row r="1" spans="1:9" s="229" customFormat="1" ht="84.75" customHeight="1" thickBot="1">
      <c r="A1" s="228"/>
      <c r="B1" s="228"/>
      <c r="C1" s="457" t="s">
        <v>494</v>
      </c>
      <c r="D1" s="458"/>
      <c r="E1" s="458"/>
      <c r="F1" s="458"/>
      <c r="G1" s="458"/>
      <c r="H1" s="458"/>
    </row>
    <row r="2" spans="1:9" ht="56.25" customHeight="1">
      <c r="A2" s="459" t="s">
        <v>444</v>
      </c>
      <c r="B2" s="459" t="s">
        <v>445</v>
      </c>
      <c r="C2" s="510" t="s">
        <v>439</v>
      </c>
      <c r="D2" s="512" t="s">
        <v>446</v>
      </c>
      <c r="E2" s="512" t="s">
        <v>447</v>
      </c>
      <c r="F2" s="512" t="s">
        <v>447</v>
      </c>
      <c r="G2" s="512" t="s">
        <v>448</v>
      </c>
      <c r="H2" s="512" t="s">
        <v>425</v>
      </c>
      <c r="I2" s="509" t="s">
        <v>344</v>
      </c>
    </row>
    <row r="3" spans="1:9" ht="14.5">
      <c r="A3" s="460"/>
      <c r="B3" s="460"/>
      <c r="C3" s="511"/>
      <c r="D3" s="513"/>
      <c r="E3" s="513"/>
      <c r="F3" s="513"/>
      <c r="G3" s="513"/>
      <c r="H3" s="513"/>
      <c r="I3" s="396"/>
    </row>
    <row r="4" spans="1:9" ht="43" customHeight="1">
      <c r="A4" s="246">
        <v>1</v>
      </c>
      <c r="B4" s="246">
        <v>1</v>
      </c>
      <c r="C4" s="247" t="s">
        <v>285</v>
      </c>
      <c r="D4" s="248">
        <v>450178633.91000003</v>
      </c>
      <c r="E4" s="248">
        <f>+D4</f>
        <v>450178633.91000003</v>
      </c>
      <c r="F4" s="231">
        <f>E4/1300000</f>
        <v>346.29125685384616</v>
      </c>
      <c r="G4" s="232">
        <f t="shared" ref="G4:G10" si="0">(E4-$C$20)^2</f>
        <v>62014109949253.711</v>
      </c>
      <c r="H4" s="249" t="str">
        <f t="shared" ref="H4:H10" si="1">IF(E4&lt;$C$26,"ARTIFICIALMENTE BAJO","CUMPLE")</f>
        <v>CUMPLE</v>
      </c>
      <c r="I4" s="233"/>
    </row>
    <row r="5" spans="1:9" ht="43" customHeight="1">
      <c r="A5" s="246">
        <v>2</v>
      </c>
      <c r="B5" s="246">
        <v>2</v>
      </c>
      <c r="C5" s="250" t="s">
        <v>299</v>
      </c>
      <c r="D5" s="248">
        <v>438504898.64999998</v>
      </c>
      <c r="E5" s="248">
        <f t="shared" ref="E5:E10" si="2">+D5</f>
        <v>438504898.64999998</v>
      </c>
      <c r="F5" s="231">
        <f t="shared" ref="F5:F10" si="3">E5/1300000</f>
        <v>337.31146050000001</v>
      </c>
      <c r="G5" s="232">
        <f t="shared" si="0"/>
        <v>14431120418070.717</v>
      </c>
      <c r="H5" s="249" t="str">
        <f t="shared" si="1"/>
        <v>CUMPLE</v>
      </c>
      <c r="I5" s="234"/>
    </row>
    <row r="6" spans="1:9" ht="43" customHeight="1">
      <c r="A6" s="246">
        <v>3</v>
      </c>
      <c r="B6" s="246">
        <v>3</v>
      </c>
      <c r="C6" s="247" t="s">
        <v>329</v>
      </c>
      <c r="D6" s="248">
        <v>442397956.45999998</v>
      </c>
      <c r="E6" s="248">
        <f t="shared" si="2"/>
        <v>442397956.45999998</v>
      </c>
      <c r="F6" s="231">
        <f t="shared" si="3"/>
        <v>340.30612035384615</v>
      </c>
      <c r="G6" s="232">
        <f t="shared" si="0"/>
        <v>8878606111.190546</v>
      </c>
      <c r="H6" s="249" t="str">
        <f t="shared" si="1"/>
        <v>CUMPLE</v>
      </c>
      <c r="I6" s="234"/>
    </row>
    <row r="7" spans="1:9" ht="43" customHeight="1">
      <c r="A7" s="246">
        <v>4</v>
      </c>
      <c r="B7" s="246">
        <v>4</v>
      </c>
      <c r="C7" s="250" t="s">
        <v>330</v>
      </c>
      <c r="D7" s="248">
        <v>431396853.00999999</v>
      </c>
      <c r="E7" s="248">
        <f t="shared" si="2"/>
        <v>431396853.00999999</v>
      </c>
      <c r="F7" s="231">
        <f t="shared" si="3"/>
        <v>331.84373308461539</v>
      </c>
      <c r="G7" s="232">
        <f t="shared" si="0"/>
        <v>118959967949854.66</v>
      </c>
      <c r="H7" s="251" t="str">
        <f t="shared" si="1"/>
        <v>ARTIFICIALMENTE BAJO</v>
      </c>
      <c r="I7" s="354" t="s">
        <v>498</v>
      </c>
    </row>
    <row r="8" spans="1:9" ht="43" customHeight="1">
      <c r="A8" s="246">
        <v>5</v>
      </c>
      <c r="B8" s="246">
        <v>5</v>
      </c>
      <c r="C8" s="247" t="s">
        <v>229</v>
      </c>
      <c r="D8" s="248">
        <v>437990988.44</v>
      </c>
      <c r="E8" s="248">
        <f t="shared" si="2"/>
        <v>437990988.44</v>
      </c>
      <c r="F8" s="231">
        <f t="shared" si="3"/>
        <v>336.91614495384613</v>
      </c>
      <c r="G8" s="232">
        <f t="shared" si="0"/>
        <v>18599740662865.957</v>
      </c>
      <c r="H8" s="249" t="str">
        <f t="shared" si="1"/>
        <v>CUMPLE</v>
      </c>
      <c r="I8" s="234"/>
    </row>
    <row r="9" spans="1:9" ht="43" customHeight="1">
      <c r="A9" s="246">
        <v>6</v>
      </c>
      <c r="B9" s="246">
        <v>6</v>
      </c>
      <c r="C9" s="250" t="s">
        <v>331</v>
      </c>
      <c r="D9" s="248">
        <v>445611919.19</v>
      </c>
      <c r="E9" s="248">
        <f t="shared" si="2"/>
        <v>445611919.19</v>
      </c>
      <c r="F9" s="231">
        <f t="shared" si="3"/>
        <v>342.77839937692306</v>
      </c>
      <c r="G9" s="232">
        <f t="shared" si="0"/>
        <v>10944115026839.088</v>
      </c>
      <c r="H9" s="249" t="str">
        <f t="shared" si="1"/>
        <v>CUMPLE</v>
      </c>
      <c r="I9" s="234"/>
    </row>
    <row r="10" spans="1:9" ht="43" customHeight="1">
      <c r="A10" s="246">
        <v>7</v>
      </c>
      <c r="B10" s="246">
        <v>7</v>
      </c>
      <c r="C10" s="247" t="s">
        <v>332</v>
      </c>
      <c r="D10" s="248">
        <v>450044861.06999999</v>
      </c>
      <c r="E10" s="248">
        <f t="shared" si="2"/>
        <v>450044861.06999999</v>
      </c>
      <c r="F10" s="231">
        <f t="shared" si="3"/>
        <v>346.18835466923076</v>
      </c>
      <c r="G10" s="232">
        <f t="shared" si="0"/>
        <v>59925108628340.438</v>
      </c>
      <c r="H10" s="249" t="str">
        <f t="shared" si="1"/>
        <v>CUMPLE</v>
      </c>
      <c r="I10" s="234"/>
    </row>
    <row r="11" spans="1:9" ht="42.75" customHeight="1">
      <c r="G11" s="236">
        <f>SUM(G4:G10)</f>
        <v>284883041241335.75</v>
      </c>
      <c r="H11" s="237"/>
    </row>
    <row r="12" spans="1:9">
      <c r="D12" s="238"/>
    </row>
    <row r="13" spans="1:9">
      <c r="D13" s="238"/>
    </row>
    <row r="14" spans="1:9" hidden="1">
      <c r="A14" s="239" t="s">
        <v>449</v>
      </c>
      <c r="B14" s="239"/>
      <c r="C14" s="240" t="s">
        <v>450</v>
      </c>
      <c r="D14" s="238"/>
    </row>
    <row r="15" spans="1:9">
      <c r="D15" s="238"/>
    </row>
    <row r="16" spans="1:9">
      <c r="D16" s="238"/>
    </row>
    <row r="17" spans="1:8" ht="21">
      <c r="A17" s="241" t="s">
        <v>451</v>
      </c>
      <c r="B17" s="241"/>
      <c r="C17" s="242">
        <f>MEDIAN(E4:E10)</f>
        <v>442397956.45999998</v>
      </c>
      <c r="D17" s="238"/>
      <c r="H17" s="243"/>
    </row>
    <row r="18" spans="1:8" ht="63">
      <c r="A18" s="244" t="s">
        <v>452</v>
      </c>
      <c r="B18" s="241"/>
      <c r="C18" s="241">
        <f>_xlfn.STDEV.P(E4:E10)</f>
        <v>6379465.2848174367</v>
      </c>
      <c r="G18" s="243"/>
      <c r="H18" s="243"/>
    </row>
    <row r="20" spans="1:8" ht="21">
      <c r="A20" s="244" t="s">
        <v>453</v>
      </c>
      <c r="C20" s="242">
        <f>AVERAGE(E4:E10)</f>
        <v>442303730.10428572</v>
      </c>
      <c r="G20" s="243"/>
    </row>
    <row r="23" spans="1:8" ht="63">
      <c r="A23" s="244" t="s">
        <v>454</v>
      </c>
      <c r="C23" s="241">
        <f>SQRT(G11/10)</f>
        <v>5337443.5944685703</v>
      </c>
    </row>
    <row r="26" spans="1:8" ht="63">
      <c r="A26" s="244" t="s">
        <v>455</v>
      </c>
      <c r="C26" s="245">
        <f>C17-C18</f>
        <v>436018491.17518252</v>
      </c>
    </row>
  </sheetData>
  <sheetProtection algorithmName="SHA-512" hashValue="025xFjSk51yeu0LMPtRguAK0e+OSQygytAfBxUiF6X2+QJodklvS9R9qZUP8xWu2IRWLAkxcnGtQBiyIFWCEQQ==" saltValue="1u3KCLDhwp0PsqpOx8aNlA==" spinCount="100000" sheet="1" formatCells="0" formatColumns="0" formatRows="0" insertColumns="0" insertRows="0" insertHyperlinks="0" deleteColumns="0" deleteRows="0" sort="0" autoFilter="0" pivotTables="0"/>
  <mergeCells count="10">
    <mergeCell ref="I2:I3"/>
    <mergeCell ref="C1:H1"/>
    <mergeCell ref="A2:A3"/>
    <mergeCell ref="B2:B3"/>
    <mergeCell ref="C2:C3"/>
    <mergeCell ref="D2:D3"/>
    <mergeCell ref="E2:E3"/>
    <mergeCell ref="F2:F3"/>
    <mergeCell ref="G2:G3"/>
    <mergeCell ref="H2:H3"/>
  </mergeCells>
  <conditionalFormatting sqref="C10">
    <cfRule type="cellIs" dxfId="1" priority="1" operator="equal">
      <formula>"NO CUMPLE"</formula>
    </cfRule>
  </conditionalFormatting>
  <conditionalFormatting sqref="C4:C9">
    <cfRule type="cellIs" dxfId="0" priority="2" operator="equal">
      <formula>"NO CUMPLE"</formula>
    </cfRule>
  </conditionalFormatting>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AR101"/>
  <sheetViews>
    <sheetView showZeros="0" zoomScale="60" zoomScaleNormal="60" zoomScaleSheetLayoutView="70" workbookViewId="0">
      <selection activeCell="M25" sqref="M25:O26"/>
    </sheetView>
  </sheetViews>
  <sheetFormatPr baseColWidth="10" defaultColWidth="10.83203125" defaultRowHeight="15.5"/>
  <cols>
    <col min="1" max="1" width="12.9140625" customWidth="1"/>
    <col min="2" max="2" width="13.4140625" customWidth="1"/>
    <col min="3" max="6" width="11.83203125" customWidth="1"/>
    <col min="7" max="7" width="12.33203125" customWidth="1"/>
    <col min="8" max="10" width="11.83203125" customWidth="1"/>
    <col min="11" max="11" width="2.33203125" customWidth="1"/>
    <col min="12" max="12" width="1.83203125" customWidth="1"/>
    <col min="13" max="13" width="27.58203125" customWidth="1"/>
    <col min="14" max="14" width="9.08203125" customWidth="1"/>
    <col min="15" max="15" width="7.1640625" customWidth="1"/>
    <col min="16" max="16" width="11.08203125" customWidth="1"/>
    <col min="17" max="17" width="28.5" customWidth="1"/>
    <col min="18" max="18" width="27.83203125" customWidth="1"/>
    <col min="19" max="19" width="22.08203125" customWidth="1"/>
    <col min="20" max="20" width="11.08203125" customWidth="1"/>
    <col min="21" max="22" width="7.9140625" customWidth="1"/>
    <col min="23" max="23" width="9.83203125" customWidth="1"/>
    <col min="24" max="24" width="8.1640625" customWidth="1"/>
    <col min="25" max="25" width="8" customWidth="1"/>
    <col min="26" max="26" width="12.83203125" customWidth="1"/>
    <col min="27" max="27" width="11.08203125" customWidth="1"/>
    <col min="28" max="28" width="18" customWidth="1"/>
    <col min="29" max="30" width="12.83203125" customWidth="1"/>
    <col min="31" max="31" width="11.5" customWidth="1"/>
    <col min="32" max="33" width="8.4140625" customWidth="1"/>
    <col min="34" max="34" width="8.1640625" customWidth="1"/>
    <col min="35" max="35" width="16.9140625" customWidth="1"/>
    <col min="36" max="36" width="8.6640625" customWidth="1"/>
    <col min="37" max="37" width="16.4140625" customWidth="1"/>
    <col min="38" max="38" width="10" customWidth="1"/>
    <col min="39" max="39" width="8.4140625" customWidth="1"/>
    <col min="40" max="40" width="12.83203125" customWidth="1"/>
    <col min="41" max="41" width="13.4140625" customWidth="1"/>
    <col min="42" max="42" width="18.5" customWidth="1"/>
    <col min="43" max="43" width="10.58203125" customWidth="1"/>
    <col min="44" max="44" width="0.58203125" customWidth="1"/>
    <col min="45" max="45" width="26.1640625" customWidth="1"/>
    <col min="46" max="46" width="11.33203125" customWidth="1"/>
    <col min="47" max="47" width="15.4140625" customWidth="1"/>
  </cols>
  <sheetData>
    <row r="1" spans="1:44" ht="28.5">
      <c r="A1" s="57"/>
      <c r="B1" s="58"/>
      <c r="C1" s="59"/>
      <c r="D1" s="631" t="s">
        <v>0</v>
      </c>
      <c r="E1" s="632"/>
      <c r="F1" s="632"/>
      <c r="G1" s="632"/>
      <c r="H1" s="632"/>
      <c r="I1" s="632"/>
      <c r="J1" s="632"/>
      <c r="K1" s="632"/>
      <c r="L1" s="632"/>
      <c r="M1" s="632"/>
      <c r="N1" s="632"/>
      <c r="O1" s="632"/>
      <c r="P1" s="632"/>
      <c r="Q1" s="632"/>
      <c r="R1" s="633"/>
    </row>
    <row r="2" spans="1:44" ht="15.65" customHeight="1">
      <c r="A2" s="60"/>
      <c r="B2" s="61"/>
      <c r="C2" s="62"/>
      <c r="D2" s="634" t="s">
        <v>167</v>
      </c>
      <c r="E2" s="635"/>
      <c r="F2" s="635"/>
      <c r="G2" s="635"/>
      <c r="H2" s="635"/>
      <c r="I2" s="635"/>
      <c r="J2" s="635"/>
      <c r="K2" s="635"/>
      <c r="L2" s="635"/>
      <c r="M2" s="635"/>
      <c r="N2" s="635"/>
      <c r="O2" s="635"/>
      <c r="P2" s="635"/>
      <c r="Q2" s="635"/>
      <c r="R2" s="635"/>
    </row>
    <row r="3" spans="1:44" ht="15.65" customHeight="1">
      <c r="A3" s="63"/>
      <c r="B3" s="61"/>
      <c r="C3" s="62"/>
      <c r="D3" s="634"/>
      <c r="E3" s="635"/>
      <c r="F3" s="635"/>
      <c r="G3" s="635"/>
      <c r="H3" s="635"/>
      <c r="I3" s="635"/>
      <c r="J3" s="635"/>
      <c r="K3" s="635"/>
      <c r="L3" s="635"/>
      <c r="M3" s="635"/>
      <c r="N3" s="635"/>
      <c r="O3" s="635"/>
      <c r="P3" s="635"/>
      <c r="Q3" s="635"/>
      <c r="R3" s="635"/>
    </row>
    <row r="4" spans="1:44" ht="16.399999999999999" customHeight="1">
      <c r="A4" s="63"/>
      <c r="B4" s="61"/>
      <c r="C4" s="62"/>
      <c r="D4" s="634"/>
      <c r="E4" s="635"/>
      <c r="F4" s="635"/>
      <c r="G4" s="635"/>
      <c r="H4" s="635"/>
      <c r="I4" s="635"/>
      <c r="J4" s="635"/>
      <c r="K4" s="635"/>
      <c r="L4" s="635"/>
      <c r="M4" s="635"/>
      <c r="N4" s="635"/>
      <c r="O4" s="635"/>
      <c r="P4" s="635"/>
      <c r="Q4" s="635"/>
      <c r="R4" s="635"/>
    </row>
    <row r="5" spans="1:44" ht="15.65" customHeight="1">
      <c r="A5" s="60"/>
      <c r="B5" s="61"/>
      <c r="C5" s="62"/>
      <c r="D5" s="634"/>
      <c r="E5" s="635"/>
      <c r="F5" s="635"/>
      <c r="G5" s="635"/>
      <c r="H5" s="635"/>
      <c r="I5" s="635"/>
      <c r="J5" s="635"/>
      <c r="K5" s="635"/>
      <c r="L5" s="635"/>
      <c r="M5" s="635"/>
      <c r="N5" s="635"/>
      <c r="O5" s="635"/>
      <c r="P5" s="635"/>
      <c r="Q5" s="635"/>
      <c r="R5" s="635"/>
      <c r="W5" t="s">
        <v>1</v>
      </c>
      <c r="X5" t="s">
        <v>2</v>
      </c>
    </row>
    <row r="6" spans="1:44" ht="28.5" customHeight="1" thickBot="1">
      <c r="A6" s="64"/>
      <c r="B6" s="65"/>
      <c r="C6" s="66"/>
      <c r="D6" s="636"/>
      <c r="E6" s="637"/>
      <c r="F6" s="637"/>
      <c r="G6" s="637"/>
      <c r="H6" s="637"/>
      <c r="I6" s="637"/>
      <c r="J6" s="637"/>
      <c r="K6" s="637"/>
      <c r="L6" s="637"/>
      <c r="M6" s="637"/>
      <c r="N6" s="637"/>
      <c r="O6" s="637"/>
      <c r="P6" s="637"/>
      <c r="Q6" s="637"/>
      <c r="R6" s="637"/>
      <c r="W6" t="s">
        <v>3</v>
      </c>
      <c r="X6" t="s">
        <v>4</v>
      </c>
    </row>
    <row r="7" spans="1:44" s="67" customFormat="1" ht="18" customHeight="1" thickBot="1">
      <c r="A7"/>
      <c r="B7"/>
      <c r="C7"/>
      <c r="D7"/>
      <c r="E7"/>
      <c r="F7"/>
      <c r="G7"/>
      <c r="H7"/>
      <c r="I7"/>
      <c r="J7"/>
      <c r="K7"/>
      <c r="L7"/>
      <c r="M7"/>
      <c r="N7"/>
      <c r="O7"/>
      <c r="P7"/>
      <c r="Q7"/>
      <c r="R7"/>
      <c r="S7"/>
      <c r="T7"/>
      <c r="W7" s="67" t="s">
        <v>5</v>
      </c>
      <c r="X7" s="67" t="s">
        <v>6</v>
      </c>
    </row>
    <row r="8" spans="1:44" s="67" customFormat="1" ht="18" customHeight="1">
      <c r="A8" s="638" t="s">
        <v>162</v>
      </c>
      <c r="B8" s="638"/>
      <c r="C8" s="638"/>
      <c r="D8" s="638"/>
      <c r="E8" s="638"/>
      <c r="F8" s="638"/>
      <c r="G8" s="638"/>
      <c r="H8" s="638"/>
      <c r="I8" s="638"/>
      <c r="J8" s="638"/>
      <c r="K8" s="639" t="s">
        <v>7</v>
      </c>
      <c r="L8" s="640"/>
      <c r="M8" s="640"/>
      <c r="N8" s="640"/>
      <c r="O8" s="640"/>
      <c r="P8" s="640"/>
      <c r="Q8" s="640"/>
      <c r="R8" s="640"/>
      <c r="S8"/>
      <c r="T8"/>
    </row>
    <row r="9" spans="1:44" ht="19" customHeight="1">
      <c r="A9" s="641" t="s">
        <v>8</v>
      </c>
      <c r="B9" s="641"/>
      <c r="C9" s="642" t="s">
        <v>151</v>
      </c>
      <c r="D9" s="642"/>
      <c r="E9" s="627" t="s">
        <v>172</v>
      </c>
      <c r="F9" s="627"/>
      <c r="G9" s="627"/>
      <c r="H9" s="627"/>
      <c r="I9" s="627"/>
      <c r="J9" s="627"/>
      <c r="K9" s="643" t="s">
        <v>9</v>
      </c>
      <c r="L9" s="644"/>
      <c r="M9" s="644"/>
      <c r="N9" s="644"/>
      <c r="O9" s="644"/>
      <c r="P9" s="644"/>
      <c r="Q9" s="645">
        <v>461584472.89999998</v>
      </c>
      <c r="R9" s="645"/>
      <c r="T9" s="68"/>
      <c r="U9" t="s">
        <v>3</v>
      </c>
      <c r="W9" t="s">
        <v>3</v>
      </c>
      <c r="X9" t="s">
        <v>4</v>
      </c>
    </row>
    <row r="10" spans="1:44" ht="18.5">
      <c r="A10" s="641"/>
      <c r="B10" s="641"/>
      <c r="C10" s="642" t="s">
        <v>149</v>
      </c>
      <c r="D10" s="642"/>
      <c r="E10" s="646" t="s">
        <v>173</v>
      </c>
      <c r="F10" s="646"/>
      <c r="G10" s="646" t="s">
        <v>150</v>
      </c>
      <c r="H10" s="646"/>
      <c r="I10" s="646"/>
      <c r="J10" s="646"/>
      <c r="K10" s="643" t="s">
        <v>146</v>
      </c>
      <c r="L10" s="644"/>
      <c r="M10" s="644"/>
      <c r="N10" s="644"/>
      <c r="O10" s="644"/>
      <c r="P10" s="644"/>
      <c r="Q10" s="647">
        <v>1300000</v>
      </c>
      <c r="R10" s="647"/>
      <c r="U10" t="s">
        <v>11</v>
      </c>
      <c r="W10" t="s">
        <v>5</v>
      </c>
      <c r="X10" t="s">
        <v>6</v>
      </c>
    </row>
    <row r="11" spans="1:44" ht="18.5">
      <c r="A11" s="641"/>
      <c r="B11" s="641"/>
      <c r="C11" s="642"/>
      <c r="D11" s="642"/>
      <c r="E11" s="648"/>
      <c r="F11" s="648"/>
      <c r="G11" s="646" t="s">
        <v>252</v>
      </c>
      <c r="H11" s="646"/>
      <c r="I11" s="646"/>
      <c r="J11" s="646"/>
      <c r="K11" s="643" t="s">
        <v>72</v>
      </c>
      <c r="L11" s="644"/>
      <c r="M11" s="644"/>
      <c r="N11" s="644"/>
      <c r="O11" s="644"/>
      <c r="P11" s="644"/>
      <c r="Q11" s="626">
        <f>+Q9/Q10</f>
        <v>355.06497915384614</v>
      </c>
      <c r="R11" s="626"/>
      <c r="U11" t="s">
        <v>55</v>
      </c>
    </row>
    <row r="12" spans="1:44" ht="19" thickBot="1">
      <c r="A12" s="623" t="s">
        <v>148</v>
      </c>
      <c r="B12" s="623"/>
      <c r="C12" s="627" t="s">
        <v>175</v>
      </c>
      <c r="D12" s="627"/>
      <c r="E12" s="627"/>
      <c r="F12" s="627"/>
      <c r="G12" s="627"/>
      <c r="H12" s="627"/>
      <c r="I12" s="627"/>
      <c r="J12" s="627"/>
      <c r="K12" s="628" t="s">
        <v>13</v>
      </c>
      <c r="L12" s="629"/>
      <c r="M12" s="629"/>
      <c r="N12" s="629"/>
      <c r="O12" s="629"/>
      <c r="P12" s="629"/>
      <c r="Q12" s="630">
        <v>45586</v>
      </c>
      <c r="R12" s="630"/>
      <c r="W12" t="s">
        <v>12</v>
      </c>
    </row>
    <row r="13" spans="1:44" ht="18.5">
      <c r="A13" s="623" t="s">
        <v>10</v>
      </c>
      <c r="B13" s="623"/>
      <c r="C13" s="627" t="s">
        <v>176</v>
      </c>
      <c r="D13" s="627"/>
      <c r="E13" s="627"/>
      <c r="F13" s="627"/>
      <c r="G13" s="627"/>
      <c r="H13" s="627"/>
      <c r="I13" s="627"/>
      <c r="J13" s="627"/>
      <c r="W13" t="str">
        <f>+A22</f>
        <v>JOSE ORLANDO SUAREZ LONDOÑO</v>
      </c>
      <c r="AR13" s="69"/>
    </row>
    <row r="14" spans="1:44">
      <c r="A14" s="520" t="s">
        <v>64</v>
      </c>
      <c r="B14" s="520"/>
      <c r="C14" s="521" t="s">
        <v>177</v>
      </c>
      <c r="D14" s="521"/>
      <c r="E14" s="521"/>
      <c r="F14" s="521"/>
      <c r="G14" s="521"/>
      <c r="H14" s="521"/>
      <c r="I14" s="521"/>
      <c r="J14" s="521"/>
      <c r="AR14" s="69"/>
    </row>
    <row r="15" spans="1:44">
      <c r="A15" s="515" t="s">
        <v>73</v>
      </c>
      <c r="B15" s="516"/>
      <c r="C15" s="517" t="s">
        <v>3</v>
      </c>
      <c r="D15" s="517"/>
      <c r="E15" s="517"/>
      <c r="F15" s="517"/>
      <c r="G15" s="517"/>
      <c r="H15" s="517"/>
      <c r="I15" s="517"/>
      <c r="J15" s="517"/>
      <c r="AR15" s="69"/>
    </row>
    <row r="16" spans="1:44">
      <c r="A16" s="518" t="s">
        <v>14</v>
      </c>
      <c r="B16" s="519"/>
      <c r="C16" s="517" t="s">
        <v>3</v>
      </c>
      <c r="D16" s="517"/>
      <c r="E16" s="517"/>
      <c r="F16" s="517"/>
      <c r="G16" s="517"/>
      <c r="H16" s="517"/>
      <c r="I16" s="517"/>
      <c r="J16" s="517"/>
      <c r="AR16" s="69"/>
    </row>
    <row r="17" spans="1:44" ht="267" customHeight="1">
      <c r="A17" s="621" t="s">
        <v>171</v>
      </c>
      <c r="B17" s="621"/>
      <c r="C17" s="621"/>
      <c r="D17" s="621"/>
      <c r="E17" s="621"/>
      <c r="F17" s="621"/>
      <c r="G17" s="621"/>
      <c r="H17" s="621"/>
      <c r="I17" s="621"/>
      <c r="J17" s="621"/>
      <c r="K17" s="622"/>
      <c r="L17" s="622"/>
      <c r="M17" s="622"/>
      <c r="N17" s="622"/>
      <c r="O17" s="622"/>
      <c r="P17" s="622"/>
      <c r="Q17" s="622"/>
      <c r="R17" s="622"/>
      <c r="W17" t="str">
        <f>+A23</f>
        <v>PROING SAS</v>
      </c>
      <c r="AR17" s="70"/>
    </row>
    <row r="18" spans="1:44">
      <c r="A18" s="623" t="s">
        <v>163</v>
      </c>
      <c r="B18" s="623"/>
      <c r="C18" s="624" t="s">
        <v>178</v>
      </c>
      <c r="D18" s="624"/>
      <c r="E18" s="624"/>
      <c r="F18" s="624"/>
      <c r="G18" s="71" t="s">
        <v>152</v>
      </c>
      <c r="H18" s="614" t="s">
        <v>3</v>
      </c>
      <c r="I18" s="614"/>
      <c r="J18" s="614"/>
      <c r="K18" s="625"/>
      <c r="L18" s="625"/>
      <c r="M18" s="625"/>
      <c r="N18" s="625"/>
      <c r="O18" s="625"/>
      <c r="P18" s="625"/>
      <c r="Q18" s="625"/>
      <c r="R18" s="625"/>
      <c r="W18">
        <f>+A24</f>
        <v>0</v>
      </c>
    </row>
    <row r="19" spans="1:44">
      <c r="A19" s="612" t="s">
        <v>73</v>
      </c>
      <c r="B19" s="613"/>
      <c r="C19" s="614" t="s">
        <v>3</v>
      </c>
      <c r="D19" s="614"/>
      <c r="E19" s="614"/>
      <c r="F19" s="614"/>
      <c r="G19" s="614"/>
      <c r="H19" s="614"/>
      <c r="I19" s="614"/>
      <c r="J19" s="614"/>
      <c r="W19">
        <f>+A25</f>
        <v>0</v>
      </c>
    </row>
    <row r="20" spans="1:44" ht="16" thickBot="1">
      <c r="A20" s="615" t="s">
        <v>14</v>
      </c>
      <c r="B20" s="616"/>
      <c r="C20" s="614" t="s">
        <v>3</v>
      </c>
      <c r="D20" s="614"/>
      <c r="E20" s="614"/>
      <c r="F20" s="614"/>
      <c r="G20" s="614"/>
      <c r="H20" s="614"/>
      <c r="I20" s="614"/>
      <c r="J20" s="614"/>
    </row>
    <row r="21" spans="1:44" ht="46.5">
      <c r="A21" s="617" t="s">
        <v>12</v>
      </c>
      <c r="B21" s="618"/>
      <c r="C21" s="619"/>
      <c r="D21" s="72" t="s">
        <v>58</v>
      </c>
      <c r="E21" s="619" t="s">
        <v>15</v>
      </c>
      <c r="F21" s="619"/>
      <c r="G21" s="73" t="s">
        <v>52</v>
      </c>
      <c r="H21" s="74" t="s">
        <v>53</v>
      </c>
      <c r="I21" s="619" t="s">
        <v>144</v>
      </c>
      <c r="J21" s="620"/>
      <c r="M21" s="608"/>
      <c r="N21" s="609"/>
      <c r="O21" s="609"/>
      <c r="P21" s="609"/>
      <c r="Q21" s="609"/>
      <c r="R21" s="609"/>
    </row>
    <row r="22" spans="1:44">
      <c r="A22" s="606" t="s">
        <v>176</v>
      </c>
      <c r="B22" s="607"/>
      <c r="C22" s="607"/>
      <c r="D22" s="75" t="s">
        <v>4</v>
      </c>
      <c r="E22" s="610">
        <v>0.7</v>
      </c>
      <c r="F22" s="611"/>
      <c r="G22" s="75" t="s">
        <v>3</v>
      </c>
      <c r="H22" s="76" t="s">
        <v>3</v>
      </c>
      <c r="I22" s="597" t="s">
        <v>3</v>
      </c>
      <c r="J22" s="598"/>
      <c r="M22" s="599"/>
      <c r="N22" s="599"/>
      <c r="O22" s="599"/>
      <c r="P22" s="599"/>
      <c r="Q22" s="599"/>
      <c r="R22" s="77"/>
      <c r="W22" t="s">
        <v>16</v>
      </c>
      <c r="Z22" t="s">
        <v>17</v>
      </c>
    </row>
    <row r="23" spans="1:44">
      <c r="A23" s="606" t="s">
        <v>484</v>
      </c>
      <c r="B23" s="607"/>
      <c r="C23" s="607"/>
      <c r="D23" s="75" t="s">
        <v>6</v>
      </c>
      <c r="E23" s="596">
        <v>0.3</v>
      </c>
      <c r="F23" s="596"/>
      <c r="G23" s="75" t="s">
        <v>11</v>
      </c>
      <c r="H23" s="78" t="s">
        <v>11</v>
      </c>
      <c r="I23" s="597" t="s">
        <v>11</v>
      </c>
      <c r="J23" s="598"/>
      <c r="M23" s="599"/>
      <c r="N23" s="599"/>
      <c r="O23" s="599"/>
      <c r="P23" s="600"/>
      <c r="Q23" s="600"/>
      <c r="R23" s="600"/>
      <c r="T23" s="79"/>
      <c r="W23" t="s">
        <v>18</v>
      </c>
      <c r="Z23" t="s">
        <v>19</v>
      </c>
      <c r="AP23" t="s">
        <v>20</v>
      </c>
    </row>
    <row r="24" spans="1:44" ht="15.65" customHeight="1">
      <c r="A24" s="594"/>
      <c r="B24" s="595"/>
      <c r="C24" s="595"/>
      <c r="D24" s="80"/>
      <c r="E24" s="596"/>
      <c r="F24" s="596"/>
      <c r="G24" s="75"/>
      <c r="H24" s="78"/>
      <c r="I24" s="597"/>
      <c r="J24" s="598"/>
      <c r="M24" s="599"/>
      <c r="N24" s="599"/>
      <c r="O24" s="599"/>
      <c r="P24" s="600"/>
      <c r="Q24" s="600"/>
      <c r="R24" s="600"/>
      <c r="W24" t="s">
        <v>21</v>
      </c>
    </row>
    <row r="25" spans="1:44" ht="15.65" customHeight="1">
      <c r="A25" s="594"/>
      <c r="B25" s="595"/>
      <c r="C25" s="595"/>
      <c r="D25" s="80"/>
      <c r="E25" s="596"/>
      <c r="F25" s="596"/>
      <c r="G25" s="75"/>
      <c r="H25" s="78"/>
      <c r="I25" s="597"/>
      <c r="J25" s="598"/>
      <c r="M25" s="599"/>
      <c r="N25" s="599"/>
      <c r="O25" s="599"/>
      <c r="P25" s="600"/>
      <c r="Q25" s="600"/>
      <c r="R25" s="600"/>
      <c r="W25" t="s">
        <v>22</v>
      </c>
    </row>
    <row r="26" spans="1:44" ht="30" customHeight="1" thickBot="1">
      <c r="A26" s="601"/>
      <c r="B26" s="602"/>
      <c r="C26" s="602"/>
      <c r="D26" s="81"/>
      <c r="E26" s="603"/>
      <c r="F26" s="603"/>
      <c r="G26" s="82"/>
      <c r="H26" s="83"/>
      <c r="I26" s="604"/>
      <c r="J26" s="605"/>
      <c r="M26" s="599"/>
      <c r="N26" s="599"/>
      <c r="O26" s="599"/>
      <c r="P26" s="600"/>
      <c r="Q26" s="600"/>
      <c r="R26" s="600"/>
      <c r="W26" t="s">
        <v>164</v>
      </c>
    </row>
    <row r="27" spans="1:44" ht="30" customHeight="1">
      <c r="A27" s="84"/>
      <c r="B27" s="84"/>
      <c r="C27" s="84"/>
      <c r="D27" s="85"/>
      <c r="E27" s="86"/>
      <c r="F27" s="86"/>
      <c r="G27" s="87"/>
      <c r="H27" s="84"/>
      <c r="I27" s="88"/>
      <c r="J27" s="88"/>
      <c r="M27" s="77"/>
      <c r="N27" s="77"/>
      <c r="O27" s="77"/>
      <c r="P27" s="89"/>
      <c r="Q27" s="89"/>
      <c r="R27" s="89"/>
    </row>
    <row r="28" spans="1:44" ht="94.15" customHeight="1">
      <c r="A28" s="590" t="s">
        <v>168</v>
      </c>
      <c r="B28" s="590"/>
      <c r="C28" s="590"/>
      <c r="D28" s="590"/>
      <c r="E28" s="590"/>
      <c r="F28" s="590"/>
      <c r="G28" s="590"/>
      <c r="H28" s="590"/>
      <c r="I28" s="590"/>
      <c r="J28" s="590"/>
      <c r="K28" s="590"/>
      <c r="L28" s="590"/>
      <c r="M28" s="590"/>
      <c r="N28" s="590"/>
      <c r="O28" s="590"/>
      <c r="P28" s="590"/>
      <c r="Q28" s="90"/>
      <c r="R28" s="89"/>
      <c r="W28" t="s">
        <v>23</v>
      </c>
    </row>
    <row r="29" spans="1:44" s="92" customFormat="1" ht="21">
      <c r="A29" s="591" t="s">
        <v>147</v>
      </c>
      <c r="B29" s="591"/>
      <c r="C29" s="591"/>
      <c r="D29" s="591"/>
      <c r="E29" s="591"/>
      <c r="F29" s="591"/>
      <c r="G29" s="591"/>
      <c r="H29" s="591"/>
      <c r="I29" s="591"/>
      <c r="J29" s="591"/>
      <c r="K29" s="591"/>
      <c r="L29" s="591"/>
      <c r="M29" s="591"/>
      <c r="N29" s="591"/>
      <c r="O29" s="591"/>
      <c r="P29" s="591"/>
      <c r="Q29" s="91"/>
      <c r="R29" s="91"/>
      <c r="W29" t="s">
        <v>24</v>
      </c>
    </row>
    <row r="30" spans="1:44" ht="27.65" customHeight="1">
      <c r="A30" s="592" t="s">
        <v>25</v>
      </c>
      <c r="B30" s="592"/>
      <c r="C30" s="592"/>
      <c r="D30" s="592"/>
      <c r="E30" s="593" t="s">
        <v>16</v>
      </c>
      <c r="F30" s="593"/>
      <c r="G30" s="593"/>
      <c r="H30" s="593" t="s">
        <v>18</v>
      </c>
      <c r="I30" s="593"/>
      <c r="J30" s="593"/>
      <c r="K30" s="593" t="s">
        <v>21</v>
      </c>
      <c r="L30" s="593"/>
      <c r="M30" s="593"/>
      <c r="N30" s="592" t="s">
        <v>160</v>
      </c>
      <c r="O30" s="592"/>
      <c r="P30" s="592"/>
      <c r="Q30" s="93"/>
      <c r="R30" s="93"/>
      <c r="W30" t="s">
        <v>26</v>
      </c>
    </row>
    <row r="31" spans="1:44" ht="21">
      <c r="A31" s="576" t="s">
        <v>27</v>
      </c>
      <c r="B31" s="576"/>
      <c r="C31" s="576"/>
      <c r="D31" s="576"/>
      <c r="E31" s="588" t="s">
        <v>176</v>
      </c>
      <c r="F31" s="588"/>
      <c r="G31" s="588"/>
      <c r="H31" s="588" t="s">
        <v>179</v>
      </c>
      <c r="I31" s="588"/>
      <c r="J31" s="588"/>
      <c r="K31" s="588" t="s">
        <v>176</v>
      </c>
      <c r="L31" s="588"/>
      <c r="M31" s="588"/>
      <c r="N31" s="563" t="s">
        <v>3</v>
      </c>
      <c r="O31" s="564"/>
      <c r="P31" s="565"/>
      <c r="Q31" s="91" t="str">
        <f>+IF(ISNUMBER(Q36),LOOKUP(Q36,$AB$67:$AB$101,$AC$67:$AC$101),"")</f>
        <v/>
      </c>
      <c r="R31" s="91"/>
    </row>
    <row r="32" spans="1:44" ht="88.5" customHeight="1">
      <c r="A32" s="576" t="s">
        <v>165</v>
      </c>
      <c r="B32" s="576"/>
      <c r="C32" s="576"/>
      <c r="D32" s="576"/>
      <c r="E32" s="589" t="s">
        <v>180</v>
      </c>
      <c r="F32" s="589"/>
      <c r="G32" s="589"/>
      <c r="H32" s="589" t="s">
        <v>181</v>
      </c>
      <c r="I32" s="589"/>
      <c r="J32" s="589"/>
      <c r="K32" s="589" t="s">
        <v>182</v>
      </c>
      <c r="L32" s="589"/>
      <c r="M32" s="589"/>
      <c r="N32" s="566"/>
      <c r="O32" s="567"/>
      <c r="P32" s="568"/>
      <c r="Q32" s="91"/>
      <c r="R32" s="91"/>
      <c r="W32" t="s">
        <v>28</v>
      </c>
    </row>
    <row r="33" spans="1:41" ht="21">
      <c r="A33" s="576" t="s">
        <v>29</v>
      </c>
      <c r="B33" s="576"/>
      <c r="C33" s="576"/>
      <c r="D33" s="576"/>
      <c r="E33" s="587">
        <v>1</v>
      </c>
      <c r="F33" s="587"/>
      <c r="G33" s="587"/>
      <c r="H33" s="587">
        <v>1</v>
      </c>
      <c r="I33" s="587"/>
      <c r="J33" s="587"/>
      <c r="K33" s="587">
        <v>1</v>
      </c>
      <c r="L33" s="587"/>
      <c r="M33" s="587"/>
      <c r="N33" s="566"/>
      <c r="O33" s="567"/>
      <c r="P33" s="568"/>
      <c r="Q33" s="91"/>
      <c r="R33" s="91"/>
      <c r="W33" t="s">
        <v>30</v>
      </c>
    </row>
    <row r="34" spans="1:41" ht="21">
      <c r="A34" s="576" t="s">
        <v>153</v>
      </c>
      <c r="B34" s="576"/>
      <c r="C34" s="576"/>
      <c r="D34" s="576"/>
      <c r="E34" s="587" t="s">
        <v>177</v>
      </c>
      <c r="F34" s="587"/>
      <c r="G34" s="587"/>
      <c r="H34" s="587" t="s">
        <v>177</v>
      </c>
      <c r="I34" s="587"/>
      <c r="J34" s="587"/>
      <c r="K34" s="587" t="s">
        <v>177</v>
      </c>
      <c r="L34" s="587"/>
      <c r="M34" s="587"/>
      <c r="N34" s="566"/>
      <c r="O34" s="567"/>
      <c r="P34" s="568"/>
      <c r="Q34" s="91"/>
      <c r="R34" s="91"/>
    </row>
    <row r="35" spans="1:41" ht="21">
      <c r="A35" s="576" t="s">
        <v>31</v>
      </c>
      <c r="B35" s="576"/>
      <c r="C35" s="576"/>
      <c r="D35" s="576"/>
      <c r="E35" s="586">
        <v>598475607</v>
      </c>
      <c r="F35" s="586"/>
      <c r="G35" s="586"/>
      <c r="H35" s="586">
        <v>298236153</v>
      </c>
      <c r="I35" s="586"/>
      <c r="J35" s="586"/>
      <c r="K35" s="586">
        <v>61604623.979999997</v>
      </c>
      <c r="L35" s="586"/>
      <c r="M35" s="586"/>
      <c r="N35" s="566"/>
      <c r="O35" s="567"/>
      <c r="P35" s="568"/>
      <c r="Q35" s="91"/>
      <c r="R35" s="91"/>
      <c r="W35" t="s">
        <v>32</v>
      </c>
    </row>
    <row r="36" spans="1:41" ht="21">
      <c r="A36" s="528" t="s">
        <v>33</v>
      </c>
      <c r="B36" s="528"/>
      <c r="C36" s="528"/>
      <c r="D36" s="528"/>
      <c r="E36" s="517">
        <v>2018</v>
      </c>
      <c r="F36" s="517"/>
      <c r="G36" s="517"/>
      <c r="H36" s="517">
        <v>2023</v>
      </c>
      <c r="I36" s="517"/>
      <c r="J36" s="517"/>
      <c r="K36" s="517">
        <v>2009</v>
      </c>
      <c r="L36" s="517"/>
      <c r="M36" s="517"/>
      <c r="N36" s="566"/>
      <c r="O36" s="567"/>
      <c r="P36" s="568"/>
      <c r="Q36" s="91"/>
      <c r="R36" s="91"/>
      <c r="W36" t="s">
        <v>34</v>
      </c>
    </row>
    <row r="37" spans="1:41" ht="21">
      <c r="A37" s="528" t="s">
        <v>35</v>
      </c>
      <c r="B37" s="528"/>
      <c r="C37" s="528"/>
      <c r="D37" s="528"/>
      <c r="E37" s="582">
        <v>781242</v>
      </c>
      <c r="F37" s="582"/>
      <c r="G37" s="582"/>
      <c r="H37" s="582">
        <v>1116000</v>
      </c>
      <c r="I37" s="582"/>
      <c r="J37" s="582"/>
      <c r="K37" s="582">
        <v>496900</v>
      </c>
      <c r="L37" s="582"/>
      <c r="M37" s="582"/>
      <c r="N37" s="566"/>
      <c r="O37" s="567"/>
      <c r="P37" s="568"/>
      <c r="Q37" s="91"/>
      <c r="R37" s="91"/>
    </row>
    <row r="38" spans="1:41" ht="21">
      <c r="A38" s="528" t="s">
        <v>36</v>
      </c>
      <c r="B38" s="528"/>
      <c r="C38" s="528"/>
      <c r="D38" s="528"/>
      <c r="E38" s="561">
        <f>+E35/E37</f>
        <v>766.05662137980289</v>
      </c>
      <c r="F38" s="561"/>
      <c r="G38" s="561"/>
      <c r="H38" s="561">
        <f>+H35/H37</f>
        <v>267.23669623655911</v>
      </c>
      <c r="I38" s="561"/>
      <c r="J38" s="561"/>
      <c r="K38" s="561">
        <f>+K35/K37</f>
        <v>123.97791100825116</v>
      </c>
      <c r="L38" s="561"/>
      <c r="M38" s="561"/>
      <c r="N38" s="566"/>
      <c r="O38" s="567"/>
      <c r="P38" s="568"/>
      <c r="Q38" s="91"/>
      <c r="R38" s="91"/>
      <c r="W38" s="581" t="s">
        <v>37</v>
      </c>
      <c r="X38" s="581"/>
      <c r="Y38" s="581"/>
      <c r="Z38" s="581"/>
      <c r="AA38" s="581"/>
      <c r="AB38" s="581"/>
      <c r="AC38" s="581"/>
      <c r="AD38" s="581"/>
    </row>
    <row r="39" spans="1:41" ht="21">
      <c r="A39" s="528" t="s">
        <v>169</v>
      </c>
      <c r="B39" s="528"/>
      <c r="C39" s="528"/>
      <c r="D39" s="528"/>
      <c r="E39" s="583" t="s">
        <v>57</v>
      </c>
      <c r="F39" s="584"/>
      <c r="G39" s="584"/>
      <c r="H39" s="584"/>
      <c r="I39" s="584"/>
      <c r="J39" s="584"/>
      <c r="K39" s="584"/>
      <c r="L39" s="584"/>
      <c r="M39" s="585"/>
      <c r="N39" s="566"/>
      <c r="O39" s="567"/>
      <c r="P39" s="568"/>
      <c r="Q39" s="91"/>
      <c r="R39" s="91"/>
      <c r="W39" s="88"/>
      <c r="X39" s="88"/>
      <c r="Y39" s="88"/>
      <c r="Z39" s="88"/>
      <c r="AA39" s="88"/>
      <c r="AB39" s="88"/>
      <c r="AC39" s="88"/>
      <c r="AD39" s="88"/>
    </row>
    <row r="40" spans="1:41" ht="21">
      <c r="A40" s="528" t="s">
        <v>166</v>
      </c>
      <c r="B40" s="528"/>
      <c r="C40" s="528"/>
      <c r="D40" s="528"/>
      <c r="E40" s="529">
        <v>74</v>
      </c>
      <c r="F40" s="529"/>
      <c r="G40" s="529"/>
      <c r="H40" s="529">
        <v>112</v>
      </c>
      <c r="I40" s="529"/>
      <c r="J40" s="529"/>
      <c r="K40" s="529">
        <v>79</v>
      </c>
      <c r="L40" s="529"/>
      <c r="M40" s="529"/>
      <c r="N40" s="566"/>
      <c r="O40" s="567"/>
      <c r="P40" s="568"/>
      <c r="Q40" s="91"/>
      <c r="R40" s="91"/>
    </row>
    <row r="41" spans="1:41" ht="21">
      <c r="A41" s="528" t="s">
        <v>154</v>
      </c>
      <c r="B41" s="528"/>
      <c r="C41" s="528"/>
      <c r="D41" s="528"/>
      <c r="E41" s="561">
        <v>766.06</v>
      </c>
      <c r="F41" s="561"/>
      <c r="G41" s="561"/>
      <c r="H41" s="561">
        <v>257.10000000000002</v>
      </c>
      <c r="I41" s="561"/>
      <c r="J41" s="561"/>
      <c r="K41" s="580">
        <v>123.97</v>
      </c>
      <c r="L41" s="580"/>
      <c r="M41" s="580"/>
      <c r="N41" s="566"/>
      <c r="O41" s="567"/>
      <c r="P41" s="568"/>
      <c r="Q41" s="91"/>
      <c r="R41" s="91"/>
      <c r="V41" s="94" t="e">
        <f>+IF(#REF!="CUMPLE",1,"NC")</f>
        <v>#REF!</v>
      </c>
      <c r="W41" s="95" t="e">
        <f>+IF(#REF!="CUMPLE",1,0)</f>
        <v>#REF!</v>
      </c>
      <c r="X41" s="96" t="e">
        <f>+IF(V41=W41,1,0)</f>
        <v>#REF!</v>
      </c>
      <c r="Z41" s="94" t="s">
        <v>46</v>
      </c>
      <c r="AA41" s="557" t="e">
        <f>+IF(#REF!&gt;#REF!,"CUMPLE"," NO CUMPLE ")</f>
        <v>#REF!</v>
      </c>
      <c r="AB41" s="557"/>
      <c r="AC41" s="557"/>
      <c r="AD41" s="557" t="e">
        <f>+IF(#REF!&gt;#REF!,"CUMPLE"," NO CUMPLE ")</f>
        <v>#REF!</v>
      </c>
      <c r="AE41" s="557"/>
      <c r="AF41" s="557"/>
      <c r="AG41" s="557" t="e">
        <f>+IF(#REF!&gt;#REF!,"CUMPLE"," NO CUMPLE ")</f>
        <v>#REF!</v>
      </c>
      <c r="AH41" s="557"/>
      <c r="AI41" s="557"/>
      <c r="AJ41" s="557" t="e">
        <f>+IF(#REF!&gt;#REF!,"CUMPLE"," NO CUMPLE ")</f>
        <v>#REF!</v>
      </c>
      <c r="AK41" s="557"/>
      <c r="AL41" s="557"/>
      <c r="AM41" s="557" t="e">
        <f>+IF(#REF!&gt;#REF!,"CUMPLE"," NO CUMPLE ")</f>
        <v>#REF!</v>
      </c>
      <c r="AN41" s="557"/>
      <c r="AO41" s="558"/>
    </row>
    <row r="42" spans="1:41" ht="21.65" customHeight="1" thickBot="1">
      <c r="A42" s="579" t="s">
        <v>38</v>
      </c>
      <c r="B42" s="579"/>
      <c r="C42" s="576">
        <v>72141120</v>
      </c>
      <c r="D42" s="576"/>
      <c r="E42" s="577" t="s">
        <v>3</v>
      </c>
      <c r="F42" s="577"/>
      <c r="G42" s="577"/>
      <c r="H42" s="578" t="s">
        <v>3</v>
      </c>
      <c r="I42" s="578"/>
      <c r="J42" s="578"/>
      <c r="K42" s="578" t="s">
        <v>3</v>
      </c>
      <c r="L42" s="578"/>
      <c r="M42" s="578"/>
      <c r="N42" s="566"/>
      <c r="O42" s="567"/>
      <c r="P42" s="568"/>
      <c r="Q42" s="91"/>
      <c r="R42" s="91"/>
      <c r="V42" s="92" t="e">
        <f>+IF(#REF!="CUMPLE",1,0)</f>
        <v>#REF!</v>
      </c>
      <c r="W42" s="92"/>
      <c r="Z42" s="97"/>
      <c r="AA42" s="97"/>
      <c r="AB42" s="97"/>
      <c r="AC42" s="97"/>
      <c r="AD42" s="97"/>
      <c r="AE42" s="97"/>
      <c r="AF42" s="97"/>
      <c r="AG42" s="97"/>
      <c r="AH42" s="97"/>
      <c r="AI42" s="97"/>
      <c r="AJ42" s="97"/>
      <c r="AK42" s="97"/>
      <c r="AL42" s="97"/>
      <c r="AM42" s="97"/>
      <c r="AN42" s="97"/>
    </row>
    <row r="43" spans="1:41" ht="21.5" thickBot="1">
      <c r="A43" s="579"/>
      <c r="B43" s="579"/>
      <c r="C43" s="576">
        <v>72141124</v>
      </c>
      <c r="D43" s="576"/>
      <c r="E43" s="577" t="s">
        <v>3</v>
      </c>
      <c r="F43" s="577"/>
      <c r="G43" s="577"/>
      <c r="H43" s="578" t="s">
        <v>3</v>
      </c>
      <c r="I43" s="578"/>
      <c r="J43" s="578"/>
      <c r="K43" s="578" t="s">
        <v>3</v>
      </c>
      <c r="L43" s="578"/>
      <c r="M43" s="578"/>
      <c r="N43" s="566"/>
      <c r="O43" s="567"/>
      <c r="P43" s="568"/>
      <c r="Q43" s="91"/>
      <c r="R43" s="91"/>
      <c r="V43" s="98" t="s">
        <v>41</v>
      </c>
      <c r="W43" s="99" t="s">
        <v>56</v>
      </c>
      <c r="X43" s="100" t="s">
        <v>48</v>
      </c>
      <c r="Z43" s="97"/>
      <c r="AA43" s="572" t="s">
        <v>42</v>
      </c>
      <c r="AB43" s="573"/>
      <c r="AC43" s="574"/>
      <c r="AD43" s="97"/>
      <c r="AE43" s="97"/>
      <c r="AF43" s="97"/>
      <c r="AG43" s="97"/>
      <c r="AH43" s="97"/>
      <c r="AI43" s="97"/>
      <c r="AJ43" s="97"/>
      <c r="AK43" s="97"/>
      <c r="AL43" s="97"/>
      <c r="AM43" s="97"/>
      <c r="AN43" s="97"/>
    </row>
    <row r="44" spans="1:41" ht="34" customHeight="1">
      <c r="A44" s="528" t="s">
        <v>155</v>
      </c>
      <c r="B44" s="528"/>
      <c r="C44" s="528"/>
      <c r="D44" s="528"/>
      <c r="E44" s="561" t="s">
        <v>3</v>
      </c>
      <c r="F44" s="561"/>
      <c r="G44" s="561"/>
      <c r="H44" s="561" t="s">
        <v>3</v>
      </c>
      <c r="I44" s="561"/>
      <c r="J44" s="561"/>
      <c r="K44" s="575" t="s">
        <v>3</v>
      </c>
      <c r="L44" s="575"/>
      <c r="M44" s="575"/>
      <c r="N44" s="566"/>
      <c r="O44" s="567"/>
      <c r="P44" s="568"/>
      <c r="Q44" s="101"/>
      <c r="R44" s="91"/>
      <c r="V44" s="94"/>
      <c r="W44" s="95"/>
      <c r="X44" s="96"/>
      <c r="Z44" s="94"/>
      <c r="AA44" s="557"/>
      <c r="AB44" s="557"/>
      <c r="AC44" s="557"/>
      <c r="AD44" s="557"/>
      <c r="AE44" s="557"/>
      <c r="AF44" s="557"/>
      <c r="AG44" s="557"/>
      <c r="AH44" s="557"/>
      <c r="AI44" s="557"/>
      <c r="AJ44" s="557"/>
      <c r="AK44" s="557"/>
      <c r="AL44" s="557"/>
      <c r="AM44" s="557"/>
      <c r="AN44" s="557"/>
      <c r="AO44" s="558"/>
    </row>
    <row r="45" spans="1:41" ht="34" customHeight="1">
      <c r="A45" s="532" t="s">
        <v>170</v>
      </c>
      <c r="B45" s="559"/>
      <c r="C45" s="559"/>
      <c r="D45" s="560"/>
      <c r="E45" s="561" t="s">
        <v>5</v>
      </c>
      <c r="F45" s="561"/>
      <c r="G45" s="561"/>
      <c r="H45" s="561" t="s">
        <v>5</v>
      </c>
      <c r="I45" s="561"/>
      <c r="J45" s="561"/>
      <c r="K45" s="562" t="s">
        <v>3</v>
      </c>
      <c r="L45" s="562"/>
      <c r="M45" s="562"/>
      <c r="N45" s="569"/>
      <c r="O45" s="570"/>
      <c r="P45" s="571"/>
      <c r="Q45" s="101"/>
      <c r="R45" s="91"/>
      <c r="W45" s="102"/>
      <c r="X45" s="96"/>
      <c r="Z45" s="102"/>
      <c r="AA45" s="103"/>
      <c r="AB45" s="104"/>
      <c r="AC45" s="97"/>
      <c r="AD45" s="97"/>
      <c r="AE45" s="97"/>
      <c r="AF45" s="97"/>
      <c r="AG45" s="97"/>
      <c r="AH45" s="97"/>
      <c r="AI45" s="97"/>
      <c r="AJ45" s="97"/>
      <c r="AK45" s="97"/>
      <c r="AL45" s="97"/>
      <c r="AM45" s="97"/>
      <c r="AN45" s="97"/>
      <c r="AO45" s="97"/>
    </row>
    <row r="46" spans="1:41" ht="38.15" customHeight="1">
      <c r="A46" s="552" t="s">
        <v>76</v>
      </c>
      <c r="B46" s="552"/>
      <c r="C46" s="552"/>
      <c r="D46" s="552"/>
      <c r="E46" s="552"/>
      <c r="F46" s="552"/>
      <c r="G46" s="552"/>
      <c r="H46" s="552"/>
      <c r="I46" s="552"/>
      <c r="J46" s="552"/>
      <c r="K46" s="552"/>
      <c r="L46" s="552"/>
      <c r="M46" s="552"/>
      <c r="N46" s="552"/>
      <c r="O46" s="552"/>
      <c r="P46" s="552"/>
      <c r="Q46" s="555" t="s">
        <v>160</v>
      </c>
      <c r="R46" s="556"/>
      <c r="S46" s="129"/>
      <c r="W46" s="105">
        <v>6</v>
      </c>
      <c r="X46" s="106">
        <v>1.5</v>
      </c>
      <c r="Z46" s="95" t="s">
        <v>39</v>
      </c>
      <c r="AA46" s="540" t="e">
        <f>+IF(#REF!="CUMPLE",1,0)</f>
        <v>#REF!</v>
      </c>
      <c r="AB46" s="541"/>
    </row>
    <row r="47" spans="1:41" ht="24.65" customHeight="1">
      <c r="A47" s="527" t="s">
        <v>74</v>
      </c>
      <c r="B47" s="528"/>
      <c r="C47" s="528"/>
      <c r="D47" s="528"/>
      <c r="E47" s="537" t="s">
        <v>179</v>
      </c>
      <c r="F47" s="538"/>
      <c r="G47" s="538"/>
      <c r="H47" s="538"/>
      <c r="I47" s="538"/>
      <c r="J47" s="538"/>
      <c r="K47" s="538"/>
      <c r="L47" s="538"/>
      <c r="M47" s="538"/>
      <c r="N47" s="538"/>
      <c r="O47" s="538"/>
      <c r="P47" s="539"/>
      <c r="Q47" s="546" t="s">
        <v>57</v>
      </c>
      <c r="R47" s="547"/>
      <c r="Z47" s="95" t="s">
        <v>40</v>
      </c>
      <c r="AA47" s="540" t="e">
        <f>+IF(#REF!="CUMPLE",1,0)</f>
        <v>#REF!</v>
      </c>
      <c r="AB47" s="541"/>
    </row>
    <row r="48" spans="1:41" ht="64.5" customHeight="1" thickBot="1">
      <c r="A48" s="553" t="s">
        <v>159</v>
      </c>
      <c r="B48" s="554"/>
      <c r="C48" s="554"/>
      <c r="D48" s="554"/>
      <c r="E48" s="537" t="s">
        <v>184</v>
      </c>
      <c r="F48" s="538"/>
      <c r="G48" s="538"/>
      <c r="H48" s="538"/>
      <c r="I48" s="538"/>
      <c r="J48" s="538"/>
      <c r="K48" s="538"/>
      <c r="L48" s="538"/>
      <c r="M48" s="538"/>
      <c r="N48" s="538"/>
      <c r="O48" s="538"/>
      <c r="P48" s="539"/>
      <c r="Q48" s="548"/>
      <c r="R48" s="549"/>
      <c r="Z48" s="95"/>
      <c r="AA48" s="107"/>
      <c r="AB48" s="107"/>
    </row>
    <row r="49" spans="1:32" ht="21" customHeight="1">
      <c r="A49" s="527" t="s">
        <v>77</v>
      </c>
      <c r="B49" s="528"/>
      <c r="C49" s="528"/>
      <c r="D49" s="528"/>
      <c r="E49" s="537" t="s">
        <v>3</v>
      </c>
      <c r="F49" s="538"/>
      <c r="G49" s="538"/>
      <c r="H49" s="538"/>
      <c r="I49" s="538"/>
      <c r="J49" s="538"/>
      <c r="K49" s="538"/>
      <c r="L49" s="538"/>
      <c r="M49" s="538"/>
      <c r="N49" s="538"/>
      <c r="O49" s="538"/>
      <c r="P49" s="539"/>
      <c r="Q49" s="548"/>
      <c r="R49" s="549"/>
      <c r="V49" s="98" t="s">
        <v>41</v>
      </c>
      <c r="W49" s="99" t="s">
        <v>51</v>
      </c>
      <c r="X49" s="100" t="s">
        <v>42</v>
      </c>
      <c r="Z49" s="95" t="s">
        <v>43</v>
      </c>
      <c r="AA49" s="540" t="e">
        <f>SUM(AA46:AB47)</f>
        <v>#REF!</v>
      </c>
      <c r="AB49" s="541"/>
    </row>
    <row r="50" spans="1:32" ht="48.75" customHeight="1">
      <c r="A50" s="542" t="s">
        <v>78</v>
      </c>
      <c r="B50" s="542"/>
      <c r="C50" s="542"/>
      <c r="D50" s="542"/>
      <c r="E50" s="543" t="s">
        <v>183</v>
      </c>
      <c r="F50" s="544"/>
      <c r="G50" s="544"/>
      <c r="H50" s="544"/>
      <c r="I50" s="544"/>
      <c r="J50" s="544"/>
      <c r="K50" s="544"/>
      <c r="L50" s="544"/>
      <c r="M50" s="544"/>
      <c r="N50" s="544"/>
      <c r="O50" s="544"/>
      <c r="P50" s="545"/>
      <c r="Q50" s="548"/>
      <c r="R50" s="549"/>
      <c r="V50" s="108" t="e">
        <f>+IF(#REF!="CUMPLE",1,"NC")</f>
        <v>#REF!</v>
      </c>
      <c r="W50" s="109" t="e">
        <f>+IF(#REF!="CUMPLE",1,0)</f>
        <v>#REF!</v>
      </c>
      <c r="X50" s="110" t="e">
        <f>+IF(V50=W50,1,0)</f>
        <v>#REF!</v>
      </c>
    </row>
    <row r="51" spans="1:32" ht="37.5" customHeight="1">
      <c r="A51" s="542" t="s">
        <v>79</v>
      </c>
      <c r="B51" s="542"/>
      <c r="C51" s="542"/>
      <c r="D51" s="542"/>
      <c r="E51" s="537" t="s">
        <v>185</v>
      </c>
      <c r="F51" s="538"/>
      <c r="G51" s="538"/>
      <c r="H51" s="538"/>
      <c r="I51" s="538"/>
      <c r="J51" s="538"/>
      <c r="K51" s="538"/>
      <c r="L51" s="538"/>
      <c r="M51" s="538"/>
      <c r="N51" s="538"/>
      <c r="O51" s="538"/>
      <c r="P51" s="539"/>
      <c r="Q51" s="550"/>
      <c r="R51" s="551"/>
    </row>
    <row r="52" spans="1:32" ht="54.65" customHeight="1">
      <c r="A52" s="532" t="s">
        <v>161</v>
      </c>
      <c r="B52" s="533"/>
      <c r="C52" s="533"/>
      <c r="D52" s="533"/>
      <c r="E52" s="533"/>
      <c r="F52" s="533"/>
      <c r="G52" s="533"/>
      <c r="H52" s="533"/>
      <c r="I52" s="533"/>
      <c r="J52" s="533"/>
      <c r="K52" s="533"/>
      <c r="L52" s="533"/>
      <c r="M52" s="533"/>
      <c r="N52" s="533"/>
      <c r="O52" s="533"/>
      <c r="P52" s="534"/>
      <c r="Q52" s="91"/>
      <c r="R52" s="91"/>
    </row>
    <row r="53" spans="1:32">
      <c r="A53" s="527" t="s">
        <v>156</v>
      </c>
      <c r="B53" s="528"/>
      <c r="C53" s="528"/>
      <c r="D53" s="528"/>
      <c r="E53" s="536" t="s">
        <v>16</v>
      </c>
      <c r="F53" s="536"/>
      <c r="G53" s="536"/>
      <c r="H53" s="536" t="s">
        <v>18</v>
      </c>
      <c r="I53" s="536"/>
      <c r="J53" s="536"/>
      <c r="K53" s="536" t="s">
        <v>21</v>
      </c>
      <c r="L53" s="536"/>
      <c r="M53" s="536"/>
      <c r="N53" s="536" t="s">
        <v>22</v>
      </c>
      <c r="O53" s="536"/>
      <c r="P53" s="536"/>
      <c r="Q53" s="111" t="s">
        <v>164</v>
      </c>
      <c r="R53" s="124" t="s">
        <v>158</v>
      </c>
      <c r="S53" s="112"/>
      <c r="T53" s="113"/>
      <c r="U53" s="113"/>
      <c r="V53" s="113"/>
    </row>
    <row r="54" spans="1:32" ht="33.75" customHeight="1">
      <c r="A54" s="527" t="s">
        <v>143</v>
      </c>
      <c r="B54" s="528"/>
      <c r="C54" s="528"/>
      <c r="D54" s="528"/>
      <c r="E54" s="529" t="s">
        <v>186</v>
      </c>
      <c r="F54" s="529"/>
      <c r="G54" s="529"/>
      <c r="H54" s="529" t="s">
        <v>186</v>
      </c>
      <c r="I54" s="529"/>
      <c r="J54" s="529"/>
      <c r="K54" s="529" t="s">
        <v>190</v>
      </c>
      <c r="L54" s="529"/>
      <c r="M54" s="529"/>
      <c r="N54" s="530" t="s">
        <v>186</v>
      </c>
      <c r="O54" s="530"/>
      <c r="P54" s="530"/>
      <c r="Q54" s="126" t="s">
        <v>186</v>
      </c>
      <c r="R54" s="127"/>
      <c r="S54" s="112"/>
      <c r="T54" s="114"/>
      <c r="U54" s="114"/>
      <c r="V54" s="114"/>
    </row>
    <row r="55" spans="1:32" ht="124.5" customHeight="1">
      <c r="A55" s="527" t="s">
        <v>75</v>
      </c>
      <c r="B55" s="528"/>
      <c r="C55" s="528"/>
      <c r="D55" s="528"/>
      <c r="E55" s="531" t="s">
        <v>187</v>
      </c>
      <c r="F55" s="531"/>
      <c r="G55" s="531"/>
      <c r="H55" s="531" t="s">
        <v>189</v>
      </c>
      <c r="I55" s="531"/>
      <c r="J55" s="531"/>
      <c r="K55" s="531" t="s">
        <v>191</v>
      </c>
      <c r="L55" s="531"/>
      <c r="M55" s="531"/>
      <c r="N55" s="531" t="s">
        <v>192</v>
      </c>
      <c r="O55" s="531"/>
      <c r="P55" s="531"/>
      <c r="Q55" s="125" t="s">
        <v>193</v>
      </c>
      <c r="R55" s="128"/>
      <c r="S55" s="115"/>
      <c r="T55" s="114"/>
      <c r="U55" s="114"/>
      <c r="V55" s="114"/>
    </row>
    <row r="56" spans="1:32">
      <c r="A56" s="527" t="s">
        <v>157</v>
      </c>
      <c r="B56" s="528"/>
      <c r="C56" s="528"/>
      <c r="D56" s="528"/>
      <c r="E56" s="529" t="s">
        <v>188</v>
      </c>
      <c r="F56" s="529"/>
      <c r="G56" s="529"/>
      <c r="H56" s="529" t="s">
        <v>188</v>
      </c>
      <c r="I56" s="529"/>
      <c r="J56" s="529"/>
      <c r="K56" s="529" t="s">
        <v>188</v>
      </c>
      <c r="L56" s="529"/>
      <c r="M56" s="529"/>
      <c r="N56" s="529" t="s">
        <v>188</v>
      </c>
      <c r="O56" s="529"/>
      <c r="P56" s="529"/>
      <c r="Q56" s="123" t="s">
        <v>188</v>
      </c>
      <c r="R56" s="127"/>
      <c r="S56" s="112"/>
      <c r="T56" s="114"/>
      <c r="U56" s="114"/>
      <c r="V56" s="114"/>
    </row>
    <row r="57" spans="1:32">
      <c r="A57" s="527" t="s">
        <v>142</v>
      </c>
      <c r="B57" s="528"/>
      <c r="C57" s="528"/>
      <c r="D57" s="528"/>
      <c r="E57" s="536" t="s">
        <v>57</v>
      </c>
      <c r="F57" s="536"/>
      <c r="G57" s="536"/>
      <c r="H57" s="536" t="s">
        <v>57</v>
      </c>
      <c r="I57" s="536"/>
      <c r="J57" s="536"/>
      <c r="K57" s="536" t="s">
        <v>57</v>
      </c>
      <c r="L57" s="536"/>
      <c r="M57" s="536"/>
      <c r="N57" s="536" t="s">
        <v>57</v>
      </c>
      <c r="O57" s="536"/>
      <c r="P57" s="536"/>
      <c r="Q57" s="56" t="s">
        <v>57</v>
      </c>
      <c r="R57" s="127"/>
      <c r="S57" s="112"/>
      <c r="T57" s="114"/>
      <c r="U57" s="114"/>
      <c r="V57" s="114"/>
    </row>
    <row r="58" spans="1:32" ht="15.65" customHeight="1">
      <c r="V58" s="116">
        <v>5</v>
      </c>
      <c r="W58" s="535" t="str">
        <f>+IF($A$22=Q32,IF(#REF!="CUMPLE",#REF!,0),"")</f>
        <v/>
      </c>
      <c r="X58" s="535"/>
      <c r="Y58" s="535" t="str">
        <f>+IF($A$23=Q32,IF(#REF!="CUMPLE",#REF!,0),"")</f>
        <v/>
      </c>
      <c r="Z58" s="535"/>
      <c r="AA58" s="535" t="e">
        <f>+IF($A$24=Q32,IF(#REF!="CUMPLE",#REF!,0),"")</f>
        <v>#REF!</v>
      </c>
      <c r="AB58" s="535"/>
      <c r="AC58" s="535" t="e">
        <f>+IF($A$25=Q32,IF(#REF!="CUMPLE",#REF!,0),"")</f>
        <v>#REF!</v>
      </c>
      <c r="AD58" s="535"/>
      <c r="AE58" s="535" t="e">
        <f>+IF($A$26=Q32,IF(#REF!="CUMPLE",#REF!,0),"")</f>
        <v>#REF!</v>
      </c>
      <c r="AF58" s="535"/>
    </row>
    <row r="59" spans="1:32" ht="15.65" customHeight="1">
      <c r="W59" s="94" t="e">
        <f>+IF(#REF!="CUMPLE",1,"NC")</f>
        <v>#REF!</v>
      </c>
      <c r="X59" s="117" t="str">
        <f>IF(ISNUMBER(#REF!),#REF!,"")</f>
        <v/>
      </c>
      <c r="Y59" s="118" t="e">
        <f>+IF(W59=1,X59,"")</f>
        <v>#REF!</v>
      </c>
    </row>
    <row r="60" spans="1:32" ht="15.65" customHeight="1">
      <c r="W60" s="94" t="e">
        <f>+IF(#REF!="CUMPLE",1,"NC")</f>
        <v>#REF!</v>
      </c>
      <c r="X60" s="117" t="str">
        <f>IF(ISNUMBER(#REF!),#REF!,"")</f>
        <v/>
      </c>
      <c r="Y60" s="118" t="e">
        <f>+IF(W60=1,X60,"")</f>
        <v>#REF!</v>
      </c>
    </row>
    <row r="61" spans="1:32" ht="27" customHeight="1">
      <c r="B61" s="522" t="s">
        <v>49</v>
      </c>
      <c r="C61" s="522"/>
      <c r="D61" s="522"/>
      <c r="E61" s="522"/>
      <c r="F61" s="522"/>
      <c r="G61" s="522"/>
      <c r="H61" s="522"/>
      <c r="I61" s="522"/>
      <c r="J61" s="522"/>
      <c r="K61" s="522"/>
      <c r="L61" s="522"/>
      <c r="M61" s="522"/>
      <c r="N61" s="522"/>
      <c r="O61" s="522"/>
      <c r="P61" s="522"/>
      <c r="Q61" s="119"/>
      <c r="R61" s="119"/>
    </row>
    <row r="62" spans="1:32" ht="16" customHeight="1">
      <c r="B62" s="522"/>
      <c r="C62" s="522"/>
      <c r="D62" s="522"/>
      <c r="E62" s="522"/>
      <c r="F62" s="522"/>
      <c r="G62" s="522"/>
      <c r="H62" s="522"/>
      <c r="I62" s="522"/>
      <c r="J62" s="522"/>
      <c r="K62" s="522"/>
      <c r="L62" s="522"/>
      <c r="M62" s="522"/>
      <c r="N62" s="522"/>
      <c r="O62" s="522"/>
      <c r="P62" s="522"/>
      <c r="Q62" s="119"/>
      <c r="R62" s="119"/>
    </row>
    <row r="63" spans="1:32" ht="15.65" customHeight="1">
      <c r="B63" s="522" t="s">
        <v>50</v>
      </c>
      <c r="C63" s="522"/>
      <c r="D63" s="522"/>
      <c r="E63" s="522"/>
      <c r="F63" s="522"/>
      <c r="G63" s="522"/>
      <c r="H63" s="522"/>
      <c r="I63" s="522"/>
      <c r="J63" s="522"/>
      <c r="K63" s="522"/>
      <c r="L63" s="522"/>
      <c r="M63" s="522"/>
      <c r="N63" s="522"/>
      <c r="O63" s="522"/>
      <c r="P63" s="522"/>
      <c r="Q63" s="119"/>
      <c r="R63" s="119"/>
      <c r="W63" t="e">
        <f>+LOOKUP(Y63,#REF!,#REF!)</f>
        <v>#REF!</v>
      </c>
      <c r="Y63" s="120" t="s">
        <v>54</v>
      </c>
    </row>
    <row r="64" spans="1:32" ht="16.399999999999999" customHeight="1">
      <c r="B64" s="522"/>
      <c r="C64" s="522"/>
      <c r="D64" s="522"/>
      <c r="E64" s="522"/>
      <c r="F64" s="522"/>
      <c r="G64" s="522"/>
      <c r="H64" s="522"/>
      <c r="I64" s="522"/>
      <c r="J64" s="522"/>
      <c r="K64" s="522"/>
      <c r="L64" s="522"/>
      <c r="M64" s="522"/>
      <c r="N64" s="522"/>
      <c r="O64" s="522"/>
      <c r="P64" s="522"/>
      <c r="Q64" s="119"/>
      <c r="R64" s="119"/>
    </row>
    <row r="65" spans="1:29" ht="79.5" customHeight="1">
      <c r="B65" s="523" t="s">
        <v>433</v>
      </c>
      <c r="C65" s="523"/>
      <c r="D65" s="523"/>
      <c r="E65" s="524" t="s">
        <v>435</v>
      </c>
      <c r="F65" s="525"/>
      <c r="G65" s="525"/>
      <c r="H65" s="525"/>
      <c r="I65" s="525"/>
      <c r="J65" s="525"/>
      <c r="K65" s="525"/>
      <c r="L65" s="525"/>
      <c r="M65" s="525"/>
      <c r="N65" s="525"/>
      <c r="O65" s="525"/>
      <c r="P65" s="525"/>
      <c r="Q65" s="119"/>
      <c r="R65" s="119"/>
    </row>
    <row r="66" spans="1:29" ht="76.5" customHeight="1">
      <c r="B66" s="523" t="s">
        <v>465</v>
      </c>
      <c r="C66" s="523"/>
      <c r="D66" s="523"/>
      <c r="E66" s="526" t="s">
        <v>466</v>
      </c>
      <c r="F66" s="526"/>
      <c r="G66" s="526"/>
      <c r="H66" s="526"/>
      <c r="I66" s="526"/>
      <c r="J66" s="526"/>
      <c r="K66" s="526"/>
      <c r="L66" s="526"/>
      <c r="M66" s="526"/>
      <c r="N66" s="526"/>
      <c r="O66" s="526"/>
      <c r="P66" s="526"/>
      <c r="Q66" s="121"/>
      <c r="R66" s="121"/>
    </row>
    <row r="67" spans="1:29">
      <c r="A67" s="67"/>
      <c r="B67" s="67"/>
      <c r="C67" s="67"/>
      <c r="D67" s="67"/>
      <c r="E67" s="67"/>
      <c r="F67" s="67"/>
      <c r="G67" s="67"/>
      <c r="H67" s="67"/>
      <c r="I67" s="67"/>
      <c r="J67" s="67"/>
      <c r="K67" s="67"/>
      <c r="L67" s="67"/>
      <c r="M67" s="67"/>
      <c r="N67" s="67"/>
      <c r="O67" s="67"/>
      <c r="P67" s="67"/>
      <c r="Q67" s="67"/>
      <c r="R67" s="67"/>
      <c r="AB67" s="1">
        <v>1988</v>
      </c>
      <c r="AC67" s="2">
        <v>25637</v>
      </c>
    </row>
    <row r="68" spans="1:29">
      <c r="A68" s="67"/>
      <c r="B68" s="67"/>
      <c r="C68" s="67"/>
      <c r="D68" s="67"/>
      <c r="E68" s="67"/>
      <c r="F68" s="67"/>
      <c r="G68" s="67"/>
      <c r="H68" s="67"/>
      <c r="I68" s="67"/>
      <c r="J68" s="67"/>
      <c r="K68" s="67"/>
      <c r="L68" s="67"/>
      <c r="M68" s="67"/>
      <c r="N68" s="67"/>
      <c r="O68" s="67"/>
      <c r="P68" s="67"/>
      <c r="Q68" s="67"/>
      <c r="R68" s="67"/>
      <c r="AB68" s="3">
        <v>1989</v>
      </c>
      <c r="AC68" s="4">
        <v>32560</v>
      </c>
    </row>
    <row r="69" spans="1:29">
      <c r="A69" s="67"/>
      <c r="B69" s="514"/>
      <c r="C69" s="514"/>
      <c r="D69" s="514"/>
      <c r="E69" s="514"/>
      <c r="F69" s="514"/>
      <c r="G69" s="514"/>
      <c r="H69" s="67"/>
      <c r="I69" s="67"/>
      <c r="J69" s="67"/>
      <c r="K69" s="67"/>
      <c r="L69" s="67"/>
      <c r="M69" s="67"/>
      <c r="N69" s="67"/>
      <c r="O69" s="67"/>
      <c r="P69" s="67"/>
      <c r="Q69" s="67"/>
      <c r="R69" s="67"/>
      <c r="S69" s="67"/>
      <c r="AB69" s="1">
        <v>1990</v>
      </c>
      <c r="AC69" s="2">
        <v>41025</v>
      </c>
    </row>
    <row r="70" spans="1:29">
      <c r="A70" s="67"/>
      <c r="B70" s="514"/>
      <c r="C70" s="514"/>
      <c r="D70" s="514"/>
      <c r="E70" s="514"/>
      <c r="F70" s="514"/>
      <c r="G70" s="514"/>
      <c r="H70" s="67"/>
      <c r="I70" s="67"/>
      <c r="J70" s="67"/>
      <c r="K70" s="67"/>
      <c r="L70" s="67"/>
      <c r="M70" s="67"/>
      <c r="N70" s="67"/>
      <c r="O70" s="67"/>
      <c r="P70" s="67"/>
      <c r="Q70" s="67"/>
      <c r="R70" s="67"/>
      <c r="S70" s="67"/>
      <c r="AB70" s="3">
        <v>1991</v>
      </c>
      <c r="AC70" s="4">
        <v>51720</v>
      </c>
    </row>
    <row r="71" spans="1:29">
      <c r="A71" s="67"/>
      <c r="B71" s="514"/>
      <c r="C71" s="514"/>
      <c r="D71" s="514"/>
      <c r="E71" s="514"/>
      <c r="F71" s="514"/>
      <c r="G71" s="514"/>
      <c r="H71" s="67"/>
      <c r="I71" s="67"/>
      <c r="J71" s="67"/>
      <c r="K71" s="67"/>
      <c r="L71" s="67"/>
      <c r="M71" s="67"/>
      <c r="N71" s="67"/>
      <c r="O71" s="67"/>
      <c r="P71" s="67"/>
      <c r="Q71" s="67"/>
      <c r="R71" s="67"/>
      <c r="S71" s="67"/>
      <c r="AB71" s="1">
        <v>1992</v>
      </c>
      <c r="AC71" s="2">
        <v>65190</v>
      </c>
    </row>
    <row r="72" spans="1:29">
      <c r="A72" s="67"/>
      <c r="B72" s="514"/>
      <c r="C72" s="514"/>
      <c r="D72" s="514"/>
      <c r="E72" s="514"/>
      <c r="F72" s="514"/>
      <c r="G72" s="514"/>
      <c r="H72" s="67"/>
      <c r="I72" s="67"/>
      <c r="J72" s="67"/>
      <c r="K72" s="67"/>
      <c r="L72" s="67"/>
      <c r="M72" s="67"/>
      <c r="N72" s="67"/>
      <c r="O72" s="67"/>
      <c r="P72" s="67"/>
      <c r="Q72" s="67"/>
      <c r="R72" s="67"/>
      <c r="S72" s="67"/>
      <c r="AB72" s="3">
        <v>1993</v>
      </c>
      <c r="AC72" s="4">
        <v>81510</v>
      </c>
    </row>
    <row r="73" spans="1:29">
      <c r="A73" s="67"/>
      <c r="B73" s="514"/>
      <c r="C73" s="514"/>
      <c r="D73" s="514"/>
      <c r="E73" s="514"/>
      <c r="F73" s="514"/>
      <c r="G73" s="514"/>
      <c r="H73" s="67"/>
      <c r="I73" s="67"/>
      <c r="J73" s="67"/>
      <c r="K73" s="67"/>
      <c r="L73" s="67"/>
      <c r="M73" s="67"/>
      <c r="N73" s="67"/>
      <c r="O73" s="67"/>
      <c r="P73" s="67"/>
      <c r="Q73" s="67"/>
      <c r="R73" s="67"/>
      <c r="S73" s="67"/>
      <c r="AB73" s="1">
        <v>1994</v>
      </c>
      <c r="AC73" s="2">
        <v>98700</v>
      </c>
    </row>
    <row r="74" spans="1:29">
      <c r="A74" s="67"/>
      <c r="B74" s="514"/>
      <c r="C74" s="514"/>
      <c r="D74" s="514"/>
      <c r="E74" s="514"/>
      <c r="F74" s="514"/>
      <c r="G74" s="514"/>
      <c r="H74" s="67"/>
      <c r="I74" s="67"/>
      <c r="J74" s="67"/>
      <c r="K74" s="67"/>
      <c r="L74" s="67"/>
      <c r="M74" s="67"/>
      <c r="N74" s="67"/>
      <c r="O74" s="67"/>
      <c r="P74" s="67"/>
      <c r="Q74" s="67"/>
      <c r="R74" s="67"/>
      <c r="S74" s="67"/>
      <c r="AB74" s="3">
        <v>1995</v>
      </c>
      <c r="AC74" s="4">
        <v>118934</v>
      </c>
    </row>
    <row r="75" spans="1:29">
      <c r="A75" s="67"/>
      <c r="B75" s="55"/>
      <c r="C75" s="55"/>
      <c r="D75" s="55"/>
      <c r="E75" s="55"/>
      <c r="F75" s="55"/>
      <c r="G75" s="55"/>
      <c r="H75" s="130" t="s">
        <v>194</v>
      </c>
      <c r="I75" s="55"/>
      <c r="J75" s="55"/>
      <c r="K75" s="55"/>
      <c r="L75" s="55"/>
      <c r="M75" s="67"/>
      <c r="N75" s="67"/>
      <c r="O75" s="67"/>
      <c r="P75" s="67"/>
      <c r="Q75" s="67"/>
      <c r="R75" s="67"/>
      <c r="S75" s="67"/>
      <c r="AB75" s="1">
        <v>1996</v>
      </c>
      <c r="AC75" s="2">
        <v>142125</v>
      </c>
    </row>
    <row r="76" spans="1:29">
      <c r="A76" s="67"/>
      <c r="B76" s="55"/>
      <c r="C76" s="55"/>
      <c r="D76" s="55"/>
      <c r="E76" s="55"/>
      <c r="F76" s="55"/>
      <c r="G76" s="55"/>
      <c r="H76" t="s">
        <v>195</v>
      </c>
      <c r="I76" s="55"/>
      <c r="J76" s="55"/>
      <c r="K76" s="55"/>
      <c r="L76" s="55"/>
      <c r="M76" s="67"/>
      <c r="N76" s="67"/>
      <c r="O76" s="67"/>
      <c r="P76" s="67"/>
      <c r="Q76" s="67"/>
      <c r="R76" s="67"/>
      <c r="S76" s="67"/>
      <c r="AB76" s="3">
        <v>1997</v>
      </c>
      <c r="AC76" s="4">
        <v>172005</v>
      </c>
    </row>
    <row r="77" spans="1:29">
      <c r="A77" s="67"/>
      <c r="B77" s="67"/>
      <c r="C77" s="67"/>
      <c r="D77" s="67"/>
      <c r="E77" s="67"/>
      <c r="F77" s="67"/>
      <c r="G77" s="67"/>
      <c r="H77" s="67" t="s">
        <v>196</v>
      </c>
      <c r="I77" s="67"/>
      <c r="J77" s="67"/>
      <c r="K77" s="67"/>
      <c r="L77" s="67"/>
      <c r="M77" s="67"/>
      <c r="N77" s="67"/>
      <c r="O77" s="67"/>
      <c r="P77" s="67"/>
      <c r="Q77" s="67"/>
      <c r="R77" s="67"/>
      <c r="S77" s="67"/>
      <c r="AB77" s="1">
        <v>1998</v>
      </c>
      <c r="AC77" s="2">
        <v>203826</v>
      </c>
    </row>
    <row r="78" spans="1:29">
      <c r="A78" s="67"/>
      <c r="B78" s="67"/>
      <c r="C78" s="67"/>
      <c r="D78" s="67"/>
      <c r="E78" s="67"/>
      <c r="F78" s="67"/>
      <c r="G78" s="67"/>
      <c r="H78" s="130" t="s">
        <v>145</v>
      </c>
      <c r="I78" s="67"/>
      <c r="J78" s="67"/>
      <c r="K78" s="67"/>
      <c r="L78" s="67"/>
      <c r="M78" s="67"/>
      <c r="N78" s="67"/>
      <c r="O78" s="67"/>
      <c r="P78" s="67"/>
      <c r="Q78" s="67"/>
      <c r="R78" s="67"/>
      <c r="S78" s="67"/>
      <c r="AB78" s="3">
        <v>1999</v>
      </c>
      <c r="AC78" s="4">
        <v>236460</v>
      </c>
    </row>
    <row r="79" spans="1:29">
      <c r="A79" s="67"/>
      <c r="B79" s="67"/>
      <c r="C79" s="67"/>
      <c r="D79" s="67"/>
      <c r="E79" s="67"/>
      <c r="F79" s="67"/>
      <c r="G79" s="67"/>
      <c r="H79" s="67"/>
      <c r="I79" s="67"/>
      <c r="J79" s="67"/>
      <c r="K79" s="67"/>
      <c r="L79" s="67"/>
      <c r="M79" s="67"/>
      <c r="N79" s="67"/>
      <c r="O79" s="67"/>
      <c r="P79" s="67"/>
      <c r="Q79" s="67"/>
      <c r="R79" s="67"/>
      <c r="S79" s="67"/>
      <c r="AB79" s="1">
        <v>2000</v>
      </c>
      <c r="AC79" s="2">
        <v>260100</v>
      </c>
    </row>
    <row r="80" spans="1:29">
      <c r="S80" s="67"/>
      <c r="AB80" s="3">
        <v>2001</v>
      </c>
      <c r="AC80" s="4">
        <v>286000</v>
      </c>
    </row>
    <row r="81" spans="6:29">
      <c r="S81" s="67"/>
      <c r="AB81" s="1">
        <v>2002</v>
      </c>
      <c r="AC81" s="2">
        <v>309000</v>
      </c>
    </row>
    <row r="82" spans="6:29">
      <c r="S82" s="67"/>
      <c r="AB82" s="3">
        <v>2003</v>
      </c>
      <c r="AC82" s="4">
        <v>332000</v>
      </c>
    </row>
    <row r="83" spans="6:29">
      <c r="AB83" s="1">
        <v>2004</v>
      </c>
      <c r="AC83" s="2">
        <v>358000</v>
      </c>
    </row>
    <row r="84" spans="6:29">
      <c r="F84" s="122"/>
      <c r="AB84" s="3">
        <v>2005</v>
      </c>
      <c r="AC84" s="4">
        <v>381500</v>
      </c>
    </row>
    <row r="85" spans="6:29">
      <c r="AB85" s="1">
        <v>2006</v>
      </c>
      <c r="AC85" s="2">
        <v>408000</v>
      </c>
    </row>
    <row r="86" spans="6:29">
      <c r="AB86" s="3">
        <v>2007</v>
      </c>
      <c r="AC86" s="4">
        <v>433700</v>
      </c>
    </row>
    <row r="87" spans="6:29">
      <c r="AB87" s="1">
        <v>2008</v>
      </c>
      <c r="AC87" s="2">
        <v>461500</v>
      </c>
    </row>
    <row r="88" spans="6:29">
      <c r="AB88" s="3">
        <v>2009</v>
      </c>
      <c r="AC88" s="4">
        <v>496900</v>
      </c>
    </row>
    <row r="89" spans="6:29">
      <c r="AB89" s="1">
        <v>2010</v>
      </c>
      <c r="AC89" s="2">
        <v>515000</v>
      </c>
    </row>
    <row r="90" spans="6:29">
      <c r="AB90" s="3">
        <v>2011</v>
      </c>
      <c r="AC90" s="4">
        <v>535600</v>
      </c>
    </row>
    <row r="91" spans="6:29">
      <c r="AB91" s="1">
        <v>2012</v>
      </c>
      <c r="AC91" s="2">
        <v>566700</v>
      </c>
    </row>
    <row r="92" spans="6:29">
      <c r="AB92" s="3">
        <v>2013</v>
      </c>
      <c r="AC92" s="4">
        <v>589500</v>
      </c>
    </row>
    <row r="93" spans="6:29">
      <c r="AB93" s="1">
        <v>2014</v>
      </c>
      <c r="AC93" s="2">
        <v>616000</v>
      </c>
    </row>
    <row r="94" spans="6:29">
      <c r="AB94" s="3">
        <v>2015</v>
      </c>
      <c r="AC94" s="4">
        <v>644350</v>
      </c>
    </row>
    <row r="95" spans="6:29">
      <c r="AB95" s="1">
        <v>2016</v>
      </c>
      <c r="AC95" s="2">
        <v>689455</v>
      </c>
    </row>
    <row r="96" spans="6:29">
      <c r="AB96" s="3">
        <v>2017</v>
      </c>
      <c r="AC96" s="4">
        <v>737717</v>
      </c>
    </row>
    <row r="97" spans="28:29">
      <c r="AB97" s="1">
        <v>2018</v>
      </c>
      <c r="AC97" s="2">
        <v>781242</v>
      </c>
    </row>
    <row r="98" spans="28:29">
      <c r="AB98" s="3">
        <v>2019</v>
      </c>
      <c r="AC98" s="4">
        <v>828116</v>
      </c>
    </row>
    <row r="99" spans="28:29">
      <c r="AB99" s="1">
        <v>2020</v>
      </c>
      <c r="AC99" s="2">
        <v>877803</v>
      </c>
    </row>
    <row r="100" spans="28:29">
      <c r="AB100" s="3">
        <v>2021</v>
      </c>
      <c r="AC100" s="4">
        <v>908526</v>
      </c>
    </row>
    <row r="101" spans="28:29">
      <c r="AB101" s="1">
        <v>2022</v>
      </c>
      <c r="AC101" s="2">
        <v>1000000</v>
      </c>
    </row>
  </sheetData>
  <sheetProtection algorithmName="SHA-512" hashValue="OMp/1F9zResJ/tXfuICPA3J0KXyRXyMhU8E9RjuIsbAD8hYkfRovMpvVtGayL3WexNKysgoctYE77N5lx+jpaw==" saltValue="QUI9AaOKnFzBecER39ajwg==" spinCount="100000" sheet="1" formatCells="0" formatColumns="0" formatRows="0" insertColumns="0" insertRows="0" insertHyperlinks="0" deleteColumns="0" deleteRows="0" sort="0" autoFilter="0" pivotTables="0"/>
  <mergeCells count="204">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G11:H11"/>
    <mergeCell ref="I11:J11"/>
    <mergeCell ref="K11:P11"/>
    <mergeCell ref="A17:J17"/>
    <mergeCell ref="K17:R17"/>
    <mergeCell ref="A18:B18"/>
    <mergeCell ref="C18:F18"/>
    <mergeCell ref="H18:J18"/>
    <mergeCell ref="K18:R18"/>
    <mergeCell ref="Q11:R11"/>
    <mergeCell ref="A12:B12"/>
    <mergeCell ref="C12:J12"/>
    <mergeCell ref="K12:P12"/>
    <mergeCell ref="Q12:R12"/>
    <mergeCell ref="A13:B13"/>
    <mergeCell ref="C13:J13"/>
    <mergeCell ref="M21:R21"/>
    <mergeCell ref="A22:C22"/>
    <mergeCell ref="E22:F22"/>
    <mergeCell ref="I22:J22"/>
    <mergeCell ref="M22:O22"/>
    <mergeCell ref="P22:Q22"/>
    <mergeCell ref="A19:B19"/>
    <mergeCell ref="C19:J19"/>
    <mergeCell ref="A20:B20"/>
    <mergeCell ref="C20:J20"/>
    <mergeCell ref="A21:C21"/>
    <mergeCell ref="E21:F21"/>
    <mergeCell ref="I21:J21"/>
    <mergeCell ref="A23:C23"/>
    <mergeCell ref="E23:F23"/>
    <mergeCell ref="I23:J23"/>
    <mergeCell ref="M23:O24"/>
    <mergeCell ref="P23:Q24"/>
    <mergeCell ref="R23:R24"/>
    <mergeCell ref="A24:C24"/>
    <mergeCell ref="E24:F24"/>
    <mergeCell ref="I24:J24"/>
    <mergeCell ref="A25:C25"/>
    <mergeCell ref="E25:F25"/>
    <mergeCell ref="I25:J25"/>
    <mergeCell ref="M25:O26"/>
    <mergeCell ref="P25:Q26"/>
    <mergeCell ref="R25:R26"/>
    <mergeCell ref="A26:C26"/>
    <mergeCell ref="E26:F26"/>
    <mergeCell ref="I26:J26"/>
    <mergeCell ref="A31:D31"/>
    <mergeCell ref="E31:G31"/>
    <mergeCell ref="H31:J31"/>
    <mergeCell ref="K31:M31"/>
    <mergeCell ref="A32:D32"/>
    <mergeCell ref="E32:G32"/>
    <mergeCell ref="H32:J32"/>
    <mergeCell ref="K32:M32"/>
    <mergeCell ref="A28:P28"/>
    <mergeCell ref="A29:P29"/>
    <mergeCell ref="A30:D30"/>
    <mergeCell ref="E30:G30"/>
    <mergeCell ref="H30:J30"/>
    <mergeCell ref="K30:M30"/>
    <mergeCell ref="N30:P30"/>
    <mergeCell ref="A35:D35"/>
    <mergeCell ref="E35:G35"/>
    <mergeCell ref="H35:J35"/>
    <mergeCell ref="K35:M35"/>
    <mergeCell ref="A36:D36"/>
    <mergeCell ref="E36:G36"/>
    <mergeCell ref="H36:J36"/>
    <mergeCell ref="K36:M36"/>
    <mergeCell ref="A33:D33"/>
    <mergeCell ref="E33:G33"/>
    <mergeCell ref="H33:J33"/>
    <mergeCell ref="K33:M33"/>
    <mergeCell ref="A34:D34"/>
    <mergeCell ref="E34:G34"/>
    <mergeCell ref="H34:J34"/>
    <mergeCell ref="K34:M34"/>
    <mergeCell ref="W38:AD38"/>
    <mergeCell ref="A39:D39"/>
    <mergeCell ref="A37:D37"/>
    <mergeCell ref="E37:G37"/>
    <mergeCell ref="H37:J37"/>
    <mergeCell ref="K37:M37"/>
    <mergeCell ref="A38:D38"/>
    <mergeCell ref="E38:G38"/>
    <mergeCell ref="H38:J38"/>
    <mergeCell ref="K38:M38"/>
    <mergeCell ref="E39:M39"/>
    <mergeCell ref="C42:D42"/>
    <mergeCell ref="E42:G42"/>
    <mergeCell ref="H42:J42"/>
    <mergeCell ref="K42:M42"/>
    <mergeCell ref="A40:D40"/>
    <mergeCell ref="E40:G40"/>
    <mergeCell ref="H40:J40"/>
    <mergeCell ref="K40:M40"/>
    <mergeCell ref="A41:D41"/>
    <mergeCell ref="E41:G41"/>
    <mergeCell ref="H41:J41"/>
    <mergeCell ref="K41:M41"/>
    <mergeCell ref="AG44:AI44"/>
    <mergeCell ref="AJ44:AL44"/>
    <mergeCell ref="AM44:AO44"/>
    <mergeCell ref="A45:D45"/>
    <mergeCell ref="E45:G45"/>
    <mergeCell ref="H45:J45"/>
    <mergeCell ref="K45:M45"/>
    <mergeCell ref="N31:P45"/>
    <mergeCell ref="AA43:AC43"/>
    <mergeCell ref="A44:D44"/>
    <mergeCell ref="E44:G44"/>
    <mergeCell ref="H44:J44"/>
    <mergeCell ref="K44:M44"/>
    <mergeCell ref="AA44:AC44"/>
    <mergeCell ref="C43:D43"/>
    <mergeCell ref="E43:G43"/>
    <mergeCell ref="H43:J43"/>
    <mergeCell ref="K43:M43"/>
    <mergeCell ref="AA41:AC41"/>
    <mergeCell ref="AD41:AF41"/>
    <mergeCell ref="AG41:AI41"/>
    <mergeCell ref="AJ41:AL41"/>
    <mergeCell ref="AM41:AO41"/>
    <mergeCell ref="A42:B43"/>
    <mergeCell ref="A46:P46"/>
    <mergeCell ref="AA46:AB46"/>
    <mergeCell ref="A47:D47"/>
    <mergeCell ref="E47:P47"/>
    <mergeCell ref="AA47:AB47"/>
    <mergeCell ref="A48:D48"/>
    <mergeCell ref="E48:P48"/>
    <mergeCell ref="Q46:R46"/>
    <mergeCell ref="AD44:AF44"/>
    <mergeCell ref="A53:D53"/>
    <mergeCell ref="E53:G53"/>
    <mergeCell ref="H53:J53"/>
    <mergeCell ref="K53:M53"/>
    <mergeCell ref="N53:P53"/>
    <mergeCell ref="A49:D49"/>
    <mergeCell ref="E49:P49"/>
    <mergeCell ref="AA49:AB49"/>
    <mergeCell ref="A50:D50"/>
    <mergeCell ref="E50:P50"/>
    <mergeCell ref="A51:D51"/>
    <mergeCell ref="E51:P51"/>
    <mergeCell ref="Q47:R51"/>
    <mergeCell ref="W58:X58"/>
    <mergeCell ref="Y58:Z58"/>
    <mergeCell ref="AA58:AB58"/>
    <mergeCell ref="AC58:AD58"/>
    <mergeCell ref="AE58:AF58"/>
    <mergeCell ref="B61:P62"/>
    <mergeCell ref="A56:D56"/>
    <mergeCell ref="E56:G56"/>
    <mergeCell ref="H56:J56"/>
    <mergeCell ref="K56:M56"/>
    <mergeCell ref="N56:P56"/>
    <mergeCell ref="A57:D57"/>
    <mergeCell ref="E57:G57"/>
    <mergeCell ref="H57:J57"/>
    <mergeCell ref="K57:M57"/>
    <mergeCell ref="N57:P57"/>
    <mergeCell ref="B72:G74"/>
    <mergeCell ref="A15:B15"/>
    <mergeCell ref="C15:J15"/>
    <mergeCell ref="A16:B16"/>
    <mergeCell ref="C16:J16"/>
    <mergeCell ref="A14:B14"/>
    <mergeCell ref="C14:J14"/>
    <mergeCell ref="B63:P64"/>
    <mergeCell ref="B65:D65"/>
    <mergeCell ref="E65:P65"/>
    <mergeCell ref="B66:D66"/>
    <mergeCell ref="E66:P66"/>
    <mergeCell ref="B69:G71"/>
    <mergeCell ref="A54:D54"/>
    <mergeCell ref="E54:G54"/>
    <mergeCell ref="H54:J54"/>
    <mergeCell ref="K54:M54"/>
    <mergeCell ref="N54:P54"/>
    <mergeCell ref="A55:D55"/>
    <mergeCell ref="E55:G55"/>
    <mergeCell ref="H55:J55"/>
    <mergeCell ref="K55:M55"/>
    <mergeCell ref="N55:P55"/>
    <mergeCell ref="A52:P52"/>
  </mergeCells>
  <dataValidations count="7">
    <dataValidation type="list" allowBlank="1" showInputMessage="1" showErrorMessage="1" sqref="E31:M31" xr:uid="{00000000-0002-0000-0100-000000000000}">
      <formula1>$W$13:$W$19</formula1>
    </dataValidation>
    <dataValidation type="list" allowBlank="1" showInputMessage="1" showErrorMessage="1" sqref="I22:J27" xr:uid="{00000000-0002-0000-0100-000001000000}">
      <formula1>$U$9:$U$11</formula1>
    </dataValidation>
    <dataValidation type="list" allowBlank="1" showInputMessage="1" showErrorMessage="1" sqref="D22:D27" xr:uid="{00000000-0002-0000-0100-000002000000}">
      <formula1>$X$9:$X$10</formula1>
    </dataValidation>
    <dataValidation type="list" allowBlank="1" showInputMessage="1" showErrorMessage="1" sqref="G22:H27" xr:uid="{00000000-0002-0000-0100-000003000000}">
      <formula1>$U$9:$U$10</formula1>
    </dataValidation>
    <dataValidation type="list" allowBlank="1" showInputMessage="1" showErrorMessage="1" sqref="R31 E30:M30" xr:uid="{00000000-0002-0000-0100-000004000000}">
      <formula1>$W$22:$W$36</formula1>
    </dataValidation>
    <dataValidation type="list" allowBlank="1" showInputMessage="1" showErrorMessage="1" sqref="R32" xr:uid="{00000000-0002-0000-0100-000005000000}">
      <formula1>$W$13:$W$20</formula1>
    </dataValidation>
    <dataValidation type="list" allowBlank="1" showInputMessage="1" showErrorMessage="1" sqref="H10:H11 R42:R45 H18 C19:C20 E42:M45 C15:C16" xr:uid="{00000000-0002-0000-0100-000006000000}">
      <formula1>CRITERIO</formula1>
    </dataValidation>
  </dataValidations>
  <pageMargins left="0.7" right="0.7" top="0.75" bottom="0.75" header="0.3" footer="0.3"/>
  <pageSetup paperSize="9" scale="35" orientation="landscape" r:id="rId1"/>
  <colBreaks count="1" manualBreakCount="1">
    <brk id="19"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5BD1B-0A13-400E-AAC1-325F66126682}">
  <sheetPr>
    <tabColor rgb="FF00B050"/>
  </sheetPr>
  <dimension ref="A1:AR101"/>
  <sheetViews>
    <sheetView showZeros="0" zoomScale="80" zoomScaleNormal="80" zoomScaleSheetLayoutView="70" workbookViewId="0">
      <selection activeCell="E66" sqref="E66:P66"/>
    </sheetView>
  </sheetViews>
  <sheetFormatPr baseColWidth="10" defaultRowHeight="15.5"/>
  <cols>
    <col min="1" max="1" width="13" customWidth="1"/>
    <col min="2" max="2" width="13.5" customWidth="1"/>
    <col min="3" max="6" width="11.83203125" customWidth="1"/>
    <col min="7" max="7" width="12.33203125" customWidth="1"/>
    <col min="8" max="10" width="11.83203125" customWidth="1"/>
    <col min="11" max="11" width="2.33203125" customWidth="1"/>
    <col min="12" max="12" width="1.83203125" customWidth="1"/>
    <col min="13" max="13" width="27.58203125" customWidth="1"/>
    <col min="14" max="14" width="9.08203125" customWidth="1"/>
    <col min="15" max="15" width="7.08203125" customWidth="1"/>
    <col min="16" max="16" width="11.08203125" customWidth="1"/>
    <col min="17" max="17" width="28.5" customWidth="1"/>
    <col min="18" max="18" width="27.83203125" customWidth="1"/>
    <col min="19" max="19" width="22.08203125" customWidth="1"/>
    <col min="20" max="20" width="11.08203125" customWidth="1"/>
    <col min="21" max="22" width="7.83203125" customWidth="1"/>
    <col min="23" max="23" width="9.83203125" customWidth="1"/>
    <col min="24" max="24" width="8.08203125" customWidth="1"/>
    <col min="25" max="25" width="8" customWidth="1"/>
    <col min="26" max="26" width="12.83203125" customWidth="1"/>
    <col min="27" max="27" width="11.08203125" customWidth="1"/>
    <col min="28" max="28" width="18" customWidth="1"/>
    <col min="29" max="30" width="12.83203125" customWidth="1"/>
    <col min="31" max="31" width="11.5" customWidth="1"/>
    <col min="32" max="33" width="8.33203125" customWidth="1"/>
    <col min="34" max="34" width="8.08203125" customWidth="1"/>
    <col min="35" max="35" width="16.83203125" customWidth="1"/>
    <col min="36" max="36" width="8.58203125" customWidth="1"/>
    <col min="37" max="37" width="16.33203125" customWidth="1"/>
    <col min="38" max="38" width="10" customWidth="1"/>
    <col min="39" max="39" width="8.33203125" customWidth="1"/>
    <col min="40" max="40" width="12.83203125" customWidth="1"/>
    <col min="41" max="41" width="13.5" customWidth="1"/>
    <col min="42" max="42" width="18.5" customWidth="1"/>
    <col min="43" max="43" width="10.58203125" customWidth="1"/>
    <col min="44" max="44" width="0.58203125" customWidth="1"/>
    <col min="45" max="45" width="26.08203125" customWidth="1"/>
    <col min="46" max="46" width="11.33203125" customWidth="1"/>
    <col min="47" max="47" width="15.33203125" customWidth="1"/>
  </cols>
  <sheetData>
    <row r="1" spans="1:44" ht="28.5">
      <c r="A1" s="57"/>
      <c r="B1" s="58"/>
      <c r="C1" s="59"/>
      <c r="D1" s="631" t="s">
        <v>0</v>
      </c>
      <c r="E1" s="632"/>
      <c r="F1" s="632"/>
      <c r="G1" s="632"/>
      <c r="H1" s="632"/>
      <c r="I1" s="632"/>
      <c r="J1" s="632"/>
      <c r="K1" s="632"/>
      <c r="L1" s="632"/>
      <c r="M1" s="632"/>
      <c r="N1" s="632"/>
      <c r="O1" s="632"/>
      <c r="P1" s="632"/>
      <c r="Q1" s="632"/>
      <c r="R1" s="633"/>
    </row>
    <row r="2" spans="1:44" ht="15.65" customHeight="1">
      <c r="A2" s="60"/>
      <c r="B2" s="61"/>
      <c r="C2" s="62"/>
      <c r="D2" s="634" t="s">
        <v>167</v>
      </c>
      <c r="E2" s="635"/>
      <c r="F2" s="635"/>
      <c r="G2" s="635"/>
      <c r="H2" s="635"/>
      <c r="I2" s="635"/>
      <c r="J2" s="635"/>
      <c r="K2" s="635"/>
      <c r="L2" s="635"/>
      <c r="M2" s="635"/>
      <c r="N2" s="635"/>
      <c r="O2" s="635"/>
      <c r="P2" s="635"/>
      <c r="Q2" s="635"/>
      <c r="R2" s="635"/>
    </row>
    <row r="3" spans="1:44" ht="15.65" customHeight="1">
      <c r="A3" s="63"/>
      <c r="B3" s="61"/>
      <c r="C3" s="62"/>
      <c r="D3" s="634"/>
      <c r="E3" s="635"/>
      <c r="F3" s="635"/>
      <c r="G3" s="635"/>
      <c r="H3" s="635"/>
      <c r="I3" s="635"/>
      <c r="J3" s="635"/>
      <c r="K3" s="635"/>
      <c r="L3" s="635"/>
      <c r="M3" s="635"/>
      <c r="N3" s="635"/>
      <c r="O3" s="635"/>
      <c r="P3" s="635"/>
      <c r="Q3" s="635"/>
      <c r="R3" s="635"/>
    </row>
    <row r="4" spans="1:44" ht="16.399999999999999" customHeight="1">
      <c r="A4" s="63"/>
      <c r="B4" s="61"/>
      <c r="C4" s="62"/>
      <c r="D4" s="634"/>
      <c r="E4" s="635"/>
      <c r="F4" s="635"/>
      <c r="G4" s="635"/>
      <c r="H4" s="635"/>
      <c r="I4" s="635"/>
      <c r="J4" s="635"/>
      <c r="K4" s="635"/>
      <c r="L4" s="635"/>
      <c r="M4" s="635"/>
      <c r="N4" s="635"/>
      <c r="O4" s="635"/>
      <c r="P4" s="635"/>
      <c r="Q4" s="635"/>
      <c r="R4" s="635"/>
    </row>
    <row r="5" spans="1:44" ht="15.65" customHeight="1">
      <c r="A5" s="60"/>
      <c r="B5" s="61"/>
      <c r="C5" s="62"/>
      <c r="D5" s="634"/>
      <c r="E5" s="635"/>
      <c r="F5" s="635"/>
      <c r="G5" s="635"/>
      <c r="H5" s="635"/>
      <c r="I5" s="635"/>
      <c r="J5" s="635"/>
      <c r="K5" s="635"/>
      <c r="L5" s="635"/>
      <c r="M5" s="635"/>
      <c r="N5" s="635"/>
      <c r="O5" s="635"/>
      <c r="P5" s="635"/>
      <c r="Q5" s="635"/>
      <c r="R5" s="635"/>
      <c r="W5" t="s">
        <v>1</v>
      </c>
      <c r="X5" t="s">
        <v>2</v>
      </c>
    </row>
    <row r="6" spans="1:44" ht="28.5" customHeight="1" thickBot="1">
      <c r="A6" s="64"/>
      <c r="B6" s="65"/>
      <c r="C6" s="66"/>
      <c r="D6" s="636"/>
      <c r="E6" s="637"/>
      <c r="F6" s="637"/>
      <c r="G6" s="637"/>
      <c r="H6" s="637"/>
      <c r="I6" s="637"/>
      <c r="J6" s="637"/>
      <c r="K6" s="637"/>
      <c r="L6" s="637"/>
      <c r="M6" s="637"/>
      <c r="N6" s="637"/>
      <c r="O6" s="637"/>
      <c r="P6" s="637"/>
      <c r="Q6" s="637"/>
      <c r="R6" s="637"/>
      <c r="W6" t="s">
        <v>3</v>
      </c>
      <c r="X6" t="s">
        <v>4</v>
      </c>
    </row>
    <row r="7" spans="1:44" s="67" customFormat="1" ht="18" customHeight="1" thickBot="1">
      <c r="A7"/>
      <c r="B7"/>
      <c r="C7"/>
      <c r="D7"/>
      <c r="E7"/>
      <c r="F7"/>
      <c r="G7"/>
      <c r="H7"/>
      <c r="I7"/>
      <c r="J7"/>
      <c r="K7"/>
      <c r="L7"/>
      <c r="M7"/>
      <c r="N7"/>
      <c r="O7"/>
      <c r="P7"/>
      <c r="Q7"/>
      <c r="R7"/>
      <c r="S7"/>
      <c r="T7"/>
      <c r="W7" s="67" t="s">
        <v>5</v>
      </c>
      <c r="X7" s="67" t="s">
        <v>6</v>
      </c>
    </row>
    <row r="8" spans="1:44" s="67" customFormat="1" ht="18" customHeight="1">
      <c r="A8" s="638" t="s">
        <v>162</v>
      </c>
      <c r="B8" s="638"/>
      <c r="C8" s="638"/>
      <c r="D8" s="638"/>
      <c r="E8" s="638"/>
      <c r="F8" s="638"/>
      <c r="G8" s="638"/>
      <c r="H8" s="638"/>
      <c r="I8" s="638"/>
      <c r="J8" s="638"/>
      <c r="K8" s="639" t="s">
        <v>7</v>
      </c>
      <c r="L8" s="640"/>
      <c r="M8" s="640"/>
      <c r="N8" s="640"/>
      <c r="O8" s="640"/>
      <c r="P8" s="640"/>
      <c r="Q8" s="640"/>
      <c r="R8" s="640"/>
      <c r="S8"/>
      <c r="T8"/>
    </row>
    <row r="9" spans="1:44" ht="19" customHeight="1">
      <c r="A9" s="641" t="s">
        <v>8</v>
      </c>
      <c r="B9" s="641"/>
      <c r="C9" s="642" t="s">
        <v>151</v>
      </c>
      <c r="D9" s="642"/>
      <c r="E9" s="627" t="s">
        <v>221</v>
      </c>
      <c r="F9" s="627"/>
      <c r="G9" s="627"/>
      <c r="H9" s="627"/>
      <c r="I9" s="627"/>
      <c r="J9" s="627"/>
      <c r="K9" s="643" t="s">
        <v>9</v>
      </c>
      <c r="L9" s="644"/>
      <c r="M9" s="644"/>
      <c r="N9" s="644"/>
      <c r="O9" s="644"/>
      <c r="P9" s="644"/>
      <c r="Q9" s="645">
        <v>461584472.89999998</v>
      </c>
      <c r="R9" s="645"/>
      <c r="T9" s="68"/>
      <c r="U9" t="s">
        <v>3</v>
      </c>
      <c r="W9" t="s">
        <v>3</v>
      </c>
      <c r="X9" t="s">
        <v>4</v>
      </c>
    </row>
    <row r="10" spans="1:44" ht="18.5">
      <c r="A10" s="641"/>
      <c r="B10" s="641"/>
      <c r="C10" s="642" t="s">
        <v>149</v>
      </c>
      <c r="D10" s="642"/>
      <c r="E10" s="646" t="s">
        <v>173</v>
      </c>
      <c r="F10" s="646"/>
      <c r="G10" s="646" t="s">
        <v>150</v>
      </c>
      <c r="H10" s="646"/>
      <c r="I10" s="646"/>
      <c r="J10" s="646"/>
      <c r="K10" s="643" t="s">
        <v>146</v>
      </c>
      <c r="L10" s="644"/>
      <c r="M10" s="644"/>
      <c r="N10" s="644"/>
      <c r="O10" s="644"/>
      <c r="P10" s="644"/>
      <c r="Q10" s="647">
        <v>1300000</v>
      </c>
      <c r="R10" s="647"/>
      <c r="U10" t="s">
        <v>11</v>
      </c>
      <c r="W10" t="s">
        <v>5</v>
      </c>
      <c r="X10" t="s">
        <v>6</v>
      </c>
    </row>
    <row r="11" spans="1:44" ht="18.5">
      <c r="A11" s="641"/>
      <c r="B11" s="641"/>
      <c r="C11" s="627" t="s">
        <v>174</v>
      </c>
      <c r="D11" s="627"/>
      <c r="E11" s="648"/>
      <c r="F11" s="648"/>
      <c r="G11" s="646"/>
      <c r="H11" s="646"/>
      <c r="I11" s="646"/>
      <c r="J11" s="646"/>
      <c r="K11" s="643" t="s">
        <v>72</v>
      </c>
      <c r="L11" s="644"/>
      <c r="M11" s="644"/>
      <c r="N11" s="644"/>
      <c r="O11" s="644"/>
      <c r="P11" s="644"/>
      <c r="Q11" s="626">
        <f>+Q9/Q10</f>
        <v>355.06497915384614</v>
      </c>
      <c r="R11" s="626"/>
      <c r="U11" t="s">
        <v>55</v>
      </c>
    </row>
    <row r="12" spans="1:44" ht="19" thickBot="1">
      <c r="A12" s="623" t="s">
        <v>148</v>
      </c>
      <c r="B12" s="623"/>
      <c r="C12" s="627" t="s">
        <v>177</v>
      </c>
      <c r="D12" s="627"/>
      <c r="E12" s="627"/>
      <c r="F12" s="627"/>
      <c r="G12" s="627"/>
      <c r="H12" s="627"/>
      <c r="I12" s="627"/>
      <c r="J12" s="627"/>
      <c r="K12" s="628" t="s">
        <v>13</v>
      </c>
      <c r="L12" s="629"/>
      <c r="M12" s="629"/>
      <c r="N12" s="629"/>
      <c r="O12" s="629"/>
      <c r="P12" s="629"/>
      <c r="Q12" s="652">
        <v>45586</v>
      </c>
      <c r="R12" s="652"/>
      <c r="W12" t="s">
        <v>12</v>
      </c>
    </row>
    <row r="13" spans="1:44" ht="18.5">
      <c r="A13" s="623" t="s">
        <v>10</v>
      </c>
      <c r="B13" s="623"/>
      <c r="C13" s="627" t="s">
        <v>177</v>
      </c>
      <c r="D13" s="627"/>
      <c r="E13" s="627"/>
      <c r="F13" s="627"/>
      <c r="G13" s="627"/>
      <c r="H13" s="627"/>
      <c r="I13" s="627"/>
      <c r="J13" s="627"/>
      <c r="W13" t="str">
        <f>+A22</f>
        <v>ALVARO ANTONIO HURTADO OSORIO</v>
      </c>
      <c r="AR13" s="69"/>
    </row>
    <row r="14" spans="1:44">
      <c r="A14" s="520" t="s">
        <v>64</v>
      </c>
      <c r="B14" s="520"/>
      <c r="C14" s="521" t="s">
        <v>177</v>
      </c>
      <c r="D14" s="521"/>
      <c r="E14" s="521"/>
      <c r="F14" s="521"/>
      <c r="G14" s="521"/>
      <c r="H14" s="521"/>
      <c r="I14" s="521"/>
      <c r="J14" s="521"/>
      <c r="AR14" s="69"/>
    </row>
    <row r="15" spans="1:44">
      <c r="A15" s="515" t="s">
        <v>73</v>
      </c>
      <c r="B15" s="516"/>
      <c r="C15" s="517" t="s">
        <v>3</v>
      </c>
      <c r="D15" s="517"/>
      <c r="E15" s="517"/>
      <c r="F15" s="517"/>
      <c r="G15" s="517"/>
      <c r="H15" s="517"/>
      <c r="I15" s="517"/>
      <c r="J15" s="517"/>
      <c r="AR15" s="69"/>
    </row>
    <row r="16" spans="1:44">
      <c r="A16" s="518" t="s">
        <v>14</v>
      </c>
      <c r="B16" s="519"/>
      <c r="C16" s="517" t="s">
        <v>3</v>
      </c>
      <c r="D16" s="517"/>
      <c r="E16" s="517"/>
      <c r="F16" s="517"/>
      <c r="G16" s="517"/>
      <c r="H16" s="517"/>
      <c r="I16" s="517"/>
      <c r="J16" s="517"/>
      <c r="AR16" s="69"/>
    </row>
    <row r="17" spans="1:44" ht="267" customHeight="1">
      <c r="A17" s="621" t="s">
        <v>171</v>
      </c>
      <c r="B17" s="621"/>
      <c r="C17" s="621"/>
      <c r="D17" s="621"/>
      <c r="E17" s="621"/>
      <c r="F17" s="621"/>
      <c r="G17" s="621"/>
      <c r="H17" s="621"/>
      <c r="I17" s="621"/>
      <c r="J17" s="621"/>
      <c r="K17" s="622"/>
      <c r="L17" s="622"/>
      <c r="M17" s="622"/>
      <c r="N17" s="622"/>
      <c r="O17" s="622"/>
      <c r="P17" s="622"/>
      <c r="Q17" s="622"/>
      <c r="R17" s="622"/>
      <c r="W17">
        <f>+A23</f>
        <v>0</v>
      </c>
      <c r="AR17" s="70"/>
    </row>
    <row r="18" spans="1:44">
      <c r="A18" s="623" t="s">
        <v>163</v>
      </c>
      <c r="B18" s="623"/>
      <c r="C18" s="624" t="str">
        <f>+E9</f>
        <v>ALVARO ANTONIO HURTADO OSORIO</v>
      </c>
      <c r="D18" s="624"/>
      <c r="E18" s="624"/>
      <c r="F18" s="624"/>
      <c r="G18" s="71" t="s">
        <v>152</v>
      </c>
      <c r="H18" s="614" t="s">
        <v>3</v>
      </c>
      <c r="I18" s="614"/>
      <c r="J18" s="614"/>
      <c r="K18" s="651"/>
      <c r="L18" s="651"/>
      <c r="M18" s="651"/>
      <c r="N18" s="651"/>
      <c r="O18" s="651"/>
      <c r="P18" s="651"/>
      <c r="Q18" s="651"/>
      <c r="R18" s="651"/>
      <c r="W18">
        <f>+A24</f>
        <v>0</v>
      </c>
    </row>
    <row r="19" spans="1:44">
      <c r="A19" s="612" t="s">
        <v>73</v>
      </c>
      <c r="B19" s="613"/>
      <c r="C19" s="614" t="s">
        <v>3</v>
      </c>
      <c r="D19" s="614"/>
      <c r="E19" s="614"/>
      <c r="F19" s="614"/>
      <c r="G19" s="614"/>
      <c r="H19" s="614"/>
      <c r="I19" s="614"/>
      <c r="J19" s="614"/>
      <c r="W19">
        <f>+A25</f>
        <v>0</v>
      </c>
    </row>
    <row r="20" spans="1:44" ht="16" thickBot="1">
      <c r="A20" s="615" t="s">
        <v>14</v>
      </c>
      <c r="B20" s="616"/>
      <c r="C20" s="614" t="s">
        <v>3</v>
      </c>
      <c r="D20" s="614"/>
      <c r="E20" s="614"/>
      <c r="F20" s="614"/>
      <c r="G20" s="614"/>
      <c r="H20" s="614"/>
      <c r="I20" s="614"/>
      <c r="J20" s="614"/>
    </row>
    <row r="21" spans="1:44" ht="46.5">
      <c r="A21" s="617" t="s">
        <v>12</v>
      </c>
      <c r="B21" s="618"/>
      <c r="C21" s="619"/>
      <c r="D21" s="72" t="s">
        <v>58</v>
      </c>
      <c r="E21" s="619" t="s">
        <v>15</v>
      </c>
      <c r="F21" s="619"/>
      <c r="G21" s="139" t="s">
        <v>52</v>
      </c>
      <c r="H21" s="74" t="s">
        <v>53</v>
      </c>
      <c r="I21" s="619" t="s">
        <v>144</v>
      </c>
      <c r="J21" s="620"/>
      <c r="M21" s="608"/>
      <c r="N21" s="609"/>
      <c r="O21" s="609"/>
      <c r="P21" s="609"/>
      <c r="Q21" s="609"/>
      <c r="R21" s="609"/>
    </row>
    <row r="22" spans="1:44">
      <c r="A22" s="606" t="str">
        <f>+E9</f>
        <v>ALVARO ANTONIO HURTADO OSORIO</v>
      </c>
      <c r="B22" s="607"/>
      <c r="C22" s="607"/>
      <c r="D22" s="138" t="s">
        <v>4</v>
      </c>
      <c r="E22" s="610">
        <v>1</v>
      </c>
      <c r="F22" s="611"/>
      <c r="G22" s="138" t="s">
        <v>3</v>
      </c>
      <c r="H22" s="76" t="s">
        <v>3</v>
      </c>
      <c r="I22" s="597" t="s">
        <v>3</v>
      </c>
      <c r="J22" s="598"/>
      <c r="M22" s="599"/>
      <c r="N22" s="599"/>
      <c r="O22" s="599"/>
      <c r="P22" s="599"/>
      <c r="Q22" s="599"/>
      <c r="R22" s="136"/>
      <c r="W22" t="s">
        <v>16</v>
      </c>
      <c r="Z22" t="s">
        <v>17</v>
      </c>
    </row>
    <row r="23" spans="1:44">
      <c r="A23" s="606"/>
      <c r="B23" s="607"/>
      <c r="C23" s="607"/>
      <c r="D23" s="138"/>
      <c r="E23" s="596"/>
      <c r="F23" s="596"/>
      <c r="G23" s="138"/>
      <c r="H23" s="78"/>
      <c r="I23" s="597"/>
      <c r="J23" s="598"/>
      <c r="M23" s="599"/>
      <c r="N23" s="599"/>
      <c r="O23" s="599"/>
      <c r="P23" s="600"/>
      <c r="Q23" s="600"/>
      <c r="R23" s="600"/>
      <c r="T23" s="79"/>
      <c r="W23" t="s">
        <v>18</v>
      </c>
      <c r="Z23" t="s">
        <v>19</v>
      </c>
      <c r="AP23" t="s">
        <v>20</v>
      </c>
    </row>
    <row r="24" spans="1:44" ht="15.65" customHeight="1">
      <c r="A24" s="594"/>
      <c r="B24" s="595"/>
      <c r="C24" s="595"/>
      <c r="D24" s="80"/>
      <c r="E24" s="596"/>
      <c r="F24" s="596"/>
      <c r="G24" s="138"/>
      <c r="H24" s="78"/>
      <c r="I24" s="597"/>
      <c r="J24" s="598"/>
      <c r="M24" s="599"/>
      <c r="N24" s="599"/>
      <c r="O24" s="599"/>
      <c r="P24" s="600"/>
      <c r="Q24" s="600"/>
      <c r="R24" s="600"/>
      <c r="W24" t="s">
        <v>21</v>
      </c>
    </row>
    <row r="25" spans="1:44" ht="15.65" customHeight="1">
      <c r="A25" s="594"/>
      <c r="B25" s="595"/>
      <c r="C25" s="595"/>
      <c r="D25" s="80"/>
      <c r="E25" s="596"/>
      <c r="F25" s="596"/>
      <c r="G25" s="138"/>
      <c r="H25" s="78"/>
      <c r="I25" s="597"/>
      <c r="J25" s="598"/>
      <c r="M25" s="599"/>
      <c r="N25" s="599"/>
      <c r="O25" s="599"/>
      <c r="P25" s="600"/>
      <c r="Q25" s="600"/>
      <c r="R25" s="600"/>
      <c r="W25" t="s">
        <v>22</v>
      </c>
    </row>
    <row r="26" spans="1:44" ht="30" customHeight="1" thickBot="1">
      <c r="A26" s="601"/>
      <c r="B26" s="602"/>
      <c r="C26" s="602"/>
      <c r="D26" s="81"/>
      <c r="E26" s="603"/>
      <c r="F26" s="603"/>
      <c r="G26" s="82"/>
      <c r="H26" s="83"/>
      <c r="I26" s="604"/>
      <c r="J26" s="605"/>
      <c r="M26" s="599"/>
      <c r="N26" s="599"/>
      <c r="O26" s="599"/>
      <c r="P26" s="600"/>
      <c r="Q26" s="600"/>
      <c r="R26" s="600"/>
      <c r="W26" t="s">
        <v>164</v>
      </c>
    </row>
    <row r="27" spans="1:44" ht="30" customHeight="1">
      <c r="A27" s="84"/>
      <c r="B27" s="84"/>
      <c r="C27" s="84"/>
      <c r="D27" s="85"/>
      <c r="E27" s="86"/>
      <c r="F27" s="86"/>
      <c r="G27" s="87"/>
      <c r="H27" s="84"/>
      <c r="I27" s="134"/>
      <c r="J27" s="134"/>
      <c r="M27" s="136"/>
      <c r="N27" s="136"/>
      <c r="O27" s="136"/>
      <c r="P27" s="137"/>
      <c r="Q27" s="137"/>
      <c r="R27" s="137"/>
    </row>
    <row r="28" spans="1:44" ht="94.15" customHeight="1">
      <c r="A28" s="590" t="s">
        <v>168</v>
      </c>
      <c r="B28" s="590"/>
      <c r="C28" s="590"/>
      <c r="D28" s="590"/>
      <c r="E28" s="590"/>
      <c r="F28" s="590"/>
      <c r="G28" s="590"/>
      <c r="H28" s="590"/>
      <c r="I28" s="590"/>
      <c r="J28" s="590"/>
      <c r="K28" s="590"/>
      <c r="L28" s="590"/>
      <c r="M28" s="590"/>
      <c r="N28" s="590"/>
      <c r="O28" s="590"/>
      <c r="P28" s="590"/>
      <c r="Q28" s="90"/>
      <c r="R28" s="137"/>
      <c r="W28" t="s">
        <v>23</v>
      </c>
    </row>
    <row r="29" spans="1:44" s="92" customFormat="1" ht="21">
      <c r="A29" s="591" t="s">
        <v>147</v>
      </c>
      <c r="B29" s="591"/>
      <c r="C29" s="591"/>
      <c r="D29" s="591"/>
      <c r="E29" s="591"/>
      <c r="F29" s="591"/>
      <c r="G29" s="591"/>
      <c r="H29" s="591"/>
      <c r="I29" s="591"/>
      <c r="J29" s="591"/>
      <c r="K29" s="591"/>
      <c r="L29" s="591"/>
      <c r="M29" s="591"/>
      <c r="N29" s="591"/>
      <c r="O29" s="591"/>
      <c r="P29" s="591"/>
      <c r="Q29" s="91"/>
      <c r="R29" s="91"/>
      <c r="W29" t="s">
        <v>24</v>
      </c>
    </row>
    <row r="30" spans="1:44" ht="27.65" customHeight="1">
      <c r="A30" s="592" t="s">
        <v>25</v>
      </c>
      <c r="B30" s="592"/>
      <c r="C30" s="592"/>
      <c r="D30" s="592"/>
      <c r="E30" s="593" t="s">
        <v>16</v>
      </c>
      <c r="F30" s="593"/>
      <c r="G30" s="593"/>
      <c r="H30" s="593" t="s">
        <v>18</v>
      </c>
      <c r="I30" s="593"/>
      <c r="J30" s="593"/>
      <c r="K30" s="593" t="s">
        <v>21</v>
      </c>
      <c r="L30" s="593"/>
      <c r="M30" s="593"/>
      <c r="N30" s="592" t="s">
        <v>160</v>
      </c>
      <c r="O30" s="592"/>
      <c r="P30" s="592"/>
      <c r="Q30" s="93"/>
      <c r="R30" s="93"/>
      <c r="W30" t="s">
        <v>26</v>
      </c>
    </row>
    <row r="31" spans="1:44" ht="21">
      <c r="A31" s="576" t="s">
        <v>27</v>
      </c>
      <c r="B31" s="576"/>
      <c r="C31" s="576"/>
      <c r="D31" s="576"/>
      <c r="E31" s="588" t="s">
        <v>221</v>
      </c>
      <c r="F31" s="588"/>
      <c r="G31" s="588"/>
      <c r="H31" s="588"/>
      <c r="I31" s="588"/>
      <c r="J31" s="588"/>
      <c r="K31" s="588"/>
      <c r="L31" s="588"/>
      <c r="M31" s="588"/>
      <c r="N31" s="563" t="s">
        <v>3</v>
      </c>
      <c r="O31" s="564"/>
      <c r="P31" s="565"/>
      <c r="Q31" s="91" t="str">
        <f>+IF(ISNUMBER(Q36),LOOKUP(Q36,$AB$67:$AB$101,$AC$67:$AC$101),"")</f>
        <v/>
      </c>
      <c r="R31" s="91"/>
    </row>
    <row r="32" spans="1:44" ht="88.5" customHeight="1">
      <c r="A32" s="576" t="s">
        <v>165</v>
      </c>
      <c r="B32" s="576"/>
      <c r="C32" s="576"/>
      <c r="D32" s="576"/>
      <c r="E32" s="589" t="s">
        <v>222</v>
      </c>
      <c r="F32" s="589"/>
      <c r="G32" s="589"/>
      <c r="H32" s="589"/>
      <c r="I32" s="589"/>
      <c r="J32" s="589"/>
      <c r="K32" s="589"/>
      <c r="L32" s="589"/>
      <c r="M32" s="589"/>
      <c r="N32" s="566"/>
      <c r="O32" s="567"/>
      <c r="P32" s="568"/>
      <c r="Q32" s="91"/>
      <c r="R32" s="91"/>
      <c r="W32" t="s">
        <v>28</v>
      </c>
    </row>
    <row r="33" spans="1:41" ht="21">
      <c r="A33" s="576" t="s">
        <v>29</v>
      </c>
      <c r="B33" s="576"/>
      <c r="C33" s="576"/>
      <c r="D33" s="576"/>
      <c r="E33" s="587">
        <v>1</v>
      </c>
      <c r="F33" s="587"/>
      <c r="G33" s="587"/>
      <c r="H33" s="587"/>
      <c r="I33" s="587"/>
      <c r="J33" s="587"/>
      <c r="K33" s="587"/>
      <c r="L33" s="587"/>
      <c r="M33" s="587"/>
      <c r="N33" s="566"/>
      <c r="O33" s="567"/>
      <c r="P33" s="568"/>
      <c r="Q33" s="91"/>
      <c r="R33" s="91"/>
      <c r="W33" t="s">
        <v>30</v>
      </c>
    </row>
    <row r="34" spans="1:41" ht="21">
      <c r="A34" s="576" t="s">
        <v>153</v>
      </c>
      <c r="B34" s="576"/>
      <c r="C34" s="576"/>
      <c r="D34" s="576"/>
      <c r="E34" s="587" t="s">
        <v>177</v>
      </c>
      <c r="F34" s="587"/>
      <c r="G34" s="587"/>
      <c r="H34" s="587"/>
      <c r="I34" s="587"/>
      <c r="J34" s="587"/>
      <c r="K34" s="587"/>
      <c r="L34" s="587"/>
      <c r="M34" s="587"/>
      <c r="N34" s="566"/>
      <c r="O34" s="567"/>
      <c r="P34" s="568"/>
      <c r="Q34" s="91"/>
      <c r="R34" s="91"/>
    </row>
    <row r="35" spans="1:41" ht="21">
      <c r="A35" s="576" t="s">
        <v>31</v>
      </c>
      <c r="B35" s="576"/>
      <c r="C35" s="576"/>
      <c r="D35" s="576"/>
      <c r="E35" s="586">
        <v>1477891386</v>
      </c>
      <c r="F35" s="586"/>
      <c r="G35" s="586"/>
      <c r="H35" s="586"/>
      <c r="I35" s="586"/>
      <c r="J35" s="586"/>
      <c r="K35" s="586"/>
      <c r="L35" s="586"/>
      <c r="M35" s="586"/>
      <c r="N35" s="566"/>
      <c r="O35" s="567"/>
      <c r="P35" s="568"/>
      <c r="Q35" s="91"/>
      <c r="R35" s="91"/>
      <c r="W35" t="s">
        <v>32</v>
      </c>
    </row>
    <row r="36" spans="1:41" ht="21">
      <c r="A36" s="528" t="s">
        <v>33</v>
      </c>
      <c r="B36" s="528"/>
      <c r="C36" s="528"/>
      <c r="D36" s="528"/>
      <c r="E36" s="517">
        <v>2002</v>
      </c>
      <c r="F36" s="517"/>
      <c r="G36" s="517"/>
      <c r="H36" s="517"/>
      <c r="I36" s="517"/>
      <c r="J36" s="517"/>
      <c r="K36" s="517"/>
      <c r="L36" s="517"/>
      <c r="M36" s="517"/>
      <c r="N36" s="566"/>
      <c r="O36" s="567"/>
      <c r="P36" s="568"/>
      <c r="Q36" s="91"/>
      <c r="R36" s="91"/>
      <c r="W36" t="s">
        <v>34</v>
      </c>
    </row>
    <row r="37" spans="1:41" ht="21">
      <c r="A37" s="528" t="s">
        <v>35</v>
      </c>
      <c r="B37" s="528"/>
      <c r="C37" s="528"/>
      <c r="D37" s="528"/>
      <c r="E37" s="582">
        <v>309000</v>
      </c>
      <c r="F37" s="582"/>
      <c r="G37" s="582"/>
      <c r="H37" s="582"/>
      <c r="I37" s="582"/>
      <c r="J37" s="582"/>
      <c r="K37" s="582"/>
      <c r="L37" s="582"/>
      <c r="M37" s="582"/>
      <c r="N37" s="566"/>
      <c r="O37" s="567"/>
      <c r="P37" s="568"/>
      <c r="Q37" s="91"/>
      <c r="R37" s="91"/>
    </row>
    <row r="38" spans="1:41" ht="21">
      <c r="A38" s="528" t="s">
        <v>36</v>
      </c>
      <c r="B38" s="528"/>
      <c r="C38" s="528"/>
      <c r="D38" s="528"/>
      <c r="E38" s="561">
        <f>+E35/E37</f>
        <v>4782.820019417476</v>
      </c>
      <c r="F38" s="561"/>
      <c r="G38" s="561"/>
      <c r="H38" s="561"/>
      <c r="I38" s="561"/>
      <c r="J38" s="561"/>
      <c r="K38" s="561"/>
      <c r="L38" s="561"/>
      <c r="M38" s="561"/>
      <c r="N38" s="566"/>
      <c r="O38" s="567"/>
      <c r="P38" s="568"/>
      <c r="Q38" s="91"/>
      <c r="R38" s="91"/>
      <c r="W38" s="581" t="s">
        <v>37</v>
      </c>
      <c r="X38" s="581"/>
      <c r="Y38" s="581"/>
      <c r="Z38" s="581"/>
      <c r="AA38" s="581"/>
      <c r="AB38" s="581"/>
      <c r="AC38" s="581"/>
      <c r="AD38" s="581"/>
    </row>
    <row r="39" spans="1:41" ht="21">
      <c r="A39" s="528" t="s">
        <v>169</v>
      </c>
      <c r="B39" s="528"/>
      <c r="C39" s="528"/>
      <c r="D39" s="528"/>
      <c r="E39" s="561" t="s">
        <v>57</v>
      </c>
      <c r="F39" s="561"/>
      <c r="G39" s="561"/>
      <c r="H39" s="561"/>
      <c r="I39" s="561"/>
      <c r="J39" s="561"/>
      <c r="K39" s="561"/>
      <c r="L39" s="561"/>
      <c r="M39" s="561"/>
      <c r="N39" s="566"/>
      <c r="O39" s="567"/>
      <c r="P39" s="568"/>
      <c r="Q39" s="91"/>
      <c r="R39" s="91"/>
      <c r="W39" s="134"/>
      <c r="X39" s="134"/>
      <c r="Y39" s="134"/>
      <c r="Z39" s="134"/>
      <c r="AA39" s="134"/>
      <c r="AB39" s="134"/>
      <c r="AC39" s="134"/>
      <c r="AD39" s="134"/>
    </row>
    <row r="40" spans="1:41" ht="21">
      <c r="A40" s="528" t="s">
        <v>166</v>
      </c>
      <c r="B40" s="528"/>
      <c r="C40" s="528"/>
      <c r="D40" s="528"/>
      <c r="E40" s="529">
        <v>17</v>
      </c>
      <c r="F40" s="529"/>
      <c r="G40" s="529"/>
      <c r="H40" s="529"/>
      <c r="I40" s="529"/>
      <c r="J40" s="529"/>
      <c r="K40" s="529"/>
      <c r="L40" s="529"/>
      <c r="M40" s="529"/>
      <c r="N40" s="566"/>
      <c r="O40" s="567"/>
      <c r="P40" s="568"/>
      <c r="Q40" s="91"/>
      <c r="R40" s="91"/>
    </row>
    <row r="41" spans="1:41" ht="21">
      <c r="A41" s="528" t="s">
        <v>154</v>
      </c>
      <c r="B41" s="528"/>
      <c r="C41" s="528"/>
      <c r="D41" s="528"/>
      <c r="E41" s="561">
        <v>4782.82</v>
      </c>
      <c r="F41" s="561"/>
      <c r="G41" s="561"/>
      <c r="H41" s="561"/>
      <c r="I41" s="561"/>
      <c r="J41" s="561"/>
      <c r="K41" s="580"/>
      <c r="L41" s="580"/>
      <c r="M41" s="580"/>
      <c r="N41" s="566"/>
      <c r="O41" s="567"/>
      <c r="P41" s="568"/>
      <c r="Q41" s="91"/>
      <c r="R41" s="91"/>
      <c r="V41" s="94" t="e">
        <f>+IF(#REF!="CUMPLE",1,"NC")</f>
        <v>#REF!</v>
      </c>
      <c r="W41" s="95" t="e">
        <f>+IF(#REF!="CUMPLE",1,0)</f>
        <v>#REF!</v>
      </c>
      <c r="X41" s="96" t="e">
        <f>+IF(V41=W41,1,0)</f>
        <v>#REF!</v>
      </c>
      <c r="Z41" s="94" t="s">
        <v>46</v>
      </c>
      <c r="AA41" s="557" t="e">
        <f>+IF(#REF!&gt;#REF!,"CUMPLE"," NO CUMPLE ")</f>
        <v>#REF!</v>
      </c>
      <c r="AB41" s="557"/>
      <c r="AC41" s="557"/>
      <c r="AD41" s="557" t="e">
        <f>+IF(#REF!&gt;#REF!,"CUMPLE"," NO CUMPLE ")</f>
        <v>#REF!</v>
      </c>
      <c r="AE41" s="557"/>
      <c r="AF41" s="557"/>
      <c r="AG41" s="557" t="e">
        <f>+IF(#REF!&gt;#REF!,"CUMPLE"," NO CUMPLE ")</f>
        <v>#REF!</v>
      </c>
      <c r="AH41" s="557"/>
      <c r="AI41" s="557"/>
      <c r="AJ41" s="557" t="e">
        <f>+IF(#REF!&gt;#REF!,"CUMPLE"," NO CUMPLE ")</f>
        <v>#REF!</v>
      </c>
      <c r="AK41" s="557"/>
      <c r="AL41" s="557"/>
      <c r="AM41" s="557" t="e">
        <f>+IF(#REF!&gt;#REF!,"CUMPLE"," NO CUMPLE ")</f>
        <v>#REF!</v>
      </c>
      <c r="AN41" s="557"/>
      <c r="AO41" s="558"/>
    </row>
    <row r="42" spans="1:41" ht="21.65" customHeight="1" thickBot="1">
      <c r="A42" s="579" t="s">
        <v>38</v>
      </c>
      <c r="B42" s="579"/>
      <c r="C42" s="576">
        <v>72141120</v>
      </c>
      <c r="D42" s="576"/>
      <c r="E42" s="577" t="s">
        <v>3</v>
      </c>
      <c r="F42" s="577"/>
      <c r="G42" s="577"/>
      <c r="H42" s="578"/>
      <c r="I42" s="578"/>
      <c r="J42" s="578"/>
      <c r="K42" s="578"/>
      <c r="L42" s="578"/>
      <c r="M42" s="578"/>
      <c r="N42" s="566"/>
      <c r="O42" s="567"/>
      <c r="P42" s="568"/>
      <c r="Q42" s="91"/>
      <c r="R42" s="91"/>
      <c r="V42" s="92" t="e">
        <f>+IF(#REF!="CUMPLE",1,0)</f>
        <v>#REF!</v>
      </c>
      <c r="W42" s="92"/>
      <c r="Z42" s="97"/>
      <c r="AA42" s="97"/>
      <c r="AB42" s="97"/>
      <c r="AC42" s="97"/>
      <c r="AD42" s="97"/>
      <c r="AE42" s="97"/>
      <c r="AF42" s="97"/>
      <c r="AG42" s="97"/>
      <c r="AH42" s="97"/>
      <c r="AI42" s="97"/>
      <c r="AJ42" s="97"/>
      <c r="AK42" s="97"/>
      <c r="AL42" s="97"/>
      <c r="AM42" s="97"/>
      <c r="AN42" s="97"/>
    </row>
    <row r="43" spans="1:41" ht="21.5" thickBot="1">
      <c r="A43" s="579"/>
      <c r="B43" s="579"/>
      <c r="C43" s="576">
        <v>72141124</v>
      </c>
      <c r="D43" s="576"/>
      <c r="E43" s="577" t="s">
        <v>3</v>
      </c>
      <c r="F43" s="577"/>
      <c r="G43" s="577"/>
      <c r="H43" s="578"/>
      <c r="I43" s="578"/>
      <c r="J43" s="578"/>
      <c r="K43" s="578"/>
      <c r="L43" s="578"/>
      <c r="M43" s="578"/>
      <c r="N43" s="566"/>
      <c r="O43" s="567"/>
      <c r="P43" s="568"/>
      <c r="Q43" s="91"/>
      <c r="R43" s="91"/>
      <c r="V43" s="98" t="s">
        <v>41</v>
      </c>
      <c r="W43" s="99" t="s">
        <v>56</v>
      </c>
      <c r="X43" s="100" t="s">
        <v>48</v>
      </c>
      <c r="Z43" s="97"/>
      <c r="AA43" s="572" t="s">
        <v>42</v>
      </c>
      <c r="AB43" s="573"/>
      <c r="AC43" s="574"/>
      <c r="AD43" s="97"/>
      <c r="AE43" s="97"/>
      <c r="AF43" s="97"/>
      <c r="AG43" s="97"/>
      <c r="AH43" s="97"/>
      <c r="AI43" s="97"/>
      <c r="AJ43" s="97"/>
      <c r="AK43" s="97"/>
      <c r="AL43" s="97"/>
      <c r="AM43" s="97"/>
      <c r="AN43" s="97"/>
    </row>
    <row r="44" spans="1:41" ht="34" customHeight="1">
      <c r="A44" s="528" t="s">
        <v>155</v>
      </c>
      <c r="B44" s="528"/>
      <c r="C44" s="528"/>
      <c r="D44" s="528"/>
      <c r="E44" s="561" t="s">
        <v>3</v>
      </c>
      <c r="F44" s="561"/>
      <c r="G44" s="561"/>
      <c r="H44" s="561"/>
      <c r="I44" s="561"/>
      <c r="J44" s="561"/>
      <c r="K44" s="575"/>
      <c r="L44" s="575"/>
      <c r="M44" s="575"/>
      <c r="N44" s="566"/>
      <c r="O44" s="567"/>
      <c r="P44" s="568"/>
      <c r="Q44" s="101"/>
      <c r="R44" s="91"/>
      <c r="V44" s="94"/>
      <c r="W44" s="95"/>
      <c r="X44" s="96"/>
      <c r="Z44" s="94"/>
      <c r="AA44" s="557"/>
      <c r="AB44" s="557"/>
      <c r="AC44" s="557"/>
      <c r="AD44" s="557"/>
      <c r="AE44" s="557"/>
      <c r="AF44" s="557"/>
      <c r="AG44" s="557"/>
      <c r="AH44" s="557"/>
      <c r="AI44" s="557"/>
      <c r="AJ44" s="557"/>
      <c r="AK44" s="557"/>
      <c r="AL44" s="557"/>
      <c r="AM44" s="557"/>
      <c r="AN44" s="557"/>
      <c r="AO44" s="558"/>
    </row>
    <row r="45" spans="1:41" ht="34" customHeight="1">
      <c r="A45" s="532" t="s">
        <v>170</v>
      </c>
      <c r="B45" s="559"/>
      <c r="C45" s="559"/>
      <c r="D45" s="560"/>
      <c r="E45" s="561" t="s">
        <v>3</v>
      </c>
      <c r="F45" s="561"/>
      <c r="G45" s="561"/>
      <c r="H45" s="561"/>
      <c r="I45" s="561"/>
      <c r="J45" s="561"/>
      <c r="K45" s="562"/>
      <c r="L45" s="562"/>
      <c r="M45" s="562"/>
      <c r="N45" s="569"/>
      <c r="O45" s="570"/>
      <c r="P45" s="571"/>
      <c r="Q45" s="101"/>
      <c r="R45" s="91"/>
      <c r="W45" s="102"/>
      <c r="X45" s="96"/>
      <c r="Z45" s="102"/>
      <c r="AA45" s="103"/>
      <c r="AB45" s="104"/>
      <c r="AC45" s="97"/>
      <c r="AD45" s="97"/>
      <c r="AE45" s="97"/>
      <c r="AF45" s="97"/>
      <c r="AG45" s="97"/>
      <c r="AH45" s="97"/>
      <c r="AI45" s="97"/>
      <c r="AJ45" s="97"/>
      <c r="AK45" s="97"/>
      <c r="AL45" s="97"/>
      <c r="AM45" s="97"/>
      <c r="AN45" s="97"/>
      <c r="AO45" s="97"/>
    </row>
    <row r="46" spans="1:41" ht="38.15" customHeight="1">
      <c r="A46" s="552" t="s">
        <v>76</v>
      </c>
      <c r="B46" s="552"/>
      <c r="C46" s="552"/>
      <c r="D46" s="552"/>
      <c r="E46" s="552"/>
      <c r="F46" s="552"/>
      <c r="G46" s="552"/>
      <c r="H46" s="552"/>
      <c r="I46" s="552"/>
      <c r="J46" s="552"/>
      <c r="K46" s="552"/>
      <c r="L46" s="552"/>
      <c r="M46" s="552"/>
      <c r="N46" s="552"/>
      <c r="O46" s="552"/>
      <c r="P46" s="552"/>
      <c r="Q46" s="555" t="s">
        <v>160</v>
      </c>
      <c r="R46" s="556"/>
      <c r="S46" s="149"/>
      <c r="W46" s="105">
        <v>6</v>
      </c>
      <c r="X46" s="106">
        <v>1.5</v>
      </c>
      <c r="Z46" s="95" t="s">
        <v>39</v>
      </c>
      <c r="AA46" s="540" t="e">
        <f>+IF(#REF!="CUMPLE",1,0)</f>
        <v>#REF!</v>
      </c>
      <c r="AB46" s="541"/>
    </row>
    <row r="47" spans="1:41" ht="24.65" customHeight="1">
      <c r="A47" s="527" t="s">
        <v>74</v>
      </c>
      <c r="B47" s="528"/>
      <c r="C47" s="528"/>
      <c r="D47" s="528"/>
      <c r="E47" s="537" t="str">
        <f>+E9</f>
        <v>ALVARO ANTONIO HURTADO OSORIO</v>
      </c>
      <c r="F47" s="538"/>
      <c r="G47" s="538"/>
      <c r="H47" s="538"/>
      <c r="I47" s="538"/>
      <c r="J47" s="538"/>
      <c r="K47" s="538"/>
      <c r="L47" s="538"/>
      <c r="M47" s="538"/>
      <c r="N47" s="538"/>
      <c r="O47" s="538"/>
      <c r="P47" s="539"/>
      <c r="Q47" s="546" t="s">
        <v>57</v>
      </c>
      <c r="R47" s="547"/>
      <c r="Z47" s="95" t="s">
        <v>40</v>
      </c>
      <c r="AA47" s="540" t="e">
        <f>+IF(#REF!="CUMPLE",1,0)</f>
        <v>#REF!</v>
      </c>
      <c r="AB47" s="541"/>
    </row>
    <row r="48" spans="1:41" ht="64.5" customHeight="1" thickBot="1">
      <c r="A48" s="553" t="s">
        <v>159</v>
      </c>
      <c r="B48" s="554"/>
      <c r="C48" s="554"/>
      <c r="D48" s="554"/>
      <c r="E48" s="537" t="s">
        <v>223</v>
      </c>
      <c r="F48" s="538"/>
      <c r="G48" s="538"/>
      <c r="H48" s="538"/>
      <c r="I48" s="538"/>
      <c r="J48" s="538"/>
      <c r="K48" s="538"/>
      <c r="L48" s="538"/>
      <c r="M48" s="538"/>
      <c r="N48" s="538"/>
      <c r="O48" s="538"/>
      <c r="P48" s="539"/>
      <c r="Q48" s="548"/>
      <c r="R48" s="549"/>
      <c r="Z48" s="95"/>
      <c r="AA48" s="140"/>
      <c r="AB48" s="140"/>
    </row>
    <row r="49" spans="1:32" ht="21" customHeight="1">
      <c r="A49" s="527" t="s">
        <v>77</v>
      </c>
      <c r="B49" s="528"/>
      <c r="C49" s="528"/>
      <c r="D49" s="528"/>
      <c r="E49" s="537" t="s">
        <v>3</v>
      </c>
      <c r="F49" s="538"/>
      <c r="G49" s="538"/>
      <c r="H49" s="538"/>
      <c r="I49" s="538"/>
      <c r="J49" s="538"/>
      <c r="K49" s="538"/>
      <c r="L49" s="538"/>
      <c r="M49" s="538"/>
      <c r="N49" s="538"/>
      <c r="O49" s="538"/>
      <c r="P49" s="539"/>
      <c r="Q49" s="548"/>
      <c r="R49" s="549"/>
      <c r="V49" s="98" t="s">
        <v>41</v>
      </c>
      <c r="W49" s="99" t="s">
        <v>51</v>
      </c>
      <c r="X49" s="100" t="s">
        <v>42</v>
      </c>
      <c r="Z49" s="95" t="s">
        <v>43</v>
      </c>
      <c r="AA49" s="540" t="e">
        <f>SUM(AA46:AB47)</f>
        <v>#REF!</v>
      </c>
      <c r="AB49" s="541"/>
    </row>
    <row r="50" spans="1:32" ht="48.75" customHeight="1">
      <c r="A50" s="542" t="s">
        <v>78</v>
      </c>
      <c r="B50" s="542"/>
      <c r="C50" s="542"/>
      <c r="D50" s="542"/>
      <c r="E50" s="543" t="s">
        <v>224</v>
      </c>
      <c r="F50" s="544"/>
      <c r="G50" s="544"/>
      <c r="H50" s="544"/>
      <c r="I50" s="544"/>
      <c r="J50" s="544"/>
      <c r="K50" s="544"/>
      <c r="L50" s="544"/>
      <c r="M50" s="544"/>
      <c r="N50" s="544"/>
      <c r="O50" s="544"/>
      <c r="P50" s="545"/>
      <c r="Q50" s="548"/>
      <c r="R50" s="549"/>
      <c r="V50" s="108" t="e">
        <f>+IF(#REF!="CUMPLE",1,"NC")</f>
        <v>#REF!</v>
      </c>
      <c r="W50" s="109" t="e">
        <f>+IF(#REF!="CUMPLE",1,0)</f>
        <v>#REF!</v>
      </c>
      <c r="X50" s="110" t="e">
        <f>+IF(V50=W50,1,0)</f>
        <v>#REF!</v>
      </c>
    </row>
    <row r="51" spans="1:32" ht="37.5" customHeight="1">
      <c r="A51" s="542" t="s">
        <v>79</v>
      </c>
      <c r="B51" s="542"/>
      <c r="C51" s="542"/>
      <c r="D51" s="542"/>
      <c r="E51" s="537" t="s">
        <v>185</v>
      </c>
      <c r="F51" s="538"/>
      <c r="G51" s="538"/>
      <c r="H51" s="538"/>
      <c r="I51" s="538"/>
      <c r="J51" s="538"/>
      <c r="K51" s="538"/>
      <c r="L51" s="538"/>
      <c r="M51" s="538"/>
      <c r="N51" s="538"/>
      <c r="O51" s="538"/>
      <c r="P51" s="539"/>
      <c r="Q51" s="550"/>
      <c r="R51" s="551"/>
    </row>
    <row r="52" spans="1:32" ht="54.65" customHeight="1">
      <c r="A52" s="532" t="s">
        <v>161</v>
      </c>
      <c r="B52" s="533"/>
      <c r="C52" s="533"/>
      <c r="D52" s="533"/>
      <c r="E52" s="533"/>
      <c r="F52" s="533"/>
      <c r="G52" s="533"/>
      <c r="H52" s="533"/>
      <c r="I52" s="533"/>
      <c r="J52" s="533"/>
      <c r="K52" s="533"/>
      <c r="L52" s="533"/>
      <c r="M52" s="533"/>
      <c r="N52" s="533"/>
      <c r="O52" s="533"/>
      <c r="P52" s="534"/>
      <c r="Q52" s="91"/>
      <c r="R52" s="91"/>
    </row>
    <row r="53" spans="1:32">
      <c r="A53" s="527" t="s">
        <v>156</v>
      </c>
      <c r="B53" s="528"/>
      <c r="C53" s="528"/>
      <c r="D53" s="528"/>
      <c r="E53" s="536" t="s">
        <v>16</v>
      </c>
      <c r="F53" s="536"/>
      <c r="G53" s="536"/>
      <c r="H53" s="536" t="s">
        <v>18</v>
      </c>
      <c r="I53" s="536"/>
      <c r="J53" s="536"/>
      <c r="K53" s="536" t="s">
        <v>21</v>
      </c>
      <c r="L53" s="536"/>
      <c r="M53" s="536"/>
      <c r="N53" s="536" t="s">
        <v>22</v>
      </c>
      <c r="O53" s="536"/>
      <c r="P53" s="536"/>
      <c r="Q53" s="124" t="s">
        <v>164</v>
      </c>
      <c r="R53" s="124" t="s">
        <v>158</v>
      </c>
      <c r="S53" s="112"/>
      <c r="T53" s="113"/>
      <c r="U53" s="113"/>
      <c r="V53" s="113"/>
    </row>
    <row r="54" spans="1:32" ht="33.75" customHeight="1">
      <c r="A54" s="527" t="s">
        <v>143</v>
      </c>
      <c r="B54" s="528"/>
      <c r="C54" s="528"/>
      <c r="D54" s="528"/>
      <c r="E54" s="529" t="s">
        <v>225</v>
      </c>
      <c r="F54" s="529"/>
      <c r="G54" s="529"/>
      <c r="H54" s="529" t="s">
        <v>225</v>
      </c>
      <c r="I54" s="529"/>
      <c r="J54" s="529"/>
      <c r="K54" s="529" t="s">
        <v>225</v>
      </c>
      <c r="L54" s="529"/>
      <c r="M54" s="529"/>
      <c r="N54" s="530"/>
      <c r="O54" s="530"/>
      <c r="P54" s="530"/>
      <c r="Q54" s="132"/>
      <c r="R54" s="127"/>
      <c r="S54" s="112"/>
      <c r="T54" s="114"/>
      <c r="U54" s="114"/>
      <c r="V54" s="114"/>
    </row>
    <row r="55" spans="1:32" ht="46.5" customHeight="1">
      <c r="A55" s="527" t="s">
        <v>75</v>
      </c>
      <c r="B55" s="528"/>
      <c r="C55" s="528"/>
      <c r="D55" s="528"/>
      <c r="E55" s="531" t="s">
        <v>226</v>
      </c>
      <c r="F55" s="531"/>
      <c r="G55" s="531"/>
      <c r="H55" s="531" t="s">
        <v>227</v>
      </c>
      <c r="I55" s="531"/>
      <c r="J55" s="531"/>
      <c r="K55" s="531" t="s">
        <v>228</v>
      </c>
      <c r="L55" s="531"/>
      <c r="M55" s="531"/>
      <c r="N55" s="531"/>
      <c r="O55" s="531"/>
      <c r="P55" s="531"/>
      <c r="Q55" s="135"/>
      <c r="R55" s="128"/>
      <c r="S55" s="115"/>
      <c r="T55" s="114"/>
      <c r="U55" s="114"/>
      <c r="V55" s="114"/>
    </row>
    <row r="56" spans="1:32">
      <c r="A56" s="527" t="s">
        <v>157</v>
      </c>
      <c r="B56" s="528"/>
      <c r="C56" s="528"/>
      <c r="D56" s="528"/>
      <c r="E56" s="529" t="s">
        <v>188</v>
      </c>
      <c r="F56" s="529"/>
      <c r="G56" s="529"/>
      <c r="H56" s="529" t="s">
        <v>188</v>
      </c>
      <c r="I56" s="529"/>
      <c r="J56" s="529"/>
      <c r="K56" s="529" t="s">
        <v>188</v>
      </c>
      <c r="L56" s="529"/>
      <c r="M56" s="529"/>
      <c r="N56" s="529"/>
      <c r="O56" s="529"/>
      <c r="P56" s="529"/>
      <c r="Q56" s="131"/>
      <c r="R56" s="127"/>
      <c r="S56" s="112"/>
      <c r="T56" s="114"/>
      <c r="U56" s="114"/>
      <c r="V56" s="114"/>
    </row>
    <row r="57" spans="1:32">
      <c r="A57" s="527" t="s">
        <v>142</v>
      </c>
      <c r="B57" s="528"/>
      <c r="C57" s="528"/>
      <c r="D57" s="528"/>
      <c r="E57" s="536" t="s">
        <v>57</v>
      </c>
      <c r="F57" s="536"/>
      <c r="G57" s="536"/>
      <c r="H57" s="536" t="s">
        <v>57</v>
      </c>
      <c r="I57" s="536"/>
      <c r="J57" s="536"/>
      <c r="K57" s="536" t="s">
        <v>57</v>
      </c>
      <c r="L57" s="536"/>
      <c r="M57" s="536"/>
      <c r="N57" s="536"/>
      <c r="O57" s="536"/>
      <c r="P57" s="536"/>
      <c r="Q57" s="133"/>
      <c r="R57" s="127"/>
      <c r="S57" s="112"/>
      <c r="T57" s="114"/>
      <c r="U57" s="114"/>
      <c r="V57" s="114"/>
    </row>
    <row r="58" spans="1:32" ht="15.65" customHeight="1">
      <c r="V58" s="116">
        <v>5</v>
      </c>
      <c r="W58" s="535" t="str">
        <f>+IF($A$22=Q32,IF(#REF!="CUMPLE",#REF!,0),"")</f>
        <v/>
      </c>
      <c r="X58" s="535"/>
      <c r="Y58" s="535" t="e">
        <f>+IF($A$23=Q32,IF(#REF!="CUMPLE",#REF!,0),"")</f>
        <v>#REF!</v>
      </c>
      <c r="Z58" s="535"/>
      <c r="AA58" s="535" t="e">
        <f>+IF($A$24=Q32,IF(#REF!="CUMPLE",#REF!,0),"")</f>
        <v>#REF!</v>
      </c>
      <c r="AB58" s="535"/>
      <c r="AC58" s="535" t="e">
        <f>+IF($A$25=Q32,IF(#REF!="CUMPLE",#REF!,0),"")</f>
        <v>#REF!</v>
      </c>
      <c r="AD58" s="535"/>
      <c r="AE58" s="535" t="e">
        <f>+IF($A$26=Q32,IF(#REF!="CUMPLE",#REF!,0),"")</f>
        <v>#REF!</v>
      </c>
      <c r="AF58" s="535"/>
    </row>
    <row r="59" spans="1:32" ht="15.65" customHeight="1">
      <c r="W59" s="94" t="e">
        <f>+IF(#REF!="CUMPLE",1,"NC")</f>
        <v>#REF!</v>
      </c>
      <c r="X59" s="117" t="str">
        <f>IF(ISNUMBER(#REF!),#REF!,"")</f>
        <v/>
      </c>
      <c r="Y59" s="118" t="e">
        <f>+IF(W59=1,X59,"")</f>
        <v>#REF!</v>
      </c>
    </row>
    <row r="60" spans="1:32" ht="15.65" customHeight="1">
      <c r="W60" s="94" t="e">
        <f>+IF(#REF!="CUMPLE",1,"NC")</f>
        <v>#REF!</v>
      </c>
      <c r="X60" s="117" t="str">
        <f>IF(ISNUMBER(#REF!),#REF!,"")</f>
        <v/>
      </c>
      <c r="Y60" s="118" t="e">
        <f>+IF(W60=1,X60,"")</f>
        <v>#REF!</v>
      </c>
    </row>
    <row r="61" spans="1:32" ht="27" customHeight="1">
      <c r="B61" s="522" t="s">
        <v>49</v>
      </c>
      <c r="C61" s="522"/>
      <c r="D61" s="522"/>
      <c r="E61" s="522"/>
      <c r="F61" s="522"/>
      <c r="G61" s="522"/>
      <c r="H61" s="522"/>
      <c r="I61" s="522"/>
      <c r="J61" s="522"/>
      <c r="K61" s="522"/>
      <c r="L61" s="522"/>
      <c r="M61" s="522"/>
      <c r="N61" s="522"/>
      <c r="O61" s="522"/>
      <c r="P61" s="522"/>
      <c r="Q61" s="119"/>
      <c r="R61" s="119"/>
    </row>
    <row r="62" spans="1:32" ht="16" customHeight="1">
      <c r="B62" s="522"/>
      <c r="C62" s="522"/>
      <c r="D62" s="522"/>
      <c r="E62" s="522"/>
      <c r="F62" s="522"/>
      <c r="G62" s="522"/>
      <c r="H62" s="522"/>
      <c r="I62" s="522"/>
      <c r="J62" s="522"/>
      <c r="K62" s="522"/>
      <c r="L62" s="522"/>
      <c r="M62" s="522"/>
      <c r="N62" s="522"/>
      <c r="O62" s="522"/>
      <c r="P62" s="522"/>
      <c r="Q62" s="119"/>
      <c r="R62" s="119"/>
    </row>
    <row r="63" spans="1:32" ht="15.65" customHeight="1">
      <c r="B63" s="522" t="s">
        <v>50</v>
      </c>
      <c r="C63" s="522"/>
      <c r="D63" s="522"/>
      <c r="E63" s="522"/>
      <c r="F63" s="522"/>
      <c r="G63" s="522"/>
      <c r="H63" s="522"/>
      <c r="I63" s="522"/>
      <c r="J63" s="522"/>
      <c r="K63" s="522"/>
      <c r="L63" s="522"/>
      <c r="M63" s="522"/>
      <c r="N63" s="522"/>
      <c r="O63" s="522"/>
      <c r="P63" s="522"/>
      <c r="Q63" s="119"/>
      <c r="R63" s="119"/>
      <c r="W63" t="e">
        <f>+LOOKUP(Y63,#REF!,#REF!)</f>
        <v>#REF!</v>
      </c>
      <c r="Y63" s="120" t="s">
        <v>54</v>
      </c>
    </row>
    <row r="64" spans="1:32" ht="16.399999999999999" customHeight="1">
      <c r="B64" s="522"/>
      <c r="C64" s="522"/>
      <c r="D64" s="522"/>
      <c r="E64" s="522"/>
      <c r="F64" s="522"/>
      <c r="G64" s="522"/>
      <c r="H64" s="522"/>
      <c r="I64" s="522"/>
      <c r="J64" s="522"/>
      <c r="K64" s="522"/>
      <c r="L64" s="522"/>
      <c r="M64" s="522"/>
      <c r="N64" s="522"/>
      <c r="O64" s="522"/>
      <c r="P64" s="522"/>
      <c r="Q64" s="119"/>
      <c r="R64" s="119"/>
    </row>
    <row r="65" spans="1:29" ht="79.5" customHeight="1">
      <c r="B65" s="523" t="s">
        <v>433</v>
      </c>
      <c r="C65" s="523"/>
      <c r="D65" s="523"/>
      <c r="E65" s="649" t="s">
        <v>434</v>
      </c>
      <c r="F65" s="650"/>
      <c r="G65" s="650"/>
      <c r="H65" s="650"/>
      <c r="I65" s="650"/>
      <c r="J65" s="650"/>
      <c r="K65" s="650"/>
      <c r="L65" s="650"/>
      <c r="M65" s="650"/>
      <c r="N65" s="650"/>
      <c r="O65" s="650"/>
      <c r="P65" s="650"/>
      <c r="Q65" s="119"/>
      <c r="R65" s="119"/>
    </row>
    <row r="66" spans="1:29" ht="109" customHeight="1">
      <c r="B66" s="523" t="s">
        <v>465</v>
      </c>
      <c r="C66" s="523"/>
      <c r="D66" s="523"/>
      <c r="E66" s="526" t="s">
        <v>466</v>
      </c>
      <c r="F66" s="526"/>
      <c r="G66" s="526"/>
      <c r="H66" s="526"/>
      <c r="I66" s="526"/>
      <c r="J66" s="526"/>
      <c r="K66" s="526"/>
      <c r="L66" s="526"/>
      <c r="M66" s="526"/>
      <c r="N66" s="526"/>
      <c r="O66" s="526"/>
      <c r="P66" s="526"/>
      <c r="Q66" s="121"/>
      <c r="R66" s="121"/>
    </row>
    <row r="67" spans="1:29">
      <c r="A67" s="67"/>
      <c r="B67" s="67"/>
      <c r="C67" s="67"/>
      <c r="D67" s="67"/>
      <c r="E67" s="67"/>
      <c r="F67" s="67"/>
      <c r="G67" s="67"/>
      <c r="H67" s="67"/>
      <c r="I67" s="67"/>
      <c r="J67" s="67"/>
      <c r="K67" s="67"/>
      <c r="L67" s="67"/>
      <c r="M67" s="67"/>
      <c r="N67" s="67"/>
      <c r="O67" s="67"/>
      <c r="P67" s="67"/>
      <c r="Q67" s="67"/>
      <c r="R67" s="67"/>
      <c r="AB67" s="1">
        <v>1988</v>
      </c>
      <c r="AC67" s="2">
        <v>25637</v>
      </c>
    </row>
    <row r="68" spans="1:29">
      <c r="A68" s="67"/>
      <c r="B68" s="67"/>
      <c r="C68" s="67"/>
      <c r="D68" s="67"/>
      <c r="E68" s="67"/>
      <c r="F68" s="67"/>
      <c r="G68" s="67"/>
      <c r="H68" s="67"/>
      <c r="I68" s="67"/>
      <c r="J68" s="67"/>
      <c r="K68" s="67"/>
      <c r="L68" s="67"/>
      <c r="M68" s="67"/>
      <c r="N68" s="67"/>
      <c r="O68" s="67"/>
      <c r="P68" s="67"/>
      <c r="Q68" s="67"/>
      <c r="R68" s="67"/>
      <c r="AB68" s="3">
        <v>1989</v>
      </c>
      <c r="AC68" s="4">
        <v>32560</v>
      </c>
    </row>
    <row r="69" spans="1:29">
      <c r="A69" s="67"/>
      <c r="B69" s="514"/>
      <c r="C69" s="514"/>
      <c r="D69" s="514"/>
      <c r="E69" s="514"/>
      <c r="F69" s="514"/>
      <c r="G69" s="514"/>
      <c r="H69" s="67"/>
      <c r="I69" s="67"/>
      <c r="J69" s="67"/>
      <c r="K69" s="67"/>
      <c r="L69" s="67"/>
      <c r="M69" s="67"/>
      <c r="N69" s="67"/>
      <c r="O69" s="67"/>
      <c r="P69" s="67"/>
      <c r="Q69" s="67"/>
      <c r="R69" s="67"/>
      <c r="S69" s="67"/>
      <c r="AB69" s="1">
        <v>1990</v>
      </c>
      <c r="AC69" s="2">
        <v>41025</v>
      </c>
    </row>
    <row r="70" spans="1:29">
      <c r="A70" s="67"/>
      <c r="B70" s="514"/>
      <c r="C70" s="514"/>
      <c r="D70" s="514"/>
      <c r="E70" s="514"/>
      <c r="F70" s="514"/>
      <c r="G70" s="514"/>
      <c r="H70" s="67"/>
      <c r="I70" s="67"/>
      <c r="J70" s="67"/>
      <c r="K70" s="67"/>
      <c r="L70" s="67"/>
      <c r="M70" s="67"/>
      <c r="N70" s="67"/>
      <c r="O70" s="67"/>
      <c r="P70" s="67"/>
      <c r="Q70" s="67"/>
      <c r="R70" s="67"/>
      <c r="S70" s="67"/>
      <c r="AB70" s="3">
        <v>1991</v>
      </c>
      <c r="AC70" s="4">
        <v>51720</v>
      </c>
    </row>
    <row r="71" spans="1:29">
      <c r="A71" s="67"/>
      <c r="B71" s="514"/>
      <c r="C71" s="514"/>
      <c r="D71" s="514"/>
      <c r="E71" s="514"/>
      <c r="F71" s="514"/>
      <c r="G71" s="514"/>
      <c r="H71" s="67"/>
      <c r="I71" s="67"/>
      <c r="J71" s="67"/>
      <c r="K71" s="67"/>
      <c r="L71" s="67"/>
      <c r="M71" s="67"/>
      <c r="N71" s="67"/>
      <c r="O71" s="67"/>
      <c r="P71" s="67"/>
      <c r="Q71" s="67"/>
      <c r="R71" s="67"/>
      <c r="S71" s="67"/>
      <c r="AB71" s="1">
        <v>1992</v>
      </c>
      <c r="AC71" s="2">
        <v>65190</v>
      </c>
    </row>
    <row r="72" spans="1:29">
      <c r="A72" s="67"/>
      <c r="B72" s="514"/>
      <c r="C72" s="514"/>
      <c r="D72" s="514"/>
      <c r="E72" s="514"/>
      <c r="F72" s="514"/>
      <c r="G72" s="514"/>
      <c r="H72" s="67"/>
      <c r="I72" s="67"/>
      <c r="J72" s="67"/>
      <c r="K72" s="67"/>
      <c r="L72" s="67"/>
      <c r="M72" s="67"/>
      <c r="N72" s="67"/>
      <c r="O72" s="67"/>
      <c r="P72" s="67"/>
      <c r="Q72" s="67"/>
      <c r="R72" s="67"/>
      <c r="S72" s="67"/>
      <c r="AB72" s="3">
        <v>1993</v>
      </c>
      <c r="AC72" s="4">
        <v>81510</v>
      </c>
    </row>
    <row r="73" spans="1:29">
      <c r="A73" s="67"/>
      <c r="B73" s="514"/>
      <c r="C73" s="514"/>
      <c r="D73" s="514"/>
      <c r="E73" s="514"/>
      <c r="F73" s="514"/>
      <c r="G73" s="514"/>
      <c r="H73" s="67"/>
      <c r="I73" s="67"/>
      <c r="J73" s="67"/>
      <c r="K73" s="67"/>
      <c r="L73" s="67"/>
      <c r="M73" s="67"/>
      <c r="N73" s="67"/>
      <c r="O73" s="67"/>
      <c r="P73" s="67"/>
      <c r="Q73" s="67"/>
      <c r="R73" s="67"/>
      <c r="S73" s="67"/>
      <c r="AB73" s="1">
        <v>1994</v>
      </c>
      <c r="AC73" s="2">
        <v>98700</v>
      </c>
    </row>
    <row r="74" spans="1:29">
      <c r="A74" s="67"/>
      <c r="B74" s="514"/>
      <c r="C74" s="514"/>
      <c r="D74" s="514"/>
      <c r="E74" s="514"/>
      <c r="F74" s="514"/>
      <c r="G74" s="514"/>
      <c r="H74" s="67"/>
      <c r="I74" s="67"/>
      <c r="J74" s="67"/>
      <c r="K74" s="67"/>
      <c r="L74" s="67"/>
      <c r="M74" s="67"/>
      <c r="N74" s="67"/>
      <c r="O74" s="67"/>
      <c r="P74" s="67"/>
      <c r="Q74" s="67"/>
      <c r="R74" s="67"/>
      <c r="S74" s="67"/>
      <c r="AB74" s="3">
        <v>1995</v>
      </c>
      <c r="AC74" s="4">
        <v>118934</v>
      </c>
    </row>
    <row r="75" spans="1:29">
      <c r="A75" s="67"/>
      <c r="B75" s="55"/>
      <c r="C75" s="55"/>
      <c r="D75" s="55"/>
      <c r="E75" s="55"/>
      <c r="F75" s="55"/>
      <c r="G75" s="55"/>
      <c r="H75" s="130" t="s">
        <v>194</v>
      </c>
      <c r="I75" s="55"/>
      <c r="J75" s="55"/>
      <c r="K75" s="55"/>
      <c r="L75" s="55"/>
      <c r="M75" s="67"/>
      <c r="N75" s="67"/>
      <c r="O75" s="67"/>
      <c r="P75" s="67"/>
      <c r="Q75" s="67"/>
      <c r="R75" s="67"/>
      <c r="S75" s="67"/>
      <c r="AB75" s="1">
        <v>1996</v>
      </c>
      <c r="AC75" s="2">
        <v>142125</v>
      </c>
    </row>
    <row r="76" spans="1:29">
      <c r="A76" s="67"/>
      <c r="B76" s="55"/>
      <c r="C76" s="55"/>
      <c r="D76" s="55"/>
      <c r="E76" s="55"/>
      <c r="F76" s="55"/>
      <c r="G76" s="55"/>
      <c r="H76" t="s">
        <v>195</v>
      </c>
      <c r="I76" s="55"/>
      <c r="J76" s="55"/>
      <c r="K76" s="55"/>
      <c r="L76" s="55"/>
      <c r="M76" s="67"/>
      <c r="N76" s="67"/>
      <c r="O76" s="67"/>
      <c r="P76" s="67"/>
      <c r="Q76" s="67"/>
      <c r="R76" s="67"/>
      <c r="S76" s="67"/>
      <c r="AB76" s="3">
        <v>1997</v>
      </c>
      <c r="AC76" s="4">
        <v>172005</v>
      </c>
    </row>
    <row r="77" spans="1:29">
      <c r="A77" s="67"/>
      <c r="B77" s="67"/>
      <c r="C77" s="67"/>
      <c r="D77" s="67"/>
      <c r="E77" s="67"/>
      <c r="F77" s="67"/>
      <c r="G77" s="67"/>
      <c r="H77" s="67" t="s">
        <v>196</v>
      </c>
      <c r="I77" s="67"/>
      <c r="J77" s="67"/>
      <c r="K77" s="67"/>
      <c r="L77" s="67"/>
      <c r="M77" s="67"/>
      <c r="N77" s="67"/>
      <c r="O77" s="67"/>
      <c r="P77" s="67"/>
      <c r="Q77" s="67"/>
      <c r="R77" s="67"/>
      <c r="S77" s="67"/>
      <c r="AB77" s="1">
        <v>1998</v>
      </c>
      <c r="AC77" s="2">
        <v>203826</v>
      </c>
    </row>
    <row r="78" spans="1:29">
      <c r="A78" s="67"/>
      <c r="B78" s="67"/>
      <c r="C78" s="67"/>
      <c r="D78" s="67"/>
      <c r="E78" s="67"/>
      <c r="F78" s="67"/>
      <c r="G78" s="67"/>
      <c r="H78" s="130" t="s">
        <v>145</v>
      </c>
      <c r="I78" s="67"/>
      <c r="J78" s="67"/>
      <c r="K78" s="67"/>
      <c r="L78" s="67"/>
      <c r="M78" s="67"/>
      <c r="N78" s="67"/>
      <c r="O78" s="67"/>
      <c r="P78" s="67"/>
      <c r="Q78" s="67"/>
      <c r="R78" s="67"/>
      <c r="S78" s="67"/>
      <c r="AB78" s="3">
        <v>1999</v>
      </c>
      <c r="AC78" s="4">
        <v>236460</v>
      </c>
    </row>
    <row r="79" spans="1:29">
      <c r="A79" s="67"/>
      <c r="B79" s="67"/>
      <c r="C79" s="67"/>
      <c r="D79" s="67"/>
      <c r="E79" s="67"/>
      <c r="F79" s="67"/>
      <c r="G79" s="67"/>
      <c r="H79" s="67"/>
      <c r="I79" s="67"/>
      <c r="J79" s="67"/>
      <c r="K79" s="67"/>
      <c r="L79" s="67"/>
      <c r="M79" s="67"/>
      <c r="N79" s="67"/>
      <c r="O79" s="67"/>
      <c r="P79" s="67"/>
      <c r="Q79" s="67"/>
      <c r="R79" s="67"/>
      <c r="S79" s="67"/>
      <c r="AB79" s="1">
        <v>2000</v>
      </c>
      <c r="AC79" s="2">
        <v>260100</v>
      </c>
    </row>
    <row r="80" spans="1:29">
      <c r="S80" s="67"/>
      <c r="AB80" s="3">
        <v>2001</v>
      </c>
      <c r="AC80" s="4">
        <v>286000</v>
      </c>
    </row>
    <row r="81" spans="6:29">
      <c r="S81" s="67"/>
      <c r="AB81" s="1">
        <v>2002</v>
      </c>
      <c r="AC81" s="2">
        <v>309000</v>
      </c>
    </row>
    <row r="82" spans="6:29">
      <c r="S82" s="67"/>
      <c r="AB82" s="3">
        <v>2003</v>
      </c>
      <c r="AC82" s="4">
        <v>332000</v>
      </c>
    </row>
    <row r="83" spans="6:29">
      <c r="AB83" s="1">
        <v>2004</v>
      </c>
      <c r="AC83" s="2">
        <v>358000</v>
      </c>
    </row>
    <row r="84" spans="6:29">
      <c r="F84" s="122"/>
      <c r="AB84" s="3">
        <v>2005</v>
      </c>
      <c r="AC84" s="4">
        <v>381500</v>
      </c>
    </row>
    <row r="85" spans="6:29">
      <c r="AB85" s="1">
        <v>2006</v>
      </c>
      <c r="AC85" s="2">
        <v>408000</v>
      </c>
    </row>
    <row r="86" spans="6:29">
      <c r="AB86" s="3">
        <v>2007</v>
      </c>
      <c r="AC86" s="4">
        <v>433700</v>
      </c>
    </row>
    <row r="87" spans="6:29">
      <c r="AB87" s="1">
        <v>2008</v>
      </c>
      <c r="AC87" s="2">
        <v>461500</v>
      </c>
    </row>
    <row r="88" spans="6:29">
      <c r="AB88" s="3">
        <v>2009</v>
      </c>
      <c r="AC88" s="4">
        <v>496900</v>
      </c>
    </row>
    <row r="89" spans="6:29">
      <c r="AB89" s="1">
        <v>2010</v>
      </c>
      <c r="AC89" s="2">
        <v>515000</v>
      </c>
    </row>
    <row r="90" spans="6:29">
      <c r="AB90" s="3">
        <v>2011</v>
      </c>
      <c r="AC90" s="4">
        <v>535600</v>
      </c>
    </row>
    <row r="91" spans="6:29">
      <c r="AB91" s="1">
        <v>2012</v>
      </c>
      <c r="AC91" s="2">
        <v>566700</v>
      </c>
    </row>
    <row r="92" spans="6:29">
      <c r="AB92" s="3">
        <v>2013</v>
      </c>
      <c r="AC92" s="4">
        <v>589500</v>
      </c>
    </row>
    <row r="93" spans="6:29">
      <c r="AB93" s="1">
        <v>2014</v>
      </c>
      <c r="AC93" s="2">
        <v>616000</v>
      </c>
    </row>
    <row r="94" spans="6:29">
      <c r="AB94" s="3">
        <v>2015</v>
      </c>
      <c r="AC94" s="4">
        <v>644350</v>
      </c>
    </row>
    <row r="95" spans="6:29">
      <c r="AB95" s="1">
        <v>2016</v>
      </c>
      <c r="AC95" s="2">
        <v>689455</v>
      </c>
    </row>
    <row r="96" spans="6:29">
      <c r="AB96" s="3">
        <v>2017</v>
      </c>
      <c r="AC96" s="4">
        <v>737717</v>
      </c>
    </row>
    <row r="97" spans="28:29">
      <c r="AB97" s="1">
        <v>2018</v>
      </c>
      <c r="AC97" s="2">
        <v>781242</v>
      </c>
    </row>
    <row r="98" spans="28:29">
      <c r="AB98" s="3">
        <v>2019</v>
      </c>
      <c r="AC98" s="4">
        <v>828116</v>
      </c>
    </row>
    <row r="99" spans="28:29">
      <c r="AB99" s="1">
        <v>2020</v>
      </c>
      <c r="AC99" s="2">
        <v>877803</v>
      </c>
    </row>
    <row r="100" spans="28:29">
      <c r="AB100" s="3">
        <v>2021</v>
      </c>
      <c r="AC100" s="4">
        <v>908526</v>
      </c>
    </row>
    <row r="101" spans="28:29">
      <c r="AB101" s="1">
        <v>2022</v>
      </c>
      <c r="AC101" s="2">
        <v>1000000</v>
      </c>
    </row>
  </sheetData>
  <sheetProtection algorithmName="SHA-512" hashValue="153ZFPhtbNKys0oamCTLR22T7oIyJ/L3lHzyRYVhdYco7U0E2pR9bIajgVPczjMluVKYjzJrKvM9484uxA2fyg==" saltValue="xHbIE5n/ZaS/PrTMyKX6vw==" spinCount="100000" sheet="1" formatCells="0" formatColumns="0" formatRows="0" insertColumns="0" insertRows="0" insertHyperlinks="0" deleteColumns="0" deleteRows="0" sort="0" autoFilter="0" pivotTables="0"/>
  <mergeCells count="206">
    <mergeCell ref="D1:R1"/>
    <mergeCell ref="D2:R6"/>
    <mergeCell ref="A8:J8"/>
    <mergeCell ref="K8:R8"/>
    <mergeCell ref="A9:B11"/>
    <mergeCell ref="C9:D9"/>
    <mergeCell ref="E9:J9"/>
    <mergeCell ref="K9:P9"/>
    <mergeCell ref="Q9:R9"/>
    <mergeCell ref="C10:D10"/>
    <mergeCell ref="Q11:R11"/>
    <mergeCell ref="A12:B12"/>
    <mergeCell ref="C12:J12"/>
    <mergeCell ref="K12:P12"/>
    <mergeCell ref="Q12:R12"/>
    <mergeCell ref="A13:B13"/>
    <mergeCell ref="C13:J13"/>
    <mergeCell ref="E10:F10"/>
    <mergeCell ref="G10:H10"/>
    <mergeCell ref="I10:J10"/>
    <mergeCell ref="K10:P10"/>
    <mergeCell ref="Q10:R10"/>
    <mergeCell ref="C11:D11"/>
    <mergeCell ref="E11:F11"/>
    <mergeCell ref="G11:H11"/>
    <mergeCell ref="I11:J11"/>
    <mergeCell ref="K11:P11"/>
    <mergeCell ref="A17:J17"/>
    <mergeCell ref="K17:R17"/>
    <mergeCell ref="A18:B18"/>
    <mergeCell ref="C18:F18"/>
    <mergeCell ref="H18:J18"/>
    <mergeCell ref="K18:R18"/>
    <mergeCell ref="A14:B14"/>
    <mergeCell ref="C14:J14"/>
    <mergeCell ref="A15:B15"/>
    <mergeCell ref="C15:J15"/>
    <mergeCell ref="A16:B16"/>
    <mergeCell ref="C16:J16"/>
    <mergeCell ref="M21:R21"/>
    <mergeCell ref="A22:C22"/>
    <mergeCell ref="E22:F22"/>
    <mergeCell ref="I22:J22"/>
    <mergeCell ref="M22:O22"/>
    <mergeCell ref="P22:Q22"/>
    <mergeCell ref="A19:B19"/>
    <mergeCell ref="C19:J19"/>
    <mergeCell ref="A20:B20"/>
    <mergeCell ref="C20:J20"/>
    <mergeCell ref="A21:C21"/>
    <mergeCell ref="E21:F21"/>
    <mergeCell ref="I21:J21"/>
    <mergeCell ref="R25:R26"/>
    <mergeCell ref="A26:C26"/>
    <mergeCell ref="E26:F26"/>
    <mergeCell ref="I26:J26"/>
    <mergeCell ref="A23:C23"/>
    <mergeCell ref="E23:F23"/>
    <mergeCell ref="I23:J23"/>
    <mergeCell ref="M23:O24"/>
    <mergeCell ref="P23:Q24"/>
    <mergeCell ref="R23:R24"/>
    <mergeCell ref="A24:C24"/>
    <mergeCell ref="E24:F24"/>
    <mergeCell ref="I24:J24"/>
    <mergeCell ref="A28:P28"/>
    <mergeCell ref="A29:P29"/>
    <mergeCell ref="A30:D30"/>
    <mergeCell ref="E30:G30"/>
    <mergeCell ref="H30:J30"/>
    <mergeCell ref="K30:M30"/>
    <mergeCell ref="N30:P30"/>
    <mergeCell ref="A25:C25"/>
    <mergeCell ref="E25:F25"/>
    <mergeCell ref="I25:J25"/>
    <mergeCell ref="M25:O26"/>
    <mergeCell ref="P25:Q26"/>
    <mergeCell ref="A31:D31"/>
    <mergeCell ref="E31:G31"/>
    <mergeCell ref="H31:J31"/>
    <mergeCell ref="K31:M31"/>
    <mergeCell ref="A32:D32"/>
    <mergeCell ref="E32:G32"/>
    <mergeCell ref="H32:J32"/>
    <mergeCell ref="K32:M32"/>
    <mergeCell ref="A33:D33"/>
    <mergeCell ref="E36:G36"/>
    <mergeCell ref="H36:J36"/>
    <mergeCell ref="K36:M36"/>
    <mergeCell ref="E33:G33"/>
    <mergeCell ref="H33:J33"/>
    <mergeCell ref="K33:M33"/>
    <mergeCell ref="A34:D34"/>
    <mergeCell ref="E34:G34"/>
    <mergeCell ref="H34:J34"/>
    <mergeCell ref="K34:M34"/>
    <mergeCell ref="W38:AD38"/>
    <mergeCell ref="A39:D39"/>
    <mergeCell ref="E39:G39"/>
    <mergeCell ref="H39:J39"/>
    <mergeCell ref="K39:M39"/>
    <mergeCell ref="A40:D40"/>
    <mergeCell ref="E40:G40"/>
    <mergeCell ref="H40:J40"/>
    <mergeCell ref="K40:M40"/>
    <mergeCell ref="N31:P45"/>
    <mergeCell ref="AD44:AF44"/>
    <mergeCell ref="A37:D37"/>
    <mergeCell ref="E37:G37"/>
    <mergeCell ref="H37:J37"/>
    <mergeCell ref="K37:M37"/>
    <mergeCell ref="A38:D38"/>
    <mergeCell ref="E38:G38"/>
    <mergeCell ref="H38:J38"/>
    <mergeCell ref="K38:M38"/>
    <mergeCell ref="A35:D35"/>
    <mergeCell ref="E35:G35"/>
    <mergeCell ref="H35:J35"/>
    <mergeCell ref="K35:M35"/>
    <mergeCell ref="A36:D36"/>
    <mergeCell ref="AG41:AI41"/>
    <mergeCell ref="AJ41:AL41"/>
    <mergeCell ref="AM41:AO41"/>
    <mergeCell ref="A42:B43"/>
    <mergeCell ref="C42:D42"/>
    <mergeCell ref="E42:G42"/>
    <mergeCell ref="H42:J42"/>
    <mergeCell ref="K42:M42"/>
    <mergeCell ref="C43:D43"/>
    <mergeCell ref="E43:G43"/>
    <mergeCell ref="A41:D41"/>
    <mergeCell ref="E41:G41"/>
    <mergeCell ref="H41:J41"/>
    <mergeCell ref="K41:M41"/>
    <mergeCell ref="AA41:AC41"/>
    <mergeCell ref="AD41:AF41"/>
    <mergeCell ref="AG44:AI44"/>
    <mergeCell ref="AJ44:AL44"/>
    <mergeCell ref="AM44:AO44"/>
    <mergeCell ref="A45:D45"/>
    <mergeCell ref="E45:G45"/>
    <mergeCell ref="H45:J45"/>
    <mergeCell ref="K45:M45"/>
    <mergeCell ref="H43:J43"/>
    <mergeCell ref="K43:M43"/>
    <mergeCell ref="AA43:AC43"/>
    <mergeCell ref="A44:D44"/>
    <mergeCell ref="E44:G44"/>
    <mergeCell ref="H44:J44"/>
    <mergeCell ref="K44:M44"/>
    <mergeCell ref="AA44:AC44"/>
    <mergeCell ref="A46:P46"/>
    <mergeCell ref="Q46:R46"/>
    <mergeCell ref="AA46:AB46"/>
    <mergeCell ref="A47:D47"/>
    <mergeCell ref="E47:P47"/>
    <mergeCell ref="Q47:R51"/>
    <mergeCell ref="AA47:AB47"/>
    <mergeCell ref="A48:D48"/>
    <mergeCell ref="E48:P48"/>
    <mergeCell ref="A49:D49"/>
    <mergeCell ref="A52:P52"/>
    <mergeCell ref="A53:D53"/>
    <mergeCell ref="E53:G53"/>
    <mergeCell ref="H53:J53"/>
    <mergeCell ref="K53:M53"/>
    <mergeCell ref="N53:P53"/>
    <mergeCell ref="E49:P49"/>
    <mergeCell ref="AA49:AB49"/>
    <mergeCell ref="A50:D50"/>
    <mergeCell ref="E50:P50"/>
    <mergeCell ref="A51:D51"/>
    <mergeCell ref="E51:P51"/>
    <mergeCell ref="A54:D54"/>
    <mergeCell ref="E54:G54"/>
    <mergeCell ref="H54:J54"/>
    <mergeCell ref="K54:M54"/>
    <mergeCell ref="N54:P54"/>
    <mergeCell ref="A55:D55"/>
    <mergeCell ref="E55:G55"/>
    <mergeCell ref="H55:J55"/>
    <mergeCell ref="K55:M55"/>
    <mergeCell ref="N55:P55"/>
    <mergeCell ref="AA58:AB58"/>
    <mergeCell ref="AC58:AD58"/>
    <mergeCell ref="AE58:AF58"/>
    <mergeCell ref="B61:P62"/>
    <mergeCell ref="A56:D56"/>
    <mergeCell ref="E56:G56"/>
    <mergeCell ref="H56:J56"/>
    <mergeCell ref="K56:M56"/>
    <mergeCell ref="N56:P56"/>
    <mergeCell ref="A57:D57"/>
    <mergeCell ref="E57:G57"/>
    <mergeCell ref="H57:J57"/>
    <mergeCell ref="K57:M57"/>
    <mergeCell ref="N57:P57"/>
    <mergeCell ref="B72:G74"/>
    <mergeCell ref="B63:P64"/>
    <mergeCell ref="B65:D65"/>
    <mergeCell ref="E65:P65"/>
    <mergeCell ref="B66:D66"/>
    <mergeCell ref="E66:P66"/>
    <mergeCell ref="B69:G71"/>
    <mergeCell ref="W58:X58"/>
    <mergeCell ref="Y58:Z58"/>
  </mergeCells>
  <dataValidations count="7">
    <dataValidation type="list" allowBlank="1" showInputMessage="1" showErrorMessage="1" sqref="H10:H11 R42:R45 H18 C19:C20 E42:M45 C15:C16" xr:uid="{E77605D7-280B-4B20-8920-E76E249EE87B}">
      <formula1>CRITERIO</formula1>
    </dataValidation>
    <dataValidation type="list" allowBlank="1" showInputMessage="1" showErrorMessage="1" sqref="R32" xr:uid="{E218441C-6424-4FF2-A1E3-84A1F597067A}">
      <formula1>$W$13:$W$20</formula1>
    </dataValidation>
    <dataValidation type="list" allowBlank="1" showInputMessage="1" showErrorMessage="1" sqref="R31 E30:M30" xr:uid="{3147AFAC-09AC-4624-B6E2-583F7BB691C3}">
      <formula1>$W$22:$W$36</formula1>
    </dataValidation>
    <dataValidation type="list" allowBlank="1" showInputMessage="1" showErrorMessage="1" sqref="G22:H27" xr:uid="{F28D8451-1792-4C38-95B1-CF52CEAB5937}">
      <formula1>$U$9:$U$10</formula1>
    </dataValidation>
    <dataValidation type="list" allowBlank="1" showInputMessage="1" showErrorMessage="1" sqref="D22:D27" xr:uid="{E71C92FB-1508-4184-BD29-F9FCAEA45155}">
      <formula1>$X$9:$X$10</formula1>
    </dataValidation>
    <dataValidation type="list" allowBlank="1" showInputMessage="1" showErrorMessage="1" sqref="I22:J27" xr:uid="{B29F9428-74DB-42DB-94DA-C17DEA76629F}">
      <formula1>$U$9:$U$11</formula1>
    </dataValidation>
    <dataValidation type="list" allowBlank="1" showInputMessage="1" showErrorMessage="1" sqref="E31:M31" xr:uid="{BB43FD1A-AF41-44D0-B752-2C3C63F9F8B4}">
      <formula1>$W$13:$W$19</formula1>
    </dataValidation>
  </dataValidations>
  <pageMargins left="0.7" right="0.7" top="0.75" bottom="0.75" header="0.3" footer="0.3"/>
  <pageSetup paperSize="9" scale="35" orientation="landscape" r:id="rId1"/>
  <colBreaks count="1" manualBreakCount="1">
    <brk id="19"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4B355-465E-484A-B4DF-895499E9436D}">
  <sheetPr>
    <tabColor rgb="FF00B050"/>
  </sheetPr>
  <dimension ref="A1:AR101"/>
  <sheetViews>
    <sheetView showZeros="0" zoomScale="70" zoomScaleNormal="70" zoomScaleSheetLayoutView="70" workbookViewId="0">
      <selection activeCell="B65" sqref="B65:D66"/>
    </sheetView>
  </sheetViews>
  <sheetFormatPr baseColWidth="10" defaultRowHeight="15.5"/>
  <cols>
    <col min="1" max="1" width="13" customWidth="1"/>
    <col min="2" max="2" width="13.5" customWidth="1"/>
    <col min="3" max="10" width="11.9140625" customWidth="1"/>
    <col min="11" max="11" width="2.4140625" customWidth="1"/>
    <col min="12" max="12" width="1.9140625" customWidth="1"/>
    <col min="13" max="13" width="27.58203125" customWidth="1"/>
    <col min="14" max="14" width="9.08203125" customWidth="1"/>
    <col min="15" max="15" width="7.08203125" customWidth="1"/>
    <col min="16" max="16" width="11.08203125" customWidth="1"/>
    <col min="17" max="17" width="28.5" customWidth="1"/>
    <col min="18" max="18" width="27.9140625" customWidth="1"/>
    <col min="19" max="19" width="22.08203125" customWidth="1"/>
    <col min="20" max="20" width="11.08203125" customWidth="1"/>
    <col min="21" max="22" width="7.9140625" customWidth="1"/>
    <col min="23" max="23" width="9.9140625" customWidth="1"/>
    <col min="24" max="24" width="8.08203125" customWidth="1"/>
    <col min="25" max="25" width="8" customWidth="1"/>
    <col min="26" max="26" width="12.9140625" customWidth="1"/>
    <col min="27" max="27" width="11.08203125" customWidth="1"/>
    <col min="28" max="28" width="18" customWidth="1"/>
    <col min="29" max="30" width="12.9140625" customWidth="1"/>
    <col min="31" max="31" width="11.5" customWidth="1"/>
    <col min="32" max="33" width="8.4140625" customWidth="1"/>
    <col min="34" max="34" width="8.08203125" customWidth="1"/>
    <col min="35" max="35" width="16.9140625" customWidth="1"/>
    <col min="36" max="36" width="8.58203125" customWidth="1"/>
    <col min="37" max="37" width="16.4140625" customWidth="1"/>
    <col min="38" max="38" width="10" customWidth="1"/>
    <col min="39" max="39" width="8.4140625" customWidth="1"/>
    <col min="40" max="40" width="12.9140625" customWidth="1"/>
    <col min="41" max="41" width="13.5" customWidth="1"/>
    <col min="42" max="42" width="18.5" customWidth="1"/>
    <col min="43" max="43" width="10.58203125" customWidth="1"/>
    <col min="44" max="44" width="0.58203125" customWidth="1"/>
    <col min="45" max="45" width="26.08203125" customWidth="1"/>
    <col min="46" max="46" width="11.4140625" customWidth="1"/>
    <col min="47" max="47" width="15.4140625" customWidth="1"/>
  </cols>
  <sheetData>
    <row r="1" spans="1:44" ht="28.5">
      <c r="A1" s="57"/>
      <c r="B1" s="58"/>
      <c r="C1" s="59"/>
      <c r="D1" s="631" t="s">
        <v>0</v>
      </c>
      <c r="E1" s="632"/>
      <c r="F1" s="632"/>
      <c r="G1" s="632"/>
      <c r="H1" s="632"/>
      <c r="I1" s="632"/>
      <c r="J1" s="632"/>
      <c r="K1" s="632"/>
      <c r="L1" s="632"/>
      <c r="M1" s="632"/>
      <c r="N1" s="632"/>
      <c r="O1" s="632"/>
      <c r="P1" s="632"/>
      <c r="Q1" s="632"/>
      <c r="R1" s="633"/>
    </row>
    <row r="2" spans="1:44" ht="15.65" customHeight="1">
      <c r="A2" s="60"/>
      <c r="B2" s="61"/>
      <c r="C2" s="62"/>
      <c r="D2" s="634" t="s">
        <v>167</v>
      </c>
      <c r="E2" s="635"/>
      <c r="F2" s="635"/>
      <c r="G2" s="635"/>
      <c r="H2" s="635"/>
      <c r="I2" s="635"/>
      <c r="J2" s="635"/>
      <c r="K2" s="635"/>
      <c r="L2" s="635"/>
      <c r="M2" s="635"/>
      <c r="N2" s="635"/>
      <c r="O2" s="635"/>
      <c r="P2" s="635"/>
      <c r="Q2" s="635"/>
      <c r="R2" s="635"/>
    </row>
    <row r="3" spans="1:44" ht="15.65" customHeight="1">
      <c r="A3" s="63"/>
      <c r="B3" s="61"/>
      <c r="C3" s="62"/>
      <c r="D3" s="634"/>
      <c r="E3" s="635"/>
      <c r="F3" s="635"/>
      <c r="G3" s="635"/>
      <c r="H3" s="635"/>
      <c r="I3" s="635"/>
      <c r="J3" s="635"/>
      <c r="K3" s="635"/>
      <c r="L3" s="635"/>
      <c r="M3" s="635"/>
      <c r="N3" s="635"/>
      <c r="O3" s="635"/>
      <c r="P3" s="635"/>
      <c r="Q3" s="635"/>
      <c r="R3" s="635"/>
    </row>
    <row r="4" spans="1:44" ht="16.399999999999999" customHeight="1">
      <c r="A4" s="63"/>
      <c r="B4" s="61"/>
      <c r="C4" s="62"/>
      <c r="D4" s="634"/>
      <c r="E4" s="635"/>
      <c r="F4" s="635"/>
      <c r="G4" s="635"/>
      <c r="H4" s="635"/>
      <c r="I4" s="635"/>
      <c r="J4" s="635"/>
      <c r="K4" s="635"/>
      <c r="L4" s="635"/>
      <c r="M4" s="635"/>
      <c r="N4" s="635"/>
      <c r="O4" s="635"/>
      <c r="P4" s="635"/>
      <c r="Q4" s="635"/>
      <c r="R4" s="635"/>
    </row>
    <row r="5" spans="1:44" ht="15.65" customHeight="1">
      <c r="A5" s="60"/>
      <c r="B5" s="61"/>
      <c r="C5" s="62"/>
      <c r="D5" s="634"/>
      <c r="E5" s="635"/>
      <c r="F5" s="635"/>
      <c r="G5" s="635"/>
      <c r="H5" s="635"/>
      <c r="I5" s="635"/>
      <c r="J5" s="635"/>
      <c r="K5" s="635"/>
      <c r="L5" s="635"/>
      <c r="M5" s="635"/>
      <c r="N5" s="635"/>
      <c r="O5" s="635"/>
      <c r="P5" s="635"/>
      <c r="Q5" s="635"/>
      <c r="R5" s="635"/>
      <c r="W5" t="s">
        <v>1</v>
      </c>
      <c r="X5" t="s">
        <v>2</v>
      </c>
    </row>
    <row r="6" spans="1:44" ht="28.5" customHeight="1" thickBot="1">
      <c r="A6" s="64"/>
      <c r="B6" s="65"/>
      <c r="C6" s="66"/>
      <c r="D6" s="636"/>
      <c r="E6" s="637"/>
      <c r="F6" s="637"/>
      <c r="G6" s="637"/>
      <c r="H6" s="637"/>
      <c r="I6" s="637"/>
      <c r="J6" s="637"/>
      <c r="K6" s="637"/>
      <c r="L6" s="637"/>
      <c r="M6" s="637"/>
      <c r="N6" s="637"/>
      <c r="O6" s="637"/>
      <c r="P6" s="637"/>
      <c r="Q6" s="637"/>
      <c r="R6" s="637"/>
      <c r="W6" t="s">
        <v>3</v>
      </c>
      <c r="X6" t="s">
        <v>4</v>
      </c>
    </row>
    <row r="7" spans="1:44" s="67" customFormat="1" ht="18" customHeight="1" thickBot="1">
      <c r="A7"/>
      <c r="B7"/>
      <c r="C7"/>
      <c r="D7"/>
      <c r="E7"/>
      <c r="F7"/>
      <c r="G7"/>
      <c r="H7"/>
      <c r="I7"/>
      <c r="J7"/>
      <c r="K7"/>
      <c r="L7"/>
      <c r="M7"/>
      <c r="N7"/>
      <c r="O7"/>
      <c r="P7"/>
      <c r="Q7"/>
      <c r="R7"/>
      <c r="S7"/>
      <c r="T7"/>
      <c r="W7" s="67" t="s">
        <v>5</v>
      </c>
      <c r="X7" s="67" t="s">
        <v>6</v>
      </c>
    </row>
    <row r="8" spans="1:44" s="67" customFormat="1" ht="18" customHeight="1">
      <c r="A8" s="638" t="s">
        <v>162</v>
      </c>
      <c r="B8" s="638"/>
      <c r="C8" s="638"/>
      <c r="D8" s="638"/>
      <c r="E8" s="638"/>
      <c r="F8" s="638"/>
      <c r="G8" s="638"/>
      <c r="H8" s="638"/>
      <c r="I8" s="638"/>
      <c r="J8" s="638"/>
      <c r="K8" s="639" t="s">
        <v>7</v>
      </c>
      <c r="L8" s="640"/>
      <c r="M8" s="640"/>
      <c r="N8" s="640"/>
      <c r="O8" s="640"/>
      <c r="P8" s="640"/>
      <c r="Q8" s="640"/>
      <c r="R8" s="640"/>
      <c r="S8"/>
      <c r="T8"/>
    </row>
    <row r="9" spans="1:44" ht="18.899999999999999" customHeight="1">
      <c r="A9" s="641" t="s">
        <v>8</v>
      </c>
      <c r="B9" s="641"/>
      <c r="C9" s="642" t="s">
        <v>151</v>
      </c>
      <c r="D9" s="642"/>
      <c r="E9" s="627" t="s">
        <v>197</v>
      </c>
      <c r="F9" s="627"/>
      <c r="G9" s="627"/>
      <c r="H9" s="627"/>
      <c r="I9" s="627"/>
      <c r="J9" s="627"/>
      <c r="K9" s="643" t="s">
        <v>9</v>
      </c>
      <c r="L9" s="644"/>
      <c r="M9" s="644"/>
      <c r="N9" s="644"/>
      <c r="O9" s="644"/>
      <c r="P9" s="644"/>
      <c r="Q9" s="645">
        <v>461584472.89999998</v>
      </c>
      <c r="R9" s="645"/>
      <c r="T9" s="68"/>
      <c r="U9" t="s">
        <v>3</v>
      </c>
      <c r="W9" t="s">
        <v>3</v>
      </c>
      <c r="X9" t="s">
        <v>4</v>
      </c>
    </row>
    <row r="10" spans="1:44" ht="18.5">
      <c r="A10" s="641"/>
      <c r="B10" s="641"/>
      <c r="C10" s="642" t="s">
        <v>149</v>
      </c>
      <c r="D10" s="642"/>
      <c r="E10" s="646" t="s">
        <v>198</v>
      </c>
      <c r="F10" s="646"/>
      <c r="G10" s="646" t="s">
        <v>150</v>
      </c>
      <c r="H10" s="646"/>
      <c r="I10" s="646"/>
      <c r="J10" s="646"/>
      <c r="K10" s="643" t="s">
        <v>146</v>
      </c>
      <c r="L10" s="644"/>
      <c r="M10" s="644"/>
      <c r="N10" s="644"/>
      <c r="O10" s="644"/>
      <c r="P10" s="644"/>
      <c r="Q10" s="647">
        <v>1300000</v>
      </c>
      <c r="R10" s="647"/>
      <c r="U10" t="s">
        <v>11</v>
      </c>
      <c r="W10" t="s">
        <v>5</v>
      </c>
      <c r="X10" t="s">
        <v>6</v>
      </c>
    </row>
    <row r="11" spans="1:44" ht="18.5">
      <c r="A11" s="641"/>
      <c r="B11" s="641"/>
      <c r="C11" s="642"/>
      <c r="D11" s="642"/>
      <c r="E11" s="646"/>
      <c r="F11" s="646"/>
      <c r="G11" s="646" t="s">
        <v>174</v>
      </c>
      <c r="H11" s="646"/>
      <c r="I11" s="646"/>
      <c r="J11" s="646"/>
      <c r="K11" s="643" t="s">
        <v>72</v>
      </c>
      <c r="L11" s="644"/>
      <c r="M11" s="644"/>
      <c r="N11" s="644"/>
      <c r="O11" s="644"/>
      <c r="P11" s="644"/>
      <c r="Q11" s="626">
        <f>+Q9/Q10</f>
        <v>355.06497915384614</v>
      </c>
      <c r="R11" s="626"/>
      <c r="U11" t="s">
        <v>55</v>
      </c>
    </row>
    <row r="12" spans="1:44" ht="19" thickBot="1">
      <c r="A12" s="623" t="s">
        <v>148</v>
      </c>
      <c r="B12" s="623"/>
      <c r="C12" s="627" t="s">
        <v>199</v>
      </c>
      <c r="D12" s="627"/>
      <c r="E12" s="627"/>
      <c r="F12" s="627"/>
      <c r="G12" s="627"/>
      <c r="H12" s="627"/>
      <c r="I12" s="627"/>
      <c r="J12" s="627"/>
      <c r="K12" s="628" t="s">
        <v>13</v>
      </c>
      <c r="L12" s="629"/>
      <c r="M12" s="629"/>
      <c r="N12" s="629"/>
      <c r="O12" s="629"/>
      <c r="P12" s="629"/>
      <c r="Q12" s="664">
        <v>45586</v>
      </c>
      <c r="R12" s="664"/>
      <c r="W12" t="s">
        <v>12</v>
      </c>
    </row>
    <row r="13" spans="1:44" ht="18.5">
      <c r="A13" s="623" t="s">
        <v>10</v>
      </c>
      <c r="B13" s="623"/>
      <c r="C13" s="627" t="s">
        <v>200</v>
      </c>
      <c r="D13" s="627"/>
      <c r="E13" s="627"/>
      <c r="F13" s="627"/>
      <c r="G13" s="627"/>
      <c r="H13" s="627"/>
      <c r="I13" s="627"/>
      <c r="J13" s="627"/>
      <c r="W13" t="str">
        <f>+A22</f>
        <v>BEATRIZ HENAO CARMONA</v>
      </c>
      <c r="AR13" s="69"/>
    </row>
    <row r="14" spans="1:44" ht="18">
      <c r="A14" s="520" t="s">
        <v>64</v>
      </c>
      <c r="B14" s="520"/>
      <c r="C14" s="663"/>
      <c r="D14" s="663"/>
      <c r="E14" s="663"/>
      <c r="F14" s="663"/>
      <c r="G14" s="663"/>
      <c r="H14" s="663"/>
      <c r="I14" s="663"/>
      <c r="J14" s="663"/>
      <c r="AR14" s="69"/>
    </row>
    <row r="15" spans="1:44">
      <c r="A15" s="515" t="s">
        <v>73</v>
      </c>
      <c r="B15" s="516"/>
      <c r="C15" s="517" t="s">
        <v>3</v>
      </c>
      <c r="D15" s="517"/>
      <c r="E15" s="517"/>
      <c r="F15" s="517"/>
      <c r="G15" s="517"/>
      <c r="H15" s="517"/>
      <c r="I15" s="517"/>
      <c r="J15" s="517"/>
      <c r="AR15" s="69"/>
    </row>
    <row r="16" spans="1:44">
      <c r="A16" s="518" t="s">
        <v>14</v>
      </c>
      <c r="B16" s="519"/>
      <c r="C16" s="517" t="s">
        <v>3</v>
      </c>
      <c r="D16" s="517"/>
      <c r="E16" s="517"/>
      <c r="F16" s="517"/>
      <c r="G16" s="517"/>
      <c r="H16" s="517"/>
      <c r="I16" s="517"/>
      <c r="J16" s="517"/>
      <c r="AR16" s="69"/>
    </row>
    <row r="17" spans="1:44" ht="225" customHeight="1">
      <c r="A17" s="662" t="s">
        <v>201</v>
      </c>
      <c r="B17" s="662"/>
      <c r="C17" s="662"/>
      <c r="D17" s="662"/>
      <c r="E17" s="662"/>
      <c r="F17" s="662"/>
      <c r="G17" s="662"/>
      <c r="H17" s="662"/>
      <c r="I17" s="662"/>
      <c r="J17" s="662"/>
      <c r="K17" s="622"/>
      <c r="L17" s="622"/>
      <c r="M17" s="622"/>
      <c r="N17" s="622"/>
      <c r="O17" s="622"/>
      <c r="P17" s="622"/>
      <c r="Q17" s="622"/>
      <c r="R17" s="622"/>
      <c r="W17" t="str">
        <f>+A23</f>
        <v>LUZ EDINETH CARDONA MARIN</v>
      </c>
      <c r="AR17" s="70"/>
    </row>
    <row r="18" spans="1:44">
      <c r="A18" s="623" t="s">
        <v>163</v>
      </c>
      <c r="B18" s="623"/>
      <c r="C18" s="624" t="s">
        <v>3</v>
      </c>
      <c r="D18" s="624"/>
      <c r="E18" s="624"/>
      <c r="F18" s="624"/>
      <c r="G18" s="71" t="s">
        <v>152</v>
      </c>
      <c r="H18" s="614" t="s">
        <v>3</v>
      </c>
      <c r="I18" s="614"/>
      <c r="J18" s="614"/>
      <c r="K18" s="651"/>
      <c r="L18" s="651"/>
      <c r="M18" s="651"/>
      <c r="N18" s="651"/>
      <c r="O18" s="651"/>
      <c r="P18" s="651"/>
      <c r="Q18" s="651"/>
      <c r="R18" s="651"/>
      <c r="W18">
        <f>+A24</f>
        <v>0</v>
      </c>
    </row>
    <row r="19" spans="1:44">
      <c r="A19" s="612" t="s">
        <v>73</v>
      </c>
      <c r="B19" s="613"/>
      <c r="C19" s="614" t="s">
        <v>3</v>
      </c>
      <c r="D19" s="614"/>
      <c r="E19" s="614"/>
      <c r="F19" s="614"/>
      <c r="G19" s="614"/>
      <c r="H19" s="614"/>
      <c r="I19" s="614"/>
      <c r="J19" s="614"/>
      <c r="W19">
        <f>+A25</f>
        <v>0</v>
      </c>
    </row>
    <row r="20" spans="1:44" ht="16" thickBot="1">
      <c r="A20" s="615" t="s">
        <v>14</v>
      </c>
      <c r="B20" s="616"/>
      <c r="C20" s="614" t="s">
        <v>3</v>
      </c>
      <c r="D20" s="614"/>
      <c r="E20" s="614"/>
      <c r="F20" s="614"/>
      <c r="G20" s="614"/>
      <c r="H20" s="614"/>
      <c r="I20" s="614"/>
      <c r="J20" s="614"/>
    </row>
    <row r="21" spans="1:44" ht="46.5">
      <c r="A21" s="617" t="s">
        <v>12</v>
      </c>
      <c r="B21" s="618"/>
      <c r="C21" s="619"/>
      <c r="D21" s="72" t="s">
        <v>58</v>
      </c>
      <c r="E21" s="619" t="s">
        <v>15</v>
      </c>
      <c r="F21" s="619"/>
      <c r="G21" s="139" t="s">
        <v>52</v>
      </c>
      <c r="H21" s="74" t="s">
        <v>53</v>
      </c>
      <c r="I21" s="619" t="s">
        <v>144</v>
      </c>
      <c r="J21" s="620"/>
      <c r="M21" s="608"/>
      <c r="N21" s="609"/>
      <c r="O21" s="609"/>
      <c r="P21" s="609"/>
      <c r="Q21" s="609"/>
      <c r="R21" s="609"/>
    </row>
    <row r="22" spans="1:44">
      <c r="A22" s="606" t="s">
        <v>200</v>
      </c>
      <c r="B22" s="607"/>
      <c r="C22" s="607"/>
      <c r="D22" s="138" t="s">
        <v>4</v>
      </c>
      <c r="E22" s="610">
        <v>0.5</v>
      </c>
      <c r="F22" s="611"/>
      <c r="G22" s="138" t="s">
        <v>3</v>
      </c>
      <c r="H22" s="76" t="s">
        <v>3</v>
      </c>
      <c r="I22" s="597" t="s">
        <v>3</v>
      </c>
      <c r="J22" s="598"/>
      <c r="M22" s="599"/>
      <c r="N22" s="599"/>
      <c r="O22" s="599"/>
      <c r="P22" s="599"/>
      <c r="Q22" s="599"/>
      <c r="R22" s="136"/>
      <c r="W22" t="s">
        <v>16</v>
      </c>
      <c r="Z22" t="s">
        <v>17</v>
      </c>
    </row>
    <row r="23" spans="1:44">
      <c r="A23" s="606" t="s">
        <v>202</v>
      </c>
      <c r="B23" s="607"/>
      <c r="C23" s="607"/>
      <c r="D23" s="138" t="s">
        <v>4</v>
      </c>
      <c r="E23" s="596">
        <v>0.5</v>
      </c>
      <c r="F23" s="596"/>
      <c r="G23" s="138" t="s">
        <v>3</v>
      </c>
      <c r="H23" s="78" t="s">
        <v>3</v>
      </c>
      <c r="I23" s="597" t="s">
        <v>3</v>
      </c>
      <c r="J23" s="598"/>
      <c r="M23" s="599"/>
      <c r="N23" s="599"/>
      <c r="O23" s="599"/>
      <c r="P23" s="600"/>
      <c r="Q23" s="600"/>
      <c r="R23" s="600"/>
      <c r="T23" s="79"/>
      <c r="W23" t="s">
        <v>18</v>
      </c>
      <c r="Z23" t="s">
        <v>19</v>
      </c>
      <c r="AP23" t="s">
        <v>20</v>
      </c>
    </row>
    <row r="24" spans="1:44" ht="15.65" customHeight="1">
      <c r="A24" s="594"/>
      <c r="B24" s="595"/>
      <c r="C24" s="595"/>
      <c r="D24" s="80"/>
      <c r="E24" s="596"/>
      <c r="F24" s="596"/>
      <c r="G24" s="138"/>
      <c r="H24" s="78"/>
      <c r="I24" s="597"/>
      <c r="J24" s="598"/>
      <c r="M24" s="599"/>
      <c r="N24" s="599"/>
      <c r="O24" s="599"/>
      <c r="P24" s="600"/>
      <c r="Q24" s="600"/>
      <c r="R24" s="600"/>
      <c r="W24" t="s">
        <v>21</v>
      </c>
    </row>
    <row r="25" spans="1:44" ht="15.65" customHeight="1">
      <c r="A25" s="594"/>
      <c r="B25" s="595"/>
      <c r="C25" s="595"/>
      <c r="D25" s="80"/>
      <c r="E25" s="596"/>
      <c r="F25" s="596"/>
      <c r="G25" s="138"/>
      <c r="H25" s="78"/>
      <c r="I25" s="597"/>
      <c r="J25" s="598"/>
      <c r="M25" s="599"/>
      <c r="N25" s="599"/>
      <c r="O25" s="599"/>
      <c r="P25" s="600"/>
      <c r="Q25" s="600"/>
      <c r="R25" s="600"/>
      <c r="W25" t="s">
        <v>22</v>
      </c>
    </row>
    <row r="26" spans="1:44" ht="30" customHeight="1" thickBot="1">
      <c r="A26" s="601"/>
      <c r="B26" s="602"/>
      <c r="C26" s="602"/>
      <c r="D26" s="81"/>
      <c r="E26" s="603"/>
      <c r="F26" s="603"/>
      <c r="G26" s="82"/>
      <c r="H26" s="83"/>
      <c r="I26" s="604"/>
      <c r="J26" s="605"/>
      <c r="M26" s="599"/>
      <c r="N26" s="599"/>
      <c r="O26" s="599"/>
      <c r="P26" s="600"/>
      <c r="Q26" s="600"/>
      <c r="R26" s="600"/>
      <c r="W26" t="s">
        <v>164</v>
      </c>
    </row>
    <row r="27" spans="1:44" ht="30" customHeight="1">
      <c r="A27" s="84"/>
      <c r="B27" s="84"/>
      <c r="C27" s="84"/>
      <c r="D27" s="85"/>
      <c r="E27" s="86"/>
      <c r="F27" s="86"/>
      <c r="G27" s="87"/>
      <c r="H27" s="84"/>
      <c r="I27" s="134"/>
      <c r="J27" s="134"/>
      <c r="M27" s="136"/>
      <c r="N27" s="136"/>
      <c r="O27" s="136"/>
      <c r="P27" s="137"/>
      <c r="Q27" s="137"/>
      <c r="R27" s="137"/>
    </row>
    <row r="28" spans="1:44" ht="94.25" customHeight="1">
      <c r="A28" s="654" t="s">
        <v>168</v>
      </c>
      <c r="B28" s="654"/>
      <c r="C28" s="654"/>
      <c r="D28" s="654"/>
      <c r="E28" s="654"/>
      <c r="F28" s="654"/>
      <c r="G28" s="654"/>
      <c r="H28" s="654"/>
      <c r="I28" s="654"/>
      <c r="J28" s="654"/>
      <c r="K28" s="654"/>
      <c r="L28" s="654"/>
      <c r="M28" s="654"/>
      <c r="N28" s="654"/>
      <c r="O28" s="654"/>
      <c r="P28" s="654"/>
      <c r="Q28" s="90"/>
      <c r="R28" s="137"/>
      <c r="W28" t="s">
        <v>23</v>
      </c>
    </row>
    <row r="29" spans="1:44" s="92" customFormat="1" ht="21">
      <c r="A29" s="591" t="s">
        <v>147</v>
      </c>
      <c r="B29" s="591"/>
      <c r="C29" s="591"/>
      <c r="D29" s="591"/>
      <c r="E29" s="591"/>
      <c r="F29" s="591"/>
      <c r="G29" s="591"/>
      <c r="H29" s="591"/>
      <c r="I29" s="591"/>
      <c r="J29" s="591"/>
      <c r="K29" s="591"/>
      <c r="L29" s="591"/>
      <c r="M29" s="591"/>
      <c r="N29" s="591"/>
      <c r="O29" s="591"/>
      <c r="P29" s="591"/>
      <c r="Q29" s="91"/>
      <c r="R29" s="91"/>
      <c r="W29" t="s">
        <v>24</v>
      </c>
    </row>
    <row r="30" spans="1:44" ht="27.65" customHeight="1">
      <c r="A30" s="592" t="s">
        <v>25</v>
      </c>
      <c r="B30" s="592"/>
      <c r="C30" s="592"/>
      <c r="D30" s="592"/>
      <c r="E30" s="593" t="s">
        <v>16</v>
      </c>
      <c r="F30" s="593"/>
      <c r="G30" s="593"/>
      <c r="H30" s="593" t="s">
        <v>18</v>
      </c>
      <c r="I30" s="593"/>
      <c r="J30" s="593"/>
      <c r="K30" s="593" t="s">
        <v>21</v>
      </c>
      <c r="L30" s="593"/>
      <c r="M30" s="593"/>
      <c r="N30" s="592" t="s">
        <v>160</v>
      </c>
      <c r="O30" s="592"/>
      <c r="P30" s="592"/>
      <c r="Q30" s="93"/>
      <c r="R30" s="93"/>
      <c r="W30" t="s">
        <v>26</v>
      </c>
    </row>
    <row r="31" spans="1:44" ht="21">
      <c r="A31" s="576" t="s">
        <v>27</v>
      </c>
      <c r="B31" s="576"/>
      <c r="C31" s="576"/>
      <c r="D31" s="576"/>
      <c r="E31" s="588" t="s">
        <v>200</v>
      </c>
      <c r="F31" s="588"/>
      <c r="G31" s="588"/>
      <c r="H31" s="588" t="s">
        <v>200</v>
      </c>
      <c r="I31" s="588"/>
      <c r="J31" s="588"/>
      <c r="K31" s="588" t="s">
        <v>202</v>
      </c>
      <c r="L31" s="588"/>
      <c r="M31" s="588"/>
      <c r="N31" s="563" t="s">
        <v>57</v>
      </c>
      <c r="O31" s="564"/>
      <c r="P31" s="565"/>
      <c r="Q31" s="91" t="str">
        <f>+IF(ISNUMBER(Q36),LOOKUP(Q36,$AB$67:$AB$101,$AC$67:$AC$101),"")</f>
        <v/>
      </c>
      <c r="R31" s="91"/>
    </row>
    <row r="32" spans="1:44" ht="84.65" customHeight="1">
      <c r="A32" s="576" t="s">
        <v>165</v>
      </c>
      <c r="B32" s="576"/>
      <c r="C32" s="576"/>
      <c r="D32" s="576"/>
      <c r="E32" s="661" t="s">
        <v>203</v>
      </c>
      <c r="F32" s="661"/>
      <c r="G32" s="661"/>
      <c r="H32" s="661" t="s">
        <v>204</v>
      </c>
      <c r="I32" s="661"/>
      <c r="J32" s="661"/>
      <c r="K32" s="661" t="s">
        <v>205</v>
      </c>
      <c r="L32" s="661"/>
      <c r="M32" s="661"/>
      <c r="N32" s="566"/>
      <c r="O32" s="567"/>
      <c r="P32" s="568"/>
      <c r="Q32" s="91"/>
      <c r="R32" s="91"/>
      <c r="W32" t="s">
        <v>28</v>
      </c>
    </row>
    <row r="33" spans="1:41" ht="21">
      <c r="A33" s="576" t="s">
        <v>29</v>
      </c>
      <c r="B33" s="576"/>
      <c r="C33" s="576"/>
      <c r="D33" s="576"/>
      <c r="E33" s="587">
        <v>1</v>
      </c>
      <c r="F33" s="587"/>
      <c r="G33" s="587"/>
      <c r="H33" s="587">
        <v>0.5</v>
      </c>
      <c r="I33" s="587"/>
      <c r="J33" s="587"/>
      <c r="K33" s="587">
        <v>0.34</v>
      </c>
      <c r="L33" s="587"/>
      <c r="M33" s="587"/>
      <c r="N33" s="566"/>
      <c r="O33" s="567"/>
      <c r="P33" s="568"/>
      <c r="Q33" s="91"/>
      <c r="R33" s="91"/>
      <c r="W33" t="s">
        <v>30</v>
      </c>
    </row>
    <row r="34" spans="1:41" ht="21">
      <c r="A34" s="576" t="s">
        <v>153</v>
      </c>
      <c r="B34" s="576"/>
      <c r="C34" s="576"/>
      <c r="D34" s="576"/>
      <c r="E34" s="587"/>
      <c r="F34" s="587"/>
      <c r="G34" s="587"/>
      <c r="H34" s="587"/>
      <c r="I34" s="587"/>
      <c r="J34" s="587"/>
      <c r="K34" s="587"/>
      <c r="L34" s="587"/>
      <c r="M34" s="587"/>
      <c r="N34" s="566"/>
      <c r="O34" s="567"/>
      <c r="P34" s="568"/>
      <c r="Q34" s="91"/>
      <c r="R34" s="91"/>
    </row>
    <row r="35" spans="1:41" ht="21">
      <c r="A35" s="576" t="s">
        <v>31</v>
      </c>
      <c r="B35" s="576"/>
      <c r="C35" s="576"/>
      <c r="D35" s="576"/>
      <c r="E35" s="586">
        <v>40950498.399999999</v>
      </c>
      <c r="F35" s="586"/>
      <c r="G35" s="586"/>
      <c r="H35" s="586">
        <v>103196388</v>
      </c>
      <c r="I35" s="586"/>
      <c r="J35" s="586"/>
      <c r="K35" s="586">
        <v>27547401</v>
      </c>
      <c r="L35" s="586"/>
      <c r="M35" s="586"/>
      <c r="N35" s="566"/>
      <c r="O35" s="567"/>
      <c r="P35" s="568"/>
      <c r="Q35" s="91"/>
      <c r="R35" s="91"/>
      <c r="W35" t="s">
        <v>32</v>
      </c>
    </row>
    <row r="36" spans="1:41" ht="21">
      <c r="A36" s="528" t="s">
        <v>33</v>
      </c>
      <c r="B36" s="528"/>
      <c r="C36" s="528"/>
      <c r="D36" s="528"/>
      <c r="E36" s="517">
        <v>2006</v>
      </c>
      <c r="F36" s="517"/>
      <c r="G36" s="517"/>
      <c r="H36" s="517">
        <v>2004</v>
      </c>
      <c r="I36" s="517"/>
      <c r="J36" s="517"/>
      <c r="K36" s="517">
        <v>2006</v>
      </c>
      <c r="L36" s="517"/>
      <c r="M36" s="517"/>
      <c r="N36" s="566"/>
      <c r="O36" s="567"/>
      <c r="P36" s="568"/>
      <c r="Q36" s="91"/>
      <c r="R36" s="91"/>
      <c r="W36" t="s">
        <v>34</v>
      </c>
    </row>
    <row r="37" spans="1:41" ht="21">
      <c r="A37" s="528" t="s">
        <v>35</v>
      </c>
      <c r="B37" s="528"/>
      <c r="C37" s="528"/>
      <c r="D37" s="528"/>
      <c r="E37" s="582">
        <f>+IF(ISNUMBER(E36),LOOKUP(E36,$AB$67:$AB$101,$AC$67:$AC$101),"")</f>
        <v>408000</v>
      </c>
      <c r="F37" s="582"/>
      <c r="G37" s="582"/>
      <c r="H37" s="582">
        <f>+IF(ISNUMBER(H36),LOOKUP(H36,$AB$67:$AB$101,$AC$67:$AC$101),"")</f>
        <v>358000</v>
      </c>
      <c r="I37" s="582"/>
      <c r="J37" s="582"/>
      <c r="K37" s="582">
        <f>+IF(ISNUMBER(K36),LOOKUP(K36,$AB$67:$AB$101,$AC$67:$AC$101),"")</f>
        <v>408000</v>
      </c>
      <c r="L37" s="582"/>
      <c r="M37" s="582"/>
      <c r="N37" s="566"/>
      <c r="O37" s="567"/>
      <c r="P37" s="568"/>
      <c r="Q37" s="91"/>
      <c r="R37" s="91"/>
    </row>
    <row r="38" spans="1:41" ht="21">
      <c r="A38" s="528" t="s">
        <v>36</v>
      </c>
      <c r="B38" s="528"/>
      <c r="C38" s="528"/>
      <c r="D38" s="528"/>
      <c r="E38" s="561">
        <f>+IF(ISBLANK(E36),0,E35/E37)</f>
        <v>100.36886862745098</v>
      </c>
      <c r="F38" s="561"/>
      <c r="G38" s="561"/>
      <c r="H38" s="561">
        <f>+IF(ISBLANK(H36),0,H35/H37)</f>
        <v>288.25806703910615</v>
      </c>
      <c r="I38" s="561"/>
      <c r="J38" s="561"/>
      <c r="K38" s="561">
        <f>+IF(ISBLANK(K36),0,K35/K37)</f>
        <v>67.518139705882348</v>
      </c>
      <c r="L38" s="561"/>
      <c r="M38" s="561"/>
      <c r="N38" s="566"/>
      <c r="O38" s="567"/>
      <c r="P38" s="568"/>
      <c r="Q38" s="91"/>
      <c r="R38" s="141"/>
      <c r="W38" s="581" t="s">
        <v>37</v>
      </c>
      <c r="X38" s="581"/>
      <c r="Y38" s="581"/>
      <c r="Z38" s="581"/>
      <c r="AA38" s="581"/>
      <c r="AB38" s="581"/>
      <c r="AC38" s="581"/>
      <c r="AD38" s="581"/>
    </row>
    <row r="39" spans="1:41" ht="21">
      <c r="A39" s="528" t="s">
        <v>169</v>
      </c>
      <c r="B39" s="528"/>
      <c r="C39" s="528"/>
      <c r="D39" s="528"/>
      <c r="E39" s="583" t="s">
        <v>57</v>
      </c>
      <c r="F39" s="584"/>
      <c r="G39" s="584"/>
      <c r="H39" s="584"/>
      <c r="I39" s="584"/>
      <c r="J39" s="584"/>
      <c r="K39" s="584"/>
      <c r="L39" s="584"/>
      <c r="M39" s="585"/>
      <c r="N39" s="566"/>
      <c r="O39" s="567"/>
      <c r="P39" s="568"/>
      <c r="Q39" s="142">
        <f>E33*E38+H33*H38+K33*K38</f>
        <v>267.45406964700408</v>
      </c>
      <c r="R39" s="143"/>
      <c r="W39" s="134"/>
      <c r="X39" s="134"/>
      <c r="Y39" s="134"/>
      <c r="Z39" s="134"/>
      <c r="AA39" s="134"/>
      <c r="AB39" s="134"/>
      <c r="AC39" s="134"/>
      <c r="AD39" s="134"/>
    </row>
    <row r="40" spans="1:41" ht="21">
      <c r="A40" s="528" t="s">
        <v>166</v>
      </c>
      <c r="B40" s="528"/>
      <c r="C40" s="528"/>
      <c r="D40" s="528"/>
      <c r="E40" s="529">
        <v>31</v>
      </c>
      <c r="F40" s="529"/>
      <c r="G40" s="529"/>
      <c r="H40" s="529">
        <v>59</v>
      </c>
      <c r="I40" s="529"/>
      <c r="J40" s="529"/>
      <c r="K40" s="529">
        <v>13</v>
      </c>
      <c r="L40" s="529"/>
      <c r="M40" s="529"/>
      <c r="N40" s="566"/>
      <c r="O40" s="567"/>
      <c r="P40" s="568"/>
      <c r="Q40" s="91"/>
      <c r="R40" s="143"/>
    </row>
    <row r="41" spans="1:41" ht="21">
      <c r="A41" s="528" t="s">
        <v>154</v>
      </c>
      <c r="B41" s="528"/>
      <c r="C41" s="528"/>
      <c r="D41" s="528"/>
      <c r="E41" s="561">
        <v>100</v>
      </c>
      <c r="F41" s="561"/>
      <c r="G41" s="561"/>
      <c r="H41" s="561">
        <v>288.25</v>
      </c>
      <c r="I41" s="561"/>
      <c r="J41" s="561"/>
      <c r="K41" s="580">
        <v>67.510000000000005</v>
      </c>
      <c r="L41" s="580"/>
      <c r="M41" s="580"/>
      <c r="N41" s="566"/>
      <c r="O41" s="567"/>
      <c r="P41" s="568"/>
      <c r="Q41" s="91"/>
      <c r="R41" s="143"/>
      <c r="V41" s="94" t="e">
        <f>+IF(#REF!="CUMPLE",1,"NC")</f>
        <v>#REF!</v>
      </c>
      <c r="W41" s="95" t="e">
        <f>+IF(#REF!="CUMPLE",1,0)</f>
        <v>#REF!</v>
      </c>
      <c r="X41" s="96" t="e">
        <f>+IF(V41=W41,1,0)</f>
        <v>#REF!</v>
      </c>
      <c r="Z41" s="94" t="s">
        <v>46</v>
      </c>
      <c r="AA41" s="557" t="e">
        <f>+IF(#REF!&gt;#REF!,"CUMPLE"," NO CUMPLE ")</f>
        <v>#REF!</v>
      </c>
      <c r="AB41" s="557"/>
      <c r="AC41" s="557"/>
      <c r="AD41" s="557" t="e">
        <f>+IF(#REF!&gt;#REF!,"CUMPLE"," NO CUMPLE ")</f>
        <v>#REF!</v>
      </c>
      <c r="AE41" s="557"/>
      <c r="AF41" s="557"/>
      <c r="AG41" s="557" t="e">
        <f>+IF(#REF!&gt;#REF!,"CUMPLE"," NO CUMPLE ")</f>
        <v>#REF!</v>
      </c>
      <c r="AH41" s="557"/>
      <c r="AI41" s="557"/>
      <c r="AJ41" s="557" t="e">
        <f>+IF(#REF!&gt;#REF!,"CUMPLE"," NO CUMPLE ")</f>
        <v>#REF!</v>
      </c>
      <c r="AK41" s="557"/>
      <c r="AL41" s="557"/>
      <c r="AM41" s="557" t="e">
        <f>+IF(#REF!&gt;#REF!,"CUMPLE"," NO CUMPLE ")</f>
        <v>#REF!</v>
      </c>
      <c r="AN41" s="557"/>
      <c r="AO41" s="558"/>
    </row>
    <row r="42" spans="1:41" ht="21.65" customHeight="1" thickBot="1">
      <c r="A42" s="579" t="s">
        <v>38</v>
      </c>
      <c r="B42" s="579"/>
      <c r="C42" s="576">
        <v>72141120</v>
      </c>
      <c r="D42" s="576"/>
      <c r="E42" s="577" t="s">
        <v>3</v>
      </c>
      <c r="F42" s="577"/>
      <c r="G42" s="577"/>
      <c r="H42" s="578" t="s">
        <v>3</v>
      </c>
      <c r="I42" s="578"/>
      <c r="J42" s="578"/>
      <c r="K42" s="578" t="s">
        <v>3</v>
      </c>
      <c r="L42" s="578"/>
      <c r="M42" s="578"/>
      <c r="N42" s="566"/>
      <c r="O42" s="567"/>
      <c r="P42" s="568"/>
      <c r="Q42" s="91"/>
      <c r="R42" s="91"/>
      <c r="V42" s="92" t="e">
        <f>+IF(#REF!="CUMPLE",1,0)</f>
        <v>#REF!</v>
      </c>
      <c r="W42" s="92"/>
      <c r="Z42" s="97"/>
      <c r="AA42" s="97"/>
      <c r="AB42" s="97"/>
      <c r="AC42" s="97"/>
      <c r="AD42" s="97"/>
      <c r="AE42" s="97"/>
      <c r="AF42" s="97"/>
      <c r="AG42" s="97"/>
      <c r="AH42" s="97"/>
      <c r="AI42" s="97"/>
      <c r="AJ42" s="97"/>
      <c r="AK42" s="97"/>
      <c r="AL42" s="97"/>
      <c r="AM42" s="97"/>
      <c r="AN42" s="97"/>
    </row>
    <row r="43" spans="1:41" ht="21.5" thickBot="1">
      <c r="A43" s="579"/>
      <c r="B43" s="579"/>
      <c r="C43" s="576">
        <v>72141124</v>
      </c>
      <c r="D43" s="576"/>
      <c r="E43" s="658" t="s">
        <v>3</v>
      </c>
      <c r="F43" s="659"/>
      <c r="G43" s="660"/>
      <c r="H43" s="578" t="s">
        <v>3</v>
      </c>
      <c r="I43" s="578"/>
      <c r="J43" s="578"/>
      <c r="K43" s="578" t="s">
        <v>3</v>
      </c>
      <c r="L43" s="578"/>
      <c r="M43" s="578"/>
      <c r="N43" s="566"/>
      <c r="O43" s="567"/>
      <c r="P43" s="568"/>
      <c r="Q43" s="91"/>
      <c r="R43" s="91"/>
      <c r="V43" s="98" t="s">
        <v>41</v>
      </c>
      <c r="W43" s="99" t="s">
        <v>56</v>
      </c>
      <c r="X43" s="100" t="s">
        <v>48</v>
      </c>
      <c r="Z43" s="97"/>
      <c r="AA43" s="572" t="s">
        <v>42</v>
      </c>
      <c r="AB43" s="573"/>
      <c r="AC43" s="574"/>
      <c r="AD43" s="97"/>
      <c r="AE43" s="97"/>
      <c r="AF43" s="97"/>
      <c r="AG43" s="97"/>
      <c r="AH43" s="97"/>
      <c r="AI43" s="97"/>
      <c r="AJ43" s="97"/>
      <c r="AK43" s="97"/>
      <c r="AL43" s="97"/>
      <c r="AM43" s="97"/>
      <c r="AN43" s="97"/>
    </row>
    <row r="44" spans="1:41" ht="33.9" customHeight="1">
      <c r="A44" s="528" t="s">
        <v>155</v>
      </c>
      <c r="B44" s="528"/>
      <c r="C44" s="528"/>
      <c r="D44" s="528"/>
      <c r="E44" s="561" t="s">
        <v>3</v>
      </c>
      <c r="F44" s="561"/>
      <c r="G44" s="561"/>
      <c r="H44" s="561" t="s">
        <v>3</v>
      </c>
      <c r="I44" s="561"/>
      <c r="J44" s="561"/>
      <c r="K44" s="575" t="s">
        <v>3</v>
      </c>
      <c r="L44" s="575"/>
      <c r="M44" s="575"/>
      <c r="N44" s="566"/>
      <c r="O44" s="567"/>
      <c r="P44" s="568"/>
      <c r="Q44" s="101"/>
      <c r="R44" s="91"/>
      <c r="V44" s="94"/>
      <c r="W44" s="95"/>
      <c r="X44" s="96"/>
      <c r="Z44" s="94"/>
      <c r="AA44" s="557"/>
      <c r="AB44" s="557"/>
      <c r="AC44" s="557"/>
      <c r="AD44" s="557"/>
      <c r="AE44" s="557"/>
      <c r="AF44" s="557"/>
      <c r="AG44" s="557"/>
      <c r="AH44" s="557"/>
      <c r="AI44" s="557"/>
      <c r="AJ44" s="557"/>
      <c r="AK44" s="557"/>
      <c r="AL44" s="557"/>
      <c r="AM44" s="557"/>
      <c r="AN44" s="557"/>
      <c r="AO44" s="558"/>
    </row>
    <row r="45" spans="1:41" ht="33.9" customHeight="1">
      <c r="A45" s="532" t="s">
        <v>170</v>
      </c>
      <c r="B45" s="559"/>
      <c r="C45" s="559"/>
      <c r="D45" s="560"/>
      <c r="E45" s="561" t="s">
        <v>3</v>
      </c>
      <c r="F45" s="561"/>
      <c r="G45" s="561"/>
      <c r="H45" s="561" t="s">
        <v>3</v>
      </c>
      <c r="I45" s="561"/>
      <c r="J45" s="561"/>
      <c r="K45" s="562"/>
      <c r="L45" s="562"/>
      <c r="M45" s="562"/>
      <c r="N45" s="569"/>
      <c r="O45" s="570"/>
      <c r="P45" s="571"/>
      <c r="Q45" s="101"/>
      <c r="R45" s="91"/>
      <c r="W45" s="102"/>
      <c r="X45" s="96"/>
      <c r="Z45" s="102"/>
      <c r="AA45" s="103"/>
      <c r="AB45" s="104"/>
      <c r="AC45" s="97"/>
      <c r="AD45" s="97"/>
      <c r="AE45" s="97"/>
      <c r="AF45" s="97"/>
      <c r="AG45" s="97"/>
      <c r="AH45" s="97"/>
      <c r="AI45" s="97"/>
      <c r="AJ45" s="97"/>
      <c r="AK45" s="97"/>
      <c r="AL45" s="97"/>
      <c r="AM45" s="97"/>
      <c r="AN45" s="97"/>
      <c r="AO45" s="97"/>
    </row>
    <row r="46" spans="1:41" ht="38.15" customHeight="1">
      <c r="A46" s="552" t="s">
        <v>76</v>
      </c>
      <c r="B46" s="552"/>
      <c r="C46" s="552"/>
      <c r="D46" s="552"/>
      <c r="E46" s="552"/>
      <c r="F46" s="552"/>
      <c r="G46" s="552"/>
      <c r="H46" s="552"/>
      <c r="I46" s="552"/>
      <c r="J46" s="552"/>
      <c r="K46" s="552"/>
      <c r="L46" s="552"/>
      <c r="M46" s="552"/>
      <c r="N46" s="552"/>
      <c r="O46" s="552"/>
      <c r="P46" s="552"/>
      <c r="Q46" s="555" t="s">
        <v>160</v>
      </c>
      <c r="R46" s="655"/>
      <c r="S46" s="144"/>
      <c r="W46" s="105">
        <v>6</v>
      </c>
      <c r="X46" s="106">
        <v>1.5</v>
      </c>
      <c r="Z46" s="95" t="s">
        <v>39</v>
      </c>
      <c r="AA46" s="540" t="e">
        <f>+IF(#REF!="CUMPLE",1,0)</f>
        <v>#REF!</v>
      </c>
      <c r="AB46" s="541"/>
    </row>
    <row r="47" spans="1:41" ht="24.65" customHeight="1">
      <c r="A47" s="527" t="s">
        <v>74</v>
      </c>
      <c r="B47" s="528"/>
      <c r="C47" s="528"/>
      <c r="D47" s="528"/>
      <c r="E47" s="537"/>
      <c r="F47" s="538"/>
      <c r="G47" s="538"/>
      <c r="H47" s="538"/>
      <c r="I47" s="538"/>
      <c r="J47" s="538"/>
      <c r="K47" s="538"/>
      <c r="L47" s="538"/>
      <c r="M47" s="538"/>
      <c r="N47" s="538"/>
      <c r="O47" s="538"/>
      <c r="P47" s="539"/>
      <c r="Q47" s="546" t="s">
        <v>3</v>
      </c>
      <c r="R47" s="656"/>
      <c r="Z47" s="95" t="s">
        <v>40</v>
      </c>
      <c r="AA47" s="540" t="e">
        <f>+IF(#REF!="CUMPLE",1,0)</f>
        <v>#REF!</v>
      </c>
      <c r="AB47" s="541"/>
    </row>
    <row r="48" spans="1:41" ht="64.5" customHeight="1" thickBot="1">
      <c r="A48" s="553" t="s">
        <v>159</v>
      </c>
      <c r="B48" s="554"/>
      <c r="C48" s="554"/>
      <c r="D48" s="554"/>
      <c r="E48" s="537" t="s">
        <v>3</v>
      </c>
      <c r="F48" s="538"/>
      <c r="G48" s="538"/>
      <c r="H48" s="538"/>
      <c r="I48" s="538"/>
      <c r="J48" s="538"/>
      <c r="K48" s="538"/>
      <c r="L48" s="538"/>
      <c r="M48" s="538"/>
      <c r="N48" s="538"/>
      <c r="O48" s="538"/>
      <c r="P48" s="539"/>
      <c r="Q48" s="548"/>
      <c r="R48" s="657"/>
      <c r="Z48" s="95"/>
      <c r="AA48" s="140"/>
      <c r="AB48" s="140"/>
    </row>
    <row r="49" spans="1:32" ht="21" customHeight="1">
      <c r="A49" s="527" t="s">
        <v>77</v>
      </c>
      <c r="B49" s="528"/>
      <c r="C49" s="528"/>
      <c r="D49" s="528"/>
      <c r="E49" s="537" t="s">
        <v>3</v>
      </c>
      <c r="F49" s="538"/>
      <c r="G49" s="538"/>
      <c r="H49" s="538"/>
      <c r="I49" s="538"/>
      <c r="J49" s="538"/>
      <c r="K49" s="538"/>
      <c r="L49" s="538"/>
      <c r="M49" s="538"/>
      <c r="N49" s="538"/>
      <c r="O49" s="538"/>
      <c r="P49" s="539"/>
      <c r="Q49" s="548"/>
      <c r="R49" s="657"/>
      <c r="V49" s="98" t="s">
        <v>41</v>
      </c>
      <c r="W49" s="99" t="s">
        <v>51</v>
      </c>
      <c r="X49" s="100" t="s">
        <v>42</v>
      </c>
      <c r="Z49" s="95" t="s">
        <v>43</v>
      </c>
      <c r="AA49" s="540" t="e">
        <f>SUM(AA46:AB47)</f>
        <v>#REF!</v>
      </c>
      <c r="AB49" s="541"/>
    </row>
    <row r="50" spans="1:32" ht="27.65" customHeight="1">
      <c r="A50" s="542" t="s">
        <v>78</v>
      </c>
      <c r="B50" s="542"/>
      <c r="C50" s="542"/>
      <c r="D50" s="542"/>
      <c r="E50" s="537" t="s">
        <v>3</v>
      </c>
      <c r="F50" s="538"/>
      <c r="G50" s="538"/>
      <c r="H50" s="538"/>
      <c r="I50" s="538"/>
      <c r="J50" s="538"/>
      <c r="K50" s="538"/>
      <c r="L50" s="538"/>
      <c r="M50" s="538"/>
      <c r="N50" s="538"/>
      <c r="O50" s="538"/>
      <c r="P50" s="539"/>
      <c r="Q50" s="548"/>
      <c r="R50" s="657"/>
      <c r="V50" s="108" t="e">
        <f>+IF(#REF!="CUMPLE",1,"NC")</f>
        <v>#REF!</v>
      </c>
      <c r="W50" s="109" t="e">
        <f>+IF(#REF!="CUMPLE",1,0)</f>
        <v>#REF!</v>
      </c>
      <c r="X50" s="110" t="e">
        <f>+IF(V50=W50,1,0)</f>
        <v>#REF!</v>
      </c>
    </row>
    <row r="51" spans="1:32" ht="27" customHeight="1">
      <c r="A51" s="542" t="s">
        <v>79</v>
      </c>
      <c r="B51" s="542"/>
      <c r="C51" s="542"/>
      <c r="D51" s="542"/>
      <c r="E51" s="537" t="s">
        <v>3</v>
      </c>
      <c r="F51" s="538"/>
      <c r="G51" s="538"/>
      <c r="H51" s="538"/>
      <c r="I51" s="538"/>
      <c r="J51" s="538"/>
      <c r="K51" s="538"/>
      <c r="L51" s="538"/>
      <c r="M51" s="538"/>
      <c r="N51" s="538"/>
      <c r="O51" s="538"/>
      <c r="P51" s="539"/>
      <c r="Q51" s="548"/>
      <c r="R51" s="657"/>
    </row>
    <row r="52" spans="1:32" ht="54.65" customHeight="1">
      <c r="A52" s="532" t="s">
        <v>161</v>
      </c>
      <c r="B52" s="533"/>
      <c r="C52" s="533"/>
      <c r="D52" s="533"/>
      <c r="E52" s="533"/>
      <c r="F52" s="533"/>
      <c r="G52" s="533"/>
      <c r="H52" s="533"/>
      <c r="I52" s="533"/>
      <c r="J52" s="533"/>
      <c r="K52" s="533"/>
      <c r="L52" s="533"/>
      <c r="M52" s="533"/>
      <c r="N52" s="533"/>
      <c r="O52" s="533"/>
      <c r="P52" s="534"/>
      <c r="Q52" s="91"/>
      <c r="R52" s="91"/>
    </row>
    <row r="53" spans="1:32">
      <c r="A53" s="527" t="s">
        <v>156</v>
      </c>
      <c r="B53" s="528"/>
      <c r="C53" s="528"/>
      <c r="D53" s="528"/>
      <c r="E53" s="536" t="s">
        <v>16</v>
      </c>
      <c r="F53" s="536"/>
      <c r="G53" s="536"/>
      <c r="H53" s="536" t="s">
        <v>18</v>
      </c>
      <c r="I53" s="536"/>
      <c r="J53" s="536"/>
      <c r="K53" s="536" t="s">
        <v>21</v>
      </c>
      <c r="L53" s="536"/>
      <c r="M53" s="536"/>
      <c r="N53" s="536" t="s">
        <v>22</v>
      </c>
      <c r="O53" s="536"/>
      <c r="P53" s="536"/>
      <c r="Q53" s="124" t="s">
        <v>164</v>
      </c>
      <c r="R53" s="145" t="s">
        <v>158</v>
      </c>
      <c r="S53" s="112"/>
      <c r="T53" s="113"/>
      <c r="U53" s="113"/>
      <c r="V53" s="113"/>
    </row>
    <row r="54" spans="1:32" ht="47.4" customHeight="1">
      <c r="A54" s="527" t="s">
        <v>143</v>
      </c>
      <c r="B54" s="528"/>
      <c r="C54" s="528"/>
      <c r="D54" s="528"/>
      <c r="E54" s="530" t="s">
        <v>206</v>
      </c>
      <c r="F54" s="530"/>
      <c r="G54" s="530"/>
      <c r="H54" s="530" t="s">
        <v>207</v>
      </c>
      <c r="I54" s="530"/>
      <c r="J54" s="530"/>
      <c r="K54" s="530" t="s">
        <v>208</v>
      </c>
      <c r="L54" s="530"/>
      <c r="M54" s="530"/>
      <c r="N54" s="530" t="s">
        <v>206</v>
      </c>
      <c r="O54" s="530"/>
      <c r="P54" s="530"/>
      <c r="Q54" s="133"/>
      <c r="R54" s="146"/>
      <c r="S54" s="112"/>
      <c r="T54" s="114"/>
      <c r="U54" s="114"/>
      <c r="V54" s="114"/>
    </row>
    <row r="55" spans="1:32" ht="127.25" customHeight="1">
      <c r="A55" s="527" t="s">
        <v>75</v>
      </c>
      <c r="B55" s="528"/>
      <c r="C55" s="528"/>
      <c r="D55" s="528"/>
      <c r="E55" s="530" t="s">
        <v>209</v>
      </c>
      <c r="F55" s="530"/>
      <c r="G55" s="530"/>
      <c r="H55" s="654" t="s">
        <v>210</v>
      </c>
      <c r="I55" s="654"/>
      <c r="J55" s="654"/>
      <c r="K55" s="654" t="s">
        <v>211</v>
      </c>
      <c r="L55" s="654"/>
      <c r="M55" s="654"/>
      <c r="N55" s="530" t="s">
        <v>212</v>
      </c>
      <c r="O55" s="530"/>
      <c r="P55" s="530"/>
      <c r="Q55" s="147"/>
      <c r="R55" s="148"/>
      <c r="S55" s="115"/>
      <c r="T55" s="114"/>
      <c r="U55" s="114"/>
      <c r="V55" s="114"/>
    </row>
    <row r="56" spans="1:32">
      <c r="A56" s="527" t="s">
        <v>157</v>
      </c>
      <c r="B56" s="528"/>
      <c r="C56" s="528"/>
      <c r="D56" s="528"/>
      <c r="E56" s="529" t="s">
        <v>213</v>
      </c>
      <c r="F56" s="529"/>
      <c r="G56" s="529"/>
      <c r="H56" s="529" t="s">
        <v>213</v>
      </c>
      <c r="I56" s="529"/>
      <c r="J56" s="529"/>
      <c r="K56" s="529" t="s">
        <v>213</v>
      </c>
      <c r="L56" s="529"/>
      <c r="M56" s="529"/>
      <c r="N56" s="529" t="s">
        <v>213</v>
      </c>
      <c r="O56" s="529"/>
      <c r="P56" s="529"/>
      <c r="Q56" s="133"/>
      <c r="R56" s="146"/>
      <c r="S56" s="112"/>
      <c r="T56" s="114"/>
      <c r="U56" s="114"/>
      <c r="V56" s="114"/>
    </row>
    <row r="57" spans="1:32">
      <c r="A57" s="527" t="s">
        <v>142</v>
      </c>
      <c r="B57" s="528"/>
      <c r="C57" s="528"/>
      <c r="D57" s="528"/>
      <c r="E57" s="536" t="s">
        <v>3</v>
      </c>
      <c r="F57" s="536"/>
      <c r="G57" s="536"/>
      <c r="H57" s="536" t="s">
        <v>57</v>
      </c>
      <c r="I57" s="536"/>
      <c r="J57" s="536"/>
      <c r="K57" s="536" t="s">
        <v>3</v>
      </c>
      <c r="L57" s="536"/>
      <c r="M57" s="536"/>
      <c r="N57" s="536" t="s">
        <v>57</v>
      </c>
      <c r="O57" s="536"/>
      <c r="P57" s="536"/>
      <c r="Q57" s="133"/>
      <c r="R57" s="146"/>
      <c r="S57" s="112"/>
      <c r="T57" s="114"/>
      <c r="U57" s="114"/>
      <c r="V57" s="114"/>
    </row>
    <row r="58" spans="1:32" ht="15.65" customHeight="1">
      <c r="V58" s="116">
        <v>5</v>
      </c>
      <c r="W58" s="535" t="str">
        <f>+IF($A$22=Q32,IF(#REF!="CUMPLE",#REF!,0),"")</f>
        <v/>
      </c>
      <c r="X58" s="535"/>
      <c r="Y58" s="535" t="str">
        <f>+IF($A$23=Q32,IF(#REF!="CUMPLE",#REF!,0),"")</f>
        <v/>
      </c>
      <c r="Z58" s="535"/>
      <c r="AA58" s="535" t="e">
        <f>+IF($A$24=Q32,IF(#REF!="CUMPLE",#REF!,0),"")</f>
        <v>#REF!</v>
      </c>
      <c r="AB58" s="535"/>
      <c r="AC58" s="535" t="e">
        <f>+IF($A$25=Q32,IF(#REF!="CUMPLE",#REF!,0),"")</f>
        <v>#REF!</v>
      </c>
      <c r="AD58" s="535"/>
      <c r="AE58" s="535" t="e">
        <f>+IF($A$26=Q32,IF(#REF!="CUMPLE",#REF!,0),"")</f>
        <v>#REF!</v>
      </c>
      <c r="AF58" s="535"/>
    </row>
    <row r="59" spans="1:32" ht="15.65" customHeight="1">
      <c r="W59" s="94" t="e">
        <f>+IF(#REF!="CUMPLE",1,"NC")</f>
        <v>#REF!</v>
      </c>
      <c r="X59" s="117" t="str">
        <f>IF(ISNUMBER(#REF!),#REF!,"")</f>
        <v/>
      </c>
      <c r="Y59" s="118" t="e">
        <f>+IF(W59=1,X59,"")</f>
        <v>#REF!</v>
      </c>
    </row>
    <row r="60" spans="1:32" ht="15.65" customHeight="1">
      <c r="W60" s="94" t="e">
        <f>+IF(#REF!="CUMPLE",1,"NC")</f>
        <v>#REF!</v>
      </c>
      <c r="X60" s="117" t="str">
        <f>IF(ISNUMBER(#REF!),#REF!,"")</f>
        <v/>
      </c>
      <c r="Y60" s="118" t="e">
        <f>+IF(W60=1,X60,"")</f>
        <v>#REF!</v>
      </c>
    </row>
    <row r="61" spans="1:32" ht="27" customHeight="1">
      <c r="B61" s="522" t="s">
        <v>49</v>
      </c>
      <c r="C61" s="522"/>
      <c r="D61" s="522"/>
      <c r="E61" s="522"/>
      <c r="F61" s="522"/>
      <c r="G61" s="522"/>
      <c r="H61" s="522"/>
      <c r="I61" s="522"/>
      <c r="J61" s="522"/>
      <c r="K61" s="522"/>
      <c r="L61" s="522"/>
      <c r="M61" s="522"/>
      <c r="N61" s="522"/>
      <c r="O61" s="522"/>
      <c r="P61" s="522"/>
      <c r="Q61" s="119"/>
      <c r="R61" s="119"/>
    </row>
    <row r="62" spans="1:32" ht="15.9" customHeight="1">
      <c r="B62" s="522"/>
      <c r="C62" s="522"/>
      <c r="D62" s="522"/>
      <c r="E62" s="522"/>
      <c r="F62" s="522"/>
      <c r="G62" s="522"/>
      <c r="H62" s="522"/>
      <c r="I62" s="522"/>
      <c r="J62" s="522"/>
      <c r="K62" s="522"/>
      <c r="L62" s="522"/>
      <c r="M62" s="522"/>
      <c r="N62" s="522"/>
      <c r="O62" s="522"/>
      <c r="P62" s="522"/>
      <c r="Q62" s="119"/>
      <c r="R62" s="119"/>
    </row>
    <row r="63" spans="1:32" ht="15.65" customHeight="1">
      <c r="B63" s="522" t="s">
        <v>50</v>
      </c>
      <c r="C63" s="522"/>
      <c r="D63" s="522"/>
      <c r="E63" s="522"/>
      <c r="F63" s="522"/>
      <c r="G63" s="522"/>
      <c r="H63" s="522"/>
      <c r="I63" s="522"/>
      <c r="J63" s="522"/>
      <c r="K63" s="522"/>
      <c r="L63" s="522"/>
      <c r="M63" s="522"/>
      <c r="N63" s="522"/>
      <c r="O63" s="522"/>
      <c r="P63" s="522"/>
      <c r="Q63" s="119"/>
      <c r="R63" s="119"/>
      <c r="W63" t="e">
        <f>+LOOKUP(Y63,#REF!,#REF!)</f>
        <v>#REF!</v>
      </c>
      <c r="Y63" s="120" t="s">
        <v>54</v>
      </c>
    </row>
    <row r="64" spans="1:32" ht="16.399999999999999" customHeight="1">
      <c r="B64" s="522"/>
      <c r="C64" s="522"/>
      <c r="D64" s="522"/>
      <c r="E64" s="522"/>
      <c r="F64" s="522"/>
      <c r="G64" s="522"/>
      <c r="H64" s="522"/>
      <c r="I64" s="522"/>
      <c r="J64" s="522"/>
      <c r="K64" s="522"/>
      <c r="L64" s="522"/>
      <c r="M64" s="522"/>
      <c r="N64" s="522"/>
      <c r="O64" s="522"/>
      <c r="P64" s="522"/>
      <c r="Q64" s="119"/>
      <c r="R64" s="119"/>
    </row>
    <row r="65" spans="1:29" ht="73.5" customHeight="1">
      <c r="B65" s="523" t="s">
        <v>433</v>
      </c>
      <c r="C65" s="523"/>
      <c r="D65" s="523"/>
      <c r="E65" s="649" t="s">
        <v>434</v>
      </c>
      <c r="F65" s="650"/>
      <c r="G65" s="650"/>
      <c r="H65" s="650"/>
      <c r="I65" s="650"/>
      <c r="J65" s="650"/>
      <c r="K65" s="650"/>
      <c r="L65" s="650"/>
      <c r="M65" s="650"/>
      <c r="N65" s="650"/>
      <c r="O65" s="650"/>
      <c r="P65" s="650"/>
      <c r="Q65" s="119"/>
      <c r="R65" s="119"/>
    </row>
    <row r="66" spans="1:29" ht="76.5" customHeight="1">
      <c r="B66" s="523" t="s">
        <v>465</v>
      </c>
      <c r="C66" s="523"/>
      <c r="D66" s="523"/>
      <c r="E66" s="653" t="s">
        <v>436</v>
      </c>
      <c r="F66" s="653"/>
      <c r="G66" s="653"/>
      <c r="H66" s="653"/>
      <c r="I66" s="653"/>
      <c r="J66" s="653"/>
      <c r="K66" s="653"/>
      <c r="L66" s="653"/>
      <c r="M66" s="653"/>
      <c r="N66" s="653"/>
      <c r="O66" s="653"/>
      <c r="P66" s="653"/>
      <c r="Q66" s="121"/>
      <c r="R66" s="121"/>
    </row>
    <row r="67" spans="1:29">
      <c r="A67" s="67"/>
      <c r="B67" s="67"/>
      <c r="C67" s="67"/>
      <c r="D67" s="67"/>
      <c r="E67" s="67"/>
      <c r="F67" s="67"/>
      <c r="G67" s="67"/>
      <c r="H67" s="67"/>
      <c r="I67" s="67"/>
      <c r="J67" s="67"/>
      <c r="K67" s="67"/>
      <c r="L67" s="67"/>
      <c r="M67" s="67"/>
      <c r="N67" s="67"/>
      <c r="O67" s="67"/>
      <c r="P67" s="67"/>
      <c r="Q67" s="67"/>
      <c r="R67" s="67"/>
      <c r="AB67" s="1">
        <v>1988</v>
      </c>
      <c r="AC67" s="2">
        <v>25637</v>
      </c>
    </row>
    <row r="68" spans="1:29">
      <c r="A68" s="67"/>
      <c r="B68" s="67"/>
      <c r="C68" s="67"/>
      <c r="D68" s="67"/>
      <c r="E68" s="67"/>
      <c r="F68" s="67"/>
      <c r="G68" s="67"/>
      <c r="H68" s="67"/>
      <c r="I68" s="67"/>
      <c r="J68" s="67"/>
      <c r="K68" s="67"/>
      <c r="L68" s="67"/>
      <c r="M68" s="67"/>
      <c r="N68" s="67"/>
      <c r="O68" s="67"/>
      <c r="P68" s="67"/>
      <c r="Q68" s="67"/>
      <c r="R68" s="67"/>
      <c r="AB68" s="3">
        <v>1989</v>
      </c>
      <c r="AC68" s="4">
        <v>32560</v>
      </c>
    </row>
    <row r="69" spans="1:29">
      <c r="A69" s="67"/>
      <c r="B69" s="514"/>
      <c r="C69" s="514"/>
      <c r="D69" s="514"/>
      <c r="E69" s="514"/>
      <c r="F69" s="514"/>
      <c r="G69" s="514"/>
      <c r="H69" s="67"/>
      <c r="I69" s="67"/>
      <c r="J69" s="67"/>
      <c r="K69" s="67"/>
      <c r="L69" s="67"/>
      <c r="M69" s="67"/>
      <c r="N69" s="67"/>
      <c r="O69" s="67"/>
      <c r="P69" s="67"/>
      <c r="Q69" s="67"/>
      <c r="R69" s="67"/>
      <c r="S69" s="67"/>
      <c r="AB69" s="1">
        <v>1990</v>
      </c>
      <c r="AC69" s="2">
        <v>41025</v>
      </c>
    </row>
    <row r="70" spans="1:29">
      <c r="A70" s="67"/>
      <c r="B70" s="514"/>
      <c r="C70" s="514"/>
      <c r="D70" s="514"/>
      <c r="E70" s="514"/>
      <c r="F70" s="514"/>
      <c r="G70" s="514"/>
      <c r="H70" s="67"/>
      <c r="I70" s="67"/>
      <c r="J70" s="67"/>
      <c r="K70" s="67"/>
      <c r="L70" s="67"/>
      <c r="M70" s="67"/>
      <c r="N70" s="67"/>
      <c r="O70" s="67"/>
      <c r="P70" s="67"/>
      <c r="Q70" s="67"/>
      <c r="R70" s="67"/>
      <c r="S70" s="67"/>
      <c r="AB70" s="3">
        <v>1991</v>
      </c>
      <c r="AC70" s="4">
        <v>51720</v>
      </c>
    </row>
    <row r="71" spans="1:29">
      <c r="A71" s="67"/>
      <c r="B71" s="514"/>
      <c r="C71" s="514"/>
      <c r="D71" s="514"/>
      <c r="E71" s="514"/>
      <c r="F71" s="514"/>
      <c r="G71" s="514"/>
      <c r="H71" s="67"/>
      <c r="I71" s="67"/>
      <c r="J71" s="67"/>
      <c r="K71" s="67"/>
      <c r="L71" s="67"/>
      <c r="M71" s="67"/>
      <c r="N71" s="67"/>
      <c r="O71" s="67"/>
      <c r="P71" s="67"/>
      <c r="Q71" s="67"/>
      <c r="R71" s="67"/>
      <c r="S71" s="67"/>
      <c r="AB71" s="1">
        <v>1992</v>
      </c>
      <c r="AC71" s="2">
        <v>65190</v>
      </c>
    </row>
    <row r="72" spans="1:29">
      <c r="A72" s="67"/>
      <c r="B72" s="514"/>
      <c r="C72" s="514"/>
      <c r="D72" s="514"/>
      <c r="E72" s="514"/>
      <c r="F72" s="514"/>
      <c r="G72" s="514"/>
      <c r="H72" s="67"/>
      <c r="I72" s="67"/>
      <c r="J72" s="67"/>
      <c r="K72" s="67"/>
      <c r="L72" s="67"/>
      <c r="M72" s="67"/>
      <c r="N72" s="67"/>
      <c r="O72" s="67"/>
      <c r="P72" s="67"/>
      <c r="Q72" s="67"/>
      <c r="R72" s="67"/>
      <c r="S72" s="67"/>
      <c r="AB72" s="3">
        <v>1993</v>
      </c>
      <c r="AC72" s="4">
        <v>81510</v>
      </c>
    </row>
    <row r="73" spans="1:29">
      <c r="A73" s="67"/>
      <c r="B73" s="514"/>
      <c r="C73" s="514"/>
      <c r="D73" s="514"/>
      <c r="E73" s="514"/>
      <c r="F73" s="514"/>
      <c r="G73" s="514"/>
      <c r="H73" s="67"/>
      <c r="I73" s="67"/>
      <c r="J73" s="67"/>
      <c r="K73" s="67"/>
      <c r="L73" s="67"/>
      <c r="M73" s="67"/>
      <c r="N73" s="67"/>
      <c r="O73" s="67"/>
      <c r="P73" s="67"/>
      <c r="Q73" s="67"/>
      <c r="R73" s="67"/>
      <c r="S73" s="67"/>
      <c r="AB73" s="1">
        <v>1994</v>
      </c>
      <c r="AC73" s="2">
        <v>98700</v>
      </c>
    </row>
    <row r="74" spans="1:29">
      <c r="A74" s="67"/>
      <c r="B74" s="514"/>
      <c r="C74" s="514"/>
      <c r="D74" s="514"/>
      <c r="E74" s="514"/>
      <c r="F74" s="514"/>
      <c r="G74" s="514"/>
      <c r="H74" s="67"/>
      <c r="I74" s="67"/>
      <c r="J74" s="67"/>
      <c r="K74" s="67"/>
      <c r="L74" s="67"/>
      <c r="M74" s="67"/>
      <c r="N74" s="67"/>
      <c r="O74" s="67"/>
      <c r="P74" s="67"/>
      <c r="Q74" s="67"/>
      <c r="R74" s="67"/>
      <c r="S74" s="67"/>
      <c r="AB74" s="3">
        <v>1995</v>
      </c>
      <c r="AC74" s="4">
        <v>118934</v>
      </c>
    </row>
    <row r="75" spans="1:29">
      <c r="A75" s="67"/>
      <c r="B75" s="55" t="s">
        <v>214</v>
      </c>
      <c r="C75" s="55"/>
      <c r="D75" s="55"/>
      <c r="E75" s="55"/>
      <c r="F75" s="55"/>
      <c r="G75" s="55"/>
      <c r="H75" s="55"/>
      <c r="I75" s="55"/>
      <c r="J75" s="55"/>
      <c r="K75" s="55"/>
      <c r="L75" s="55"/>
      <c r="M75" s="67"/>
      <c r="N75" s="67"/>
      <c r="O75" s="67"/>
      <c r="P75" s="67"/>
      <c r="Q75" s="67"/>
      <c r="R75" s="67"/>
      <c r="S75" s="67"/>
      <c r="AB75" s="1">
        <v>1996</v>
      </c>
      <c r="AC75" s="2">
        <v>142125</v>
      </c>
    </row>
    <row r="76" spans="1:29">
      <c r="A76" s="67"/>
      <c r="B76" s="55" t="s">
        <v>145</v>
      </c>
      <c r="C76" s="55"/>
      <c r="D76" s="55"/>
      <c r="E76" s="55"/>
      <c r="F76" s="55"/>
      <c r="G76" s="55"/>
      <c r="H76" s="55"/>
      <c r="I76" s="55"/>
      <c r="J76" s="55"/>
      <c r="K76" s="55"/>
      <c r="L76" s="55"/>
      <c r="M76" s="67"/>
      <c r="N76" s="67"/>
      <c r="O76" s="67"/>
      <c r="P76" s="67"/>
      <c r="Q76" s="67"/>
      <c r="R76" s="67"/>
      <c r="S76" s="67"/>
      <c r="AB76" s="3">
        <v>1997</v>
      </c>
      <c r="AC76" s="4">
        <v>172005</v>
      </c>
    </row>
    <row r="77" spans="1:29">
      <c r="A77" s="67"/>
      <c r="B77" s="67"/>
      <c r="C77" s="67"/>
      <c r="D77" s="67"/>
      <c r="E77" s="67"/>
      <c r="F77" s="67"/>
      <c r="G77" s="67"/>
      <c r="H77" s="67"/>
      <c r="I77" s="67"/>
      <c r="J77" s="67"/>
      <c r="K77" s="67"/>
      <c r="L77" s="67"/>
      <c r="M77" s="67"/>
      <c r="N77" s="67"/>
      <c r="O77" s="67"/>
      <c r="P77" s="67"/>
      <c r="Q77" s="67"/>
      <c r="R77" s="67"/>
      <c r="S77" s="67"/>
      <c r="AB77" s="1">
        <v>1998</v>
      </c>
      <c r="AC77" s="2">
        <v>203826</v>
      </c>
    </row>
    <row r="78" spans="1:29">
      <c r="A78" s="67"/>
      <c r="B78" s="67"/>
      <c r="C78" s="67"/>
      <c r="D78" s="67"/>
      <c r="E78" s="67"/>
      <c r="F78" s="67"/>
      <c r="G78" s="67"/>
      <c r="H78" s="67"/>
      <c r="I78" s="67"/>
      <c r="J78" s="67"/>
      <c r="K78" s="67"/>
      <c r="L78" s="67"/>
      <c r="M78" s="67"/>
      <c r="N78" s="67"/>
      <c r="O78" s="67"/>
      <c r="P78" s="67"/>
      <c r="Q78" s="67"/>
      <c r="R78" s="67"/>
      <c r="S78" s="67"/>
      <c r="AB78" s="3">
        <v>1999</v>
      </c>
      <c r="AC78" s="4">
        <v>236460</v>
      </c>
    </row>
    <row r="79" spans="1:29">
      <c r="A79" s="67"/>
      <c r="B79" s="67"/>
      <c r="C79" s="67"/>
      <c r="D79" s="67"/>
      <c r="E79" s="67"/>
      <c r="F79" s="67"/>
      <c r="G79" s="67"/>
      <c r="H79" s="67"/>
      <c r="I79" s="67"/>
      <c r="J79" s="67"/>
      <c r="K79" s="67"/>
      <c r="L79" s="67"/>
      <c r="M79" s="67"/>
      <c r="N79" s="67"/>
      <c r="O79" s="67"/>
      <c r="P79" s="67"/>
      <c r="Q79" s="67"/>
      <c r="R79" s="67"/>
      <c r="S79" s="67"/>
      <c r="AB79" s="1">
        <v>2000</v>
      </c>
      <c r="AC79" s="2">
        <v>260100</v>
      </c>
    </row>
    <row r="80" spans="1:29">
      <c r="S80" s="67"/>
      <c r="AB80" s="3">
        <v>2001</v>
      </c>
      <c r="AC80" s="4">
        <v>286000</v>
      </c>
    </row>
    <row r="81" spans="6:29">
      <c r="S81" s="67"/>
      <c r="AB81" s="1">
        <v>2002</v>
      </c>
      <c r="AC81" s="2">
        <v>309000</v>
      </c>
    </row>
    <row r="82" spans="6:29">
      <c r="S82" s="67"/>
      <c r="AB82" s="3">
        <v>2003</v>
      </c>
      <c r="AC82" s="4">
        <v>332000</v>
      </c>
    </row>
    <row r="83" spans="6:29">
      <c r="AB83" s="1">
        <v>2004</v>
      </c>
      <c r="AC83" s="2">
        <v>358000</v>
      </c>
    </row>
    <row r="84" spans="6:29">
      <c r="F84" s="122"/>
      <c r="AB84" s="3">
        <v>2005</v>
      </c>
      <c r="AC84" s="4">
        <v>381500</v>
      </c>
    </row>
    <row r="85" spans="6:29">
      <c r="AB85" s="1">
        <v>2006</v>
      </c>
      <c r="AC85" s="2">
        <v>408000</v>
      </c>
    </row>
    <row r="86" spans="6:29">
      <c r="AB86" s="3">
        <v>2007</v>
      </c>
      <c r="AC86" s="4">
        <v>433700</v>
      </c>
    </row>
    <row r="87" spans="6:29">
      <c r="AB87" s="1">
        <v>2008</v>
      </c>
      <c r="AC87" s="2">
        <v>461500</v>
      </c>
    </row>
    <row r="88" spans="6:29">
      <c r="AB88" s="3">
        <v>2009</v>
      </c>
      <c r="AC88" s="4">
        <v>496900</v>
      </c>
    </row>
    <row r="89" spans="6:29">
      <c r="AB89" s="1">
        <v>2010</v>
      </c>
      <c r="AC89" s="2">
        <v>515000</v>
      </c>
    </row>
    <row r="90" spans="6:29">
      <c r="AB90" s="3">
        <v>2011</v>
      </c>
      <c r="AC90" s="4">
        <v>535600</v>
      </c>
    </row>
    <row r="91" spans="6:29">
      <c r="AB91" s="1">
        <v>2012</v>
      </c>
      <c r="AC91" s="2">
        <v>566700</v>
      </c>
    </row>
    <row r="92" spans="6:29">
      <c r="AB92" s="3">
        <v>2013</v>
      </c>
      <c r="AC92" s="4">
        <v>589500</v>
      </c>
    </row>
    <row r="93" spans="6:29">
      <c r="AB93" s="1">
        <v>2014</v>
      </c>
      <c r="AC93" s="2">
        <v>616000</v>
      </c>
    </row>
    <row r="94" spans="6:29">
      <c r="AB94" s="3">
        <v>2015</v>
      </c>
      <c r="AC94" s="4">
        <v>644350</v>
      </c>
    </row>
    <row r="95" spans="6:29">
      <c r="AB95" s="1">
        <v>2016</v>
      </c>
      <c r="AC95" s="2">
        <v>689455</v>
      </c>
    </row>
    <row r="96" spans="6:29">
      <c r="AB96" s="3">
        <v>2017</v>
      </c>
      <c r="AC96" s="4">
        <v>737717</v>
      </c>
    </row>
    <row r="97" spans="28:29">
      <c r="AB97" s="1">
        <v>2018</v>
      </c>
      <c r="AC97" s="2">
        <v>781242</v>
      </c>
    </row>
    <row r="98" spans="28:29">
      <c r="AB98" s="3">
        <v>2019</v>
      </c>
      <c r="AC98" s="4">
        <v>828116</v>
      </c>
    </row>
    <row r="99" spans="28:29">
      <c r="AB99" s="1">
        <v>2020</v>
      </c>
      <c r="AC99" s="2">
        <v>877803</v>
      </c>
    </row>
    <row r="100" spans="28:29">
      <c r="AB100" s="3">
        <v>2021</v>
      </c>
      <c r="AC100" s="4">
        <v>908526</v>
      </c>
    </row>
    <row r="101" spans="28:29">
      <c r="AB101" s="1">
        <v>2022</v>
      </c>
      <c r="AC101" s="2">
        <v>1000000</v>
      </c>
    </row>
  </sheetData>
  <sheetProtection algorithmName="SHA-512" hashValue="3GqUXTqc464XKQPo5LrY1Jt84DlMHWW/OIBVECaOZzKrALgyYDOCdh9HUeyjqQfHg8HOdWg0EJFTyF/+gOLGOg==" saltValue="4AZvBYItw0SOmpjqIWIxXg==" spinCount="100000" sheet="1" formatCells="0" formatColumns="0" formatRows="0" insertColumns="0" insertRows="0" insertHyperlinks="0" deleteColumns="0" deleteRows="0" sort="0" autoFilter="0" pivotTables="0"/>
  <mergeCells count="204">
    <mergeCell ref="D1:R1"/>
    <mergeCell ref="D2:R6"/>
    <mergeCell ref="A8:J8"/>
    <mergeCell ref="K8:R8"/>
    <mergeCell ref="A9:B11"/>
    <mergeCell ref="C9:D9"/>
    <mergeCell ref="E9:J9"/>
    <mergeCell ref="K9:P9"/>
    <mergeCell ref="Q9:R9"/>
    <mergeCell ref="C10:D10"/>
    <mergeCell ref="Q11:R11"/>
    <mergeCell ref="A12:B12"/>
    <mergeCell ref="C12:J12"/>
    <mergeCell ref="K12:P12"/>
    <mergeCell ref="Q12:R12"/>
    <mergeCell ref="A13:B13"/>
    <mergeCell ref="C13:J13"/>
    <mergeCell ref="E10:F10"/>
    <mergeCell ref="G10:H10"/>
    <mergeCell ref="I10:J10"/>
    <mergeCell ref="K10:P10"/>
    <mergeCell ref="Q10:R10"/>
    <mergeCell ref="C11:D11"/>
    <mergeCell ref="E11:F11"/>
    <mergeCell ref="G11:H11"/>
    <mergeCell ref="I11:J11"/>
    <mergeCell ref="K11:P11"/>
    <mergeCell ref="A17:J17"/>
    <mergeCell ref="K17:R17"/>
    <mergeCell ref="A18:B18"/>
    <mergeCell ref="C18:F18"/>
    <mergeCell ref="H18:J18"/>
    <mergeCell ref="K18:R18"/>
    <mergeCell ref="A14:B14"/>
    <mergeCell ref="C14:J14"/>
    <mergeCell ref="A15:B15"/>
    <mergeCell ref="C15:J15"/>
    <mergeCell ref="A16:B16"/>
    <mergeCell ref="C16:J16"/>
    <mergeCell ref="M21:R21"/>
    <mergeCell ref="A22:C22"/>
    <mergeCell ref="E22:F22"/>
    <mergeCell ref="I22:J22"/>
    <mergeCell ref="M22:O22"/>
    <mergeCell ref="P22:Q22"/>
    <mergeCell ref="A19:B19"/>
    <mergeCell ref="C19:J19"/>
    <mergeCell ref="A20:B20"/>
    <mergeCell ref="C20:J20"/>
    <mergeCell ref="A21:C21"/>
    <mergeCell ref="E21:F21"/>
    <mergeCell ref="I21:J21"/>
    <mergeCell ref="R25:R26"/>
    <mergeCell ref="A26:C26"/>
    <mergeCell ref="E26:F26"/>
    <mergeCell ref="I26:J26"/>
    <mergeCell ref="A23:C23"/>
    <mergeCell ref="E23:F23"/>
    <mergeCell ref="I23:J23"/>
    <mergeCell ref="M23:O24"/>
    <mergeCell ref="P23:Q24"/>
    <mergeCell ref="R23:R24"/>
    <mergeCell ref="A24:C24"/>
    <mergeCell ref="E24:F24"/>
    <mergeCell ref="I24:J24"/>
    <mergeCell ref="A28:P28"/>
    <mergeCell ref="A29:P29"/>
    <mergeCell ref="A30:D30"/>
    <mergeCell ref="E30:G30"/>
    <mergeCell ref="H30:J30"/>
    <mergeCell ref="K30:M30"/>
    <mergeCell ref="N30:P30"/>
    <mergeCell ref="A25:C25"/>
    <mergeCell ref="E25:F25"/>
    <mergeCell ref="I25:J25"/>
    <mergeCell ref="M25:O26"/>
    <mergeCell ref="P25:Q26"/>
    <mergeCell ref="A31:D31"/>
    <mergeCell ref="E31:G31"/>
    <mergeCell ref="H31:J31"/>
    <mergeCell ref="K31:M31"/>
    <mergeCell ref="N31:P45"/>
    <mergeCell ref="A32:D32"/>
    <mergeCell ref="E32:G32"/>
    <mergeCell ref="H32:J32"/>
    <mergeCell ref="K32:M32"/>
    <mergeCell ref="A33:D33"/>
    <mergeCell ref="A35:D35"/>
    <mergeCell ref="E35:G35"/>
    <mergeCell ref="H35:J35"/>
    <mergeCell ref="K35:M35"/>
    <mergeCell ref="A36:D36"/>
    <mergeCell ref="E36:G36"/>
    <mergeCell ref="H36:J36"/>
    <mergeCell ref="K36:M36"/>
    <mergeCell ref="E33:G33"/>
    <mergeCell ref="H33:J33"/>
    <mergeCell ref="K33:M33"/>
    <mergeCell ref="A34:D34"/>
    <mergeCell ref="E34:G34"/>
    <mergeCell ref="H34:J34"/>
    <mergeCell ref="K34:M34"/>
    <mergeCell ref="W38:AD38"/>
    <mergeCell ref="A39:D39"/>
    <mergeCell ref="A40:D40"/>
    <mergeCell ref="E40:G40"/>
    <mergeCell ref="H40:J40"/>
    <mergeCell ref="K40:M40"/>
    <mergeCell ref="A37:D37"/>
    <mergeCell ref="E37:G37"/>
    <mergeCell ref="H37:J37"/>
    <mergeCell ref="K37:M37"/>
    <mergeCell ref="A38:D38"/>
    <mergeCell ref="E38:G38"/>
    <mergeCell ref="H38:J38"/>
    <mergeCell ref="K38:M38"/>
    <mergeCell ref="AG41:AI41"/>
    <mergeCell ref="AJ41:AL41"/>
    <mergeCell ref="AM41:AO41"/>
    <mergeCell ref="A42:B43"/>
    <mergeCell ref="C42:D42"/>
    <mergeCell ref="E42:G42"/>
    <mergeCell ref="H42:J42"/>
    <mergeCell ref="K42:M42"/>
    <mergeCell ref="C43:D43"/>
    <mergeCell ref="E43:G43"/>
    <mergeCell ref="A41:D41"/>
    <mergeCell ref="E41:G41"/>
    <mergeCell ref="H41:J41"/>
    <mergeCell ref="K41:M41"/>
    <mergeCell ref="AA41:AC41"/>
    <mergeCell ref="AD41:AF41"/>
    <mergeCell ref="AD44:AF44"/>
    <mergeCell ref="AG44:AI44"/>
    <mergeCell ref="AJ44:AL44"/>
    <mergeCell ref="AM44:AO44"/>
    <mergeCell ref="A45:D45"/>
    <mergeCell ref="E45:G45"/>
    <mergeCell ref="H45:J45"/>
    <mergeCell ref="K45:M45"/>
    <mergeCell ref="H43:J43"/>
    <mergeCell ref="K43:M43"/>
    <mergeCell ref="AA43:AC43"/>
    <mergeCell ref="A44:D44"/>
    <mergeCell ref="E44:G44"/>
    <mergeCell ref="H44:J44"/>
    <mergeCell ref="K44:M44"/>
    <mergeCell ref="AA44:AC44"/>
    <mergeCell ref="N53:P53"/>
    <mergeCell ref="E49:P49"/>
    <mergeCell ref="AA49:AB49"/>
    <mergeCell ref="A50:D50"/>
    <mergeCell ref="E50:P50"/>
    <mergeCell ref="A51:D51"/>
    <mergeCell ref="E51:P51"/>
    <mergeCell ref="A46:P46"/>
    <mergeCell ref="Q46:R46"/>
    <mergeCell ref="AA46:AB46"/>
    <mergeCell ref="A47:D47"/>
    <mergeCell ref="E47:P47"/>
    <mergeCell ref="Q47:R51"/>
    <mergeCell ref="AA47:AB47"/>
    <mergeCell ref="A48:D48"/>
    <mergeCell ref="E48:P48"/>
    <mergeCell ref="A49:D49"/>
    <mergeCell ref="Y58:Z58"/>
    <mergeCell ref="AA58:AB58"/>
    <mergeCell ref="AC58:AD58"/>
    <mergeCell ref="AE58:AF58"/>
    <mergeCell ref="B61:P62"/>
    <mergeCell ref="A56:D56"/>
    <mergeCell ref="E56:G56"/>
    <mergeCell ref="H56:J56"/>
    <mergeCell ref="K56:M56"/>
    <mergeCell ref="N56:P56"/>
    <mergeCell ref="A57:D57"/>
    <mergeCell ref="E57:G57"/>
    <mergeCell ref="H57:J57"/>
    <mergeCell ref="K57:M57"/>
    <mergeCell ref="N57:P57"/>
    <mergeCell ref="B72:G74"/>
    <mergeCell ref="E39:M39"/>
    <mergeCell ref="B63:P64"/>
    <mergeCell ref="B65:D65"/>
    <mergeCell ref="E65:P65"/>
    <mergeCell ref="B66:D66"/>
    <mergeCell ref="E66:P66"/>
    <mergeCell ref="B69:G71"/>
    <mergeCell ref="W58:X58"/>
    <mergeCell ref="A54:D54"/>
    <mergeCell ref="E54:G54"/>
    <mergeCell ref="H54:J54"/>
    <mergeCell ref="K54:M54"/>
    <mergeCell ref="N54:P54"/>
    <mergeCell ref="A55:D55"/>
    <mergeCell ref="E55:G55"/>
    <mergeCell ref="H55:J55"/>
    <mergeCell ref="K55:M55"/>
    <mergeCell ref="N55:P55"/>
    <mergeCell ref="A52:P52"/>
    <mergeCell ref="A53:D53"/>
    <mergeCell ref="E53:G53"/>
    <mergeCell ref="H53:J53"/>
    <mergeCell ref="K53:M53"/>
  </mergeCells>
  <dataValidations count="7">
    <dataValidation type="list" allowBlank="1" showInputMessage="1" showErrorMessage="1" sqref="H10:H11 R42:R45 H18 C19:C20 E42:M45 C15:C16" xr:uid="{F9EE9612-BAFF-40DA-B4DB-255E2455D842}">
      <formula1>CRITERIO</formula1>
    </dataValidation>
    <dataValidation type="list" allowBlank="1" showInputMessage="1" showErrorMessage="1" sqref="R32" xr:uid="{A81510A2-DA53-4AC6-876F-5E199B63A6CE}">
      <formula1>$W$13:$W$20</formula1>
    </dataValidation>
    <dataValidation type="list" allowBlank="1" showInputMessage="1" showErrorMessage="1" sqref="R31 E30:M30" xr:uid="{5E3E4830-6925-4084-A2E3-903355902264}">
      <formula1>$W$22:$W$36</formula1>
    </dataValidation>
    <dataValidation type="list" allowBlank="1" showInputMessage="1" showErrorMessage="1" sqref="G22:H27" xr:uid="{07C011AD-1E79-42E0-9834-E231C4ACA1DA}">
      <formula1>$U$9:$U$10</formula1>
    </dataValidation>
    <dataValidation type="list" allowBlank="1" showInputMessage="1" showErrorMessage="1" sqref="D22:D27" xr:uid="{030DE2A5-E6B1-4DC6-A9BB-437831061BF3}">
      <formula1>$X$9:$X$10</formula1>
    </dataValidation>
    <dataValidation type="list" allowBlank="1" showInputMessage="1" showErrorMessage="1" sqref="I22:J27" xr:uid="{88B1D2E2-F66A-4861-BE20-3C993C42848E}">
      <formula1>$U$9:$U$11</formula1>
    </dataValidation>
    <dataValidation type="list" allowBlank="1" showInputMessage="1" showErrorMessage="1" sqref="E31:M31" xr:uid="{564FD676-76B9-456A-ACD7-AD269680BED4}">
      <formula1>$W$13:$W$19</formula1>
    </dataValidation>
  </dataValidations>
  <pageMargins left="0.7" right="0.7" top="0.75" bottom="0.75" header="0.3" footer="0.3"/>
  <pageSetup paperSize="9" scale="35" orientation="landscape" r:id="rId1"/>
  <colBreaks count="1" manualBreakCount="1">
    <brk id="19"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268CB-A4FC-46DA-A7DC-D13ED7514635}">
  <sheetPr>
    <tabColor rgb="FF00B050"/>
  </sheetPr>
  <dimension ref="A1:AR101"/>
  <sheetViews>
    <sheetView showZeros="0" zoomScale="55" zoomScaleNormal="55" zoomScaleSheetLayoutView="70" workbookViewId="0">
      <selection activeCell="K85" sqref="K85"/>
    </sheetView>
  </sheetViews>
  <sheetFormatPr baseColWidth="10" defaultRowHeight="15.5"/>
  <cols>
    <col min="1" max="1" width="13" customWidth="1"/>
    <col min="2" max="2" width="13.5" customWidth="1"/>
    <col min="3" max="10" width="11.83203125" customWidth="1"/>
    <col min="11" max="11" width="2.33203125" customWidth="1"/>
    <col min="12" max="12" width="1.83203125" customWidth="1"/>
    <col min="13" max="13" width="27.58203125" customWidth="1"/>
    <col min="14" max="14" width="9.08203125" customWidth="1"/>
    <col min="15" max="15" width="7.08203125" customWidth="1"/>
    <col min="16" max="16" width="11.08203125" customWidth="1"/>
    <col min="17" max="17" width="28.5" customWidth="1"/>
    <col min="18" max="18" width="27.83203125" customWidth="1"/>
    <col min="19" max="19" width="22.08203125" customWidth="1"/>
    <col min="20" max="20" width="11.08203125" customWidth="1"/>
    <col min="21" max="22" width="7.83203125" customWidth="1"/>
    <col min="23" max="23" width="9.83203125" customWidth="1"/>
    <col min="24" max="24" width="8.08203125" customWidth="1"/>
    <col min="25" max="25" width="8" customWidth="1"/>
    <col min="26" max="26" width="12.83203125" customWidth="1"/>
    <col min="27" max="27" width="11.08203125" customWidth="1"/>
    <col min="28" max="28" width="18" customWidth="1"/>
    <col min="29" max="30" width="12.83203125" customWidth="1"/>
    <col min="31" max="31" width="11.5" customWidth="1"/>
    <col min="32" max="33" width="8.33203125" customWidth="1"/>
    <col min="34" max="34" width="8.08203125" customWidth="1"/>
    <col min="35" max="35" width="16.83203125" customWidth="1"/>
    <col min="36" max="36" width="8.58203125" customWidth="1"/>
    <col min="37" max="37" width="16.33203125" customWidth="1"/>
    <col min="38" max="38" width="10" customWidth="1"/>
    <col min="39" max="39" width="8.33203125" customWidth="1"/>
    <col min="40" max="40" width="12.83203125" customWidth="1"/>
    <col min="41" max="41" width="13.5" customWidth="1"/>
    <col min="42" max="42" width="18.5" customWidth="1"/>
    <col min="43" max="43" width="10.58203125" customWidth="1"/>
    <col min="44" max="44" width="0.58203125" customWidth="1"/>
    <col min="45" max="45" width="26.08203125" customWidth="1"/>
    <col min="46" max="46" width="11.33203125" customWidth="1"/>
    <col min="47" max="47" width="15.33203125" customWidth="1"/>
  </cols>
  <sheetData>
    <row r="1" spans="1:44" ht="28.5">
      <c r="A1" s="57"/>
      <c r="B1" s="58"/>
      <c r="C1" s="59"/>
      <c r="D1" s="631" t="s">
        <v>0</v>
      </c>
      <c r="E1" s="632"/>
      <c r="F1" s="632"/>
      <c r="G1" s="632"/>
      <c r="H1" s="632"/>
      <c r="I1" s="632"/>
      <c r="J1" s="632"/>
      <c r="K1" s="632"/>
      <c r="L1" s="632"/>
      <c r="M1" s="632"/>
      <c r="N1" s="632"/>
      <c r="O1" s="632"/>
      <c r="P1" s="632"/>
      <c r="Q1" s="632"/>
      <c r="R1" s="633"/>
    </row>
    <row r="2" spans="1:44" ht="15.65" customHeight="1">
      <c r="A2" s="60"/>
      <c r="B2" s="61"/>
      <c r="C2" s="62"/>
      <c r="D2" s="634" t="s">
        <v>167</v>
      </c>
      <c r="E2" s="635"/>
      <c r="F2" s="635"/>
      <c r="G2" s="635"/>
      <c r="H2" s="635"/>
      <c r="I2" s="635"/>
      <c r="J2" s="635"/>
      <c r="K2" s="635"/>
      <c r="L2" s="635"/>
      <c r="M2" s="635"/>
      <c r="N2" s="635"/>
      <c r="O2" s="635"/>
      <c r="P2" s="635"/>
      <c r="Q2" s="635"/>
      <c r="R2" s="635"/>
    </row>
    <row r="3" spans="1:44" ht="15.65" customHeight="1">
      <c r="A3" s="63"/>
      <c r="B3" s="61"/>
      <c r="C3" s="62"/>
      <c r="D3" s="634"/>
      <c r="E3" s="635"/>
      <c r="F3" s="635"/>
      <c r="G3" s="635"/>
      <c r="H3" s="635"/>
      <c r="I3" s="635"/>
      <c r="J3" s="635"/>
      <c r="K3" s="635"/>
      <c r="L3" s="635"/>
      <c r="M3" s="635"/>
      <c r="N3" s="635"/>
      <c r="O3" s="635"/>
      <c r="P3" s="635"/>
      <c r="Q3" s="635"/>
      <c r="R3" s="635"/>
    </row>
    <row r="4" spans="1:44" ht="16.399999999999999" customHeight="1">
      <c r="A4" s="63"/>
      <c r="B4" s="61"/>
      <c r="C4" s="62"/>
      <c r="D4" s="634"/>
      <c r="E4" s="635"/>
      <c r="F4" s="635"/>
      <c r="G4" s="635"/>
      <c r="H4" s="635"/>
      <c r="I4" s="635"/>
      <c r="J4" s="635"/>
      <c r="K4" s="635"/>
      <c r="L4" s="635"/>
      <c r="M4" s="635"/>
      <c r="N4" s="635"/>
      <c r="O4" s="635"/>
      <c r="P4" s="635"/>
      <c r="Q4" s="635"/>
      <c r="R4" s="635"/>
    </row>
    <row r="5" spans="1:44" ht="15.65" customHeight="1">
      <c r="A5" s="60"/>
      <c r="B5" s="61"/>
      <c r="C5" s="62"/>
      <c r="D5" s="634"/>
      <c r="E5" s="635"/>
      <c r="F5" s="635"/>
      <c r="G5" s="635"/>
      <c r="H5" s="635"/>
      <c r="I5" s="635"/>
      <c r="J5" s="635"/>
      <c r="K5" s="635"/>
      <c r="L5" s="635"/>
      <c r="M5" s="635"/>
      <c r="N5" s="635"/>
      <c r="O5" s="635"/>
      <c r="P5" s="635"/>
      <c r="Q5" s="635"/>
      <c r="R5" s="635"/>
      <c r="W5" t="s">
        <v>1</v>
      </c>
      <c r="X5" t="s">
        <v>2</v>
      </c>
    </row>
    <row r="6" spans="1:44" ht="28.5" customHeight="1" thickBot="1">
      <c r="A6" s="64"/>
      <c r="B6" s="65"/>
      <c r="C6" s="66"/>
      <c r="D6" s="636"/>
      <c r="E6" s="637"/>
      <c r="F6" s="637"/>
      <c r="G6" s="637"/>
      <c r="H6" s="637"/>
      <c r="I6" s="637"/>
      <c r="J6" s="637"/>
      <c r="K6" s="637"/>
      <c r="L6" s="637"/>
      <c r="M6" s="637"/>
      <c r="N6" s="637"/>
      <c r="O6" s="637"/>
      <c r="P6" s="637"/>
      <c r="Q6" s="637"/>
      <c r="R6" s="637"/>
      <c r="W6" t="s">
        <v>3</v>
      </c>
      <c r="X6" t="s">
        <v>4</v>
      </c>
    </row>
    <row r="7" spans="1:44" s="67" customFormat="1" ht="18" customHeight="1" thickBot="1">
      <c r="A7"/>
      <c r="B7"/>
      <c r="C7"/>
      <c r="D7"/>
      <c r="E7"/>
      <c r="F7"/>
      <c r="G7"/>
      <c r="H7"/>
      <c r="I7"/>
      <c r="J7"/>
      <c r="K7"/>
      <c r="L7"/>
      <c r="M7"/>
      <c r="N7"/>
      <c r="O7"/>
      <c r="P7"/>
      <c r="Q7"/>
      <c r="R7"/>
      <c r="S7"/>
      <c r="T7"/>
      <c r="W7" s="67" t="s">
        <v>5</v>
      </c>
      <c r="X7" s="67" t="s">
        <v>6</v>
      </c>
    </row>
    <row r="8" spans="1:44" s="67" customFormat="1" ht="18" customHeight="1">
      <c r="A8" s="638" t="s">
        <v>162</v>
      </c>
      <c r="B8" s="638"/>
      <c r="C8" s="638"/>
      <c r="D8" s="638"/>
      <c r="E8" s="638"/>
      <c r="F8" s="638"/>
      <c r="G8" s="638"/>
      <c r="H8" s="638"/>
      <c r="I8" s="638"/>
      <c r="J8" s="638"/>
      <c r="K8" s="639" t="s">
        <v>7</v>
      </c>
      <c r="L8" s="640"/>
      <c r="M8" s="640"/>
      <c r="N8" s="640"/>
      <c r="O8" s="640"/>
      <c r="P8" s="640"/>
      <c r="Q8" s="640"/>
      <c r="R8" s="640"/>
      <c r="S8"/>
      <c r="T8"/>
    </row>
    <row r="9" spans="1:44" ht="19" customHeight="1">
      <c r="A9" s="641" t="s">
        <v>8</v>
      </c>
      <c r="B9" s="641"/>
      <c r="C9" s="642" t="s">
        <v>151</v>
      </c>
      <c r="D9" s="642"/>
      <c r="E9" s="627" t="s">
        <v>215</v>
      </c>
      <c r="F9" s="627"/>
      <c r="G9" s="627"/>
      <c r="H9" s="627"/>
      <c r="I9" s="627"/>
      <c r="J9" s="627"/>
      <c r="K9" s="643" t="s">
        <v>9</v>
      </c>
      <c r="L9" s="644"/>
      <c r="M9" s="644"/>
      <c r="N9" s="644"/>
      <c r="O9" s="644"/>
      <c r="P9" s="644"/>
      <c r="Q9" s="645">
        <v>461584472.89999998</v>
      </c>
      <c r="R9" s="645"/>
      <c r="T9" s="68"/>
      <c r="U9" t="s">
        <v>3</v>
      </c>
      <c r="W9" t="s">
        <v>3</v>
      </c>
      <c r="X9" t="s">
        <v>4</v>
      </c>
    </row>
    <row r="10" spans="1:44" ht="18.5">
      <c r="A10" s="641"/>
      <c r="B10" s="641"/>
      <c r="C10" s="642" t="s">
        <v>149</v>
      </c>
      <c r="D10" s="642"/>
      <c r="E10" s="646" t="s">
        <v>198</v>
      </c>
      <c r="F10" s="646"/>
      <c r="G10" s="646" t="s">
        <v>150</v>
      </c>
      <c r="H10" s="646"/>
      <c r="I10" s="646"/>
      <c r="J10" s="646"/>
      <c r="K10" s="643" t="s">
        <v>146</v>
      </c>
      <c r="L10" s="644"/>
      <c r="M10" s="644"/>
      <c r="N10" s="644"/>
      <c r="O10" s="644"/>
      <c r="P10" s="644"/>
      <c r="Q10" s="647">
        <v>1300000</v>
      </c>
      <c r="R10" s="647"/>
      <c r="U10" t="s">
        <v>11</v>
      </c>
      <c r="W10" t="s">
        <v>5</v>
      </c>
      <c r="X10" t="s">
        <v>6</v>
      </c>
    </row>
    <row r="11" spans="1:44" ht="18.5">
      <c r="A11" s="641"/>
      <c r="B11" s="641"/>
      <c r="C11" s="642" t="s">
        <v>174</v>
      </c>
      <c r="D11" s="642"/>
      <c r="E11" s="646"/>
      <c r="F11" s="646"/>
      <c r="G11" s="646"/>
      <c r="H11" s="646"/>
      <c r="I11" s="646"/>
      <c r="J11" s="646"/>
      <c r="K11" s="643" t="s">
        <v>72</v>
      </c>
      <c r="L11" s="644"/>
      <c r="M11" s="644"/>
      <c r="N11" s="644"/>
      <c r="O11" s="644"/>
      <c r="P11" s="644"/>
      <c r="Q11" s="626">
        <f>+Q9/Q10</f>
        <v>355.06497915384614</v>
      </c>
      <c r="R11" s="626"/>
      <c r="U11" t="s">
        <v>55</v>
      </c>
    </row>
    <row r="12" spans="1:44" ht="19" thickBot="1">
      <c r="A12" s="623" t="s">
        <v>148</v>
      </c>
      <c r="B12" s="623"/>
      <c r="C12" s="627" t="s">
        <v>215</v>
      </c>
      <c r="D12" s="627"/>
      <c r="E12" s="627"/>
      <c r="F12" s="627"/>
      <c r="G12" s="627"/>
      <c r="H12" s="627"/>
      <c r="I12" s="627"/>
      <c r="J12" s="627"/>
      <c r="K12" s="628" t="s">
        <v>13</v>
      </c>
      <c r="L12" s="629"/>
      <c r="M12" s="629"/>
      <c r="N12" s="629"/>
      <c r="O12" s="629"/>
      <c r="P12" s="629"/>
      <c r="Q12" s="664">
        <v>45586</v>
      </c>
      <c r="R12" s="664"/>
      <c r="W12" t="s">
        <v>12</v>
      </c>
    </row>
    <row r="13" spans="1:44" ht="18" customHeight="1">
      <c r="A13" s="623" t="s">
        <v>10</v>
      </c>
      <c r="B13" s="623"/>
      <c r="C13" s="627"/>
      <c r="D13" s="627"/>
      <c r="E13" s="627"/>
      <c r="F13" s="627"/>
      <c r="G13" s="627"/>
      <c r="H13" s="627"/>
      <c r="I13" s="627"/>
      <c r="J13" s="627"/>
      <c r="W13" t="str">
        <f>+A22</f>
        <v>JAIRO IVÁN CASTILLO CASTILLO</v>
      </c>
      <c r="AR13" s="69"/>
    </row>
    <row r="14" spans="1:44" ht="18">
      <c r="A14" s="520" t="s">
        <v>64</v>
      </c>
      <c r="B14" s="520"/>
      <c r="C14" s="663"/>
      <c r="D14" s="663"/>
      <c r="E14" s="663"/>
      <c r="F14" s="663"/>
      <c r="G14" s="663"/>
      <c r="H14" s="663"/>
      <c r="I14" s="663"/>
      <c r="J14" s="663"/>
      <c r="AR14" s="69"/>
    </row>
    <row r="15" spans="1:44">
      <c r="A15" s="515" t="s">
        <v>73</v>
      </c>
      <c r="B15" s="516"/>
      <c r="C15" s="517" t="s">
        <v>3</v>
      </c>
      <c r="D15" s="517"/>
      <c r="E15" s="517"/>
      <c r="F15" s="517"/>
      <c r="G15" s="517"/>
      <c r="H15" s="517"/>
      <c r="I15" s="517"/>
      <c r="J15" s="517"/>
      <c r="AR15" s="69"/>
    </row>
    <row r="16" spans="1:44">
      <c r="A16" s="518" t="s">
        <v>14</v>
      </c>
      <c r="B16" s="519"/>
      <c r="C16" s="517" t="s">
        <v>3</v>
      </c>
      <c r="D16" s="517"/>
      <c r="E16" s="517"/>
      <c r="F16" s="517"/>
      <c r="G16" s="517"/>
      <c r="H16" s="517"/>
      <c r="I16" s="517"/>
      <c r="J16" s="517"/>
      <c r="AR16" s="69"/>
    </row>
    <row r="17" spans="1:44" ht="249" customHeight="1">
      <c r="A17" s="662" t="s">
        <v>201</v>
      </c>
      <c r="B17" s="662"/>
      <c r="C17" s="662"/>
      <c r="D17" s="662"/>
      <c r="E17" s="662"/>
      <c r="F17" s="662"/>
      <c r="G17" s="662"/>
      <c r="H17" s="662"/>
      <c r="I17" s="662"/>
      <c r="J17" s="662"/>
      <c r="K17" s="622"/>
      <c r="L17" s="622"/>
      <c r="M17" s="622"/>
      <c r="N17" s="622"/>
      <c r="O17" s="622"/>
      <c r="P17" s="622"/>
      <c r="Q17" s="622"/>
      <c r="R17" s="622"/>
      <c r="W17">
        <f>+A23</f>
        <v>0</v>
      </c>
      <c r="AR17" s="70"/>
    </row>
    <row r="18" spans="1:44">
      <c r="A18" s="623" t="s">
        <v>163</v>
      </c>
      <c r="B18" s="623"/>
      <c r="C18" s="624" t="s">
        <v>3</v>
      </c>
      <c r="D18" s="624"/>
      <c r="E18" s="624"/>
      <c r="F18" s="624"/>
      <c r="G18" s="71" t="s">
        <v>152</v>
      </c>
      <c r="H18" s="614" t="s">
        <v>3</v>
      </c>
      <c r="I18" s="614"/>
      <c r="J18" s="614"/>
      <c r="K18" s="665"/>
      <c r="L18" s="665"/>
      <c r="M18" s="665"/>
      <c r="N18" s="665"/>
      <c r="O18" s="665"/>
      <c r="P18" s="665"/>
      <c r="Q18" s="665"/>
      <c r="R18" s="665"/>
      <c r="W18">
        <f>+A24</f>
        <v>0</v>
      </c>
    </row>
    <row r="19" spans="1:44">
      <c r="A19" s="612" t="s">
        <v>73</v>
      </c>
      <c r="B19" s="613"/>
      <c r="C19" s="614" t="s">
        <v>3</v>
      </c>
      <c r="D19" s="614"/>
      <c r="E19" s="614"/>
      <c r="F19" s="614"/>
      <c r="G19" s="614"/>
      <c r="H19" s="614"/>
      <c r="I19" s="614"/>
      <c r="J19" s="614"/>
      <c r="W19">
        <f>+A25</f>
        <v>0</v>
      </c>
    </row>
    <row r="20" spans="1:44" ht="16" thickBot="1">
      <c r="A20" s="615" t="s">
        <v>14</v>
      </c>
      <c r="B20" s="616"/>
      <c r="C20" s="614" t="s">
        <v>3</v>
      </c>
      <c r="D20" s="614"/>
      <c r="E20" s="614"/>
      <c r="F20" s="614"/>
      <c r="G20" s="614"/>
      <c r="H20" s="614"/>
      <c r="I20" s="614"/>
      <c r="J20" s="614"/>
    </row>
    <row r="21" spans="1:44" ht="46.5">
      <c r="A21" s="617" t="s">
        <v>12</v>
      </c>
      <c r="B21" s="618"/>
      <c r="C21" s="619"/>
      <c r="D21" s="72" t="s">
        <v>58</v>
      </c>
      <c r="E21" s="619" t="s">
        <v>15</v>
      </c>
      <c r="F21" s="619"/>
      <c r="G21" s="274" t="s">
        <v>52</v>
      </c>
      <c r="H21" s="74" t="s">
        <v>53</v>
      </c>
      <c r="I21" s="619" t="s">
        <v>144</v>
      </c>
      <c r="J21" s="620"/>
      <c r="M21" s="608"/>
      <c r="N21" s="609"/>
      <c r="O21" s="609"/>
      <c r="P21" s="609"/>
      <c r="Q21" s="609"/>
      <c r="R21" s="609"/>
    </row>
    <row r="22" spans="1:44">
      <c r="A22" s="606" t="s">
        <v>215</v>
      </c>
      <c r="B22" s="607"/>
      <c r="C22" s="607"/>
      <c r="D22" s="272" t="s">
        <v>4</v>
      </c>
      <c r="E22" s="610">
        <v>1</v>
      </c>
      <c r="F22" s="611"/>
      <c r="G22" s="272" t="s">
        <v>3</v>
      </c>
      <c r="H22" s="76" t="s">
        <v>3</v>
      </c>
      <c r="I22" s="597" t="s">
        <v>3</v>
      </c>
      <c r="J22" s="598"/>
      <c r="M22" s="599"/>
      <c r="N22" s="599"/>
      <c r="O22" s="599"/>
      <c r="P22" s="599"/>
      <c r="Q22" s="599"/>
      <c r="R22" s="273"/>
      <c r="W22" t="s">
        <v>16</v>
      </c>
      <c r="Z22" t="s">
        <v>17</v>
      </c>
    </row>
    <row r="23" spans="1:44">
      <c r="A23" s="606"/>
      <c r="B23" s="607"/>
      <c r="C23" s="607"/>
      <c r="D23" s="272"/>
      <c r="E23" s="596"/>
      <c r="F23" s="596"/>
      <c r="G23" s="272"/>
      <c r="H23" s="78"/>
      <c r="I23" s="597"/>
      <c r="J23" s="598"/>
      <c r="M23" s="599"/>
      <c r="N23" s="599"/>
      <c r="O23" s="599"/>
      <c r="P23" s="600"/>
      <c r="Q23" s="600"/>
      <c r="R23" s="600"/>
      <c r="T23" s="79"/>
      <c r="W23" t="s">
        <v>18</v>
      </c>
      <c r="Z23" t="s">
        <v>19</v>
      </c>
      <c r="AP23" t="s">
        <v>20</v>
      </c>
    </row>
    <row r="24" spans="1:44" ht="15.65" customHeight="1">
      <c r="A24" s="594"/>
      <c r="B24" s="595"/>
      <c r="C24" s="595"/>
      <c r="D24" s="80"/>
      <c r="E24" s="596"/>
      <c r="F24" s="596"/>
      <c r="G24" s="272"/>
      <c r="H24" s="78"/>
      <c r="I24" s="597"/>
      <c r="J24" s="598"/>
      <c r="M24" s="599"/>
      <c r="N24" s="599"/>
      <c r="O24" s="599"/>
      <c r="P24" s="600"/>
      <c r="Q24" s="600"/>
      <c r="R24" s="600"/>
      <c r="W24" t="s">
        <v>21</v>
      </c>
    </row>
    <row r="25" spans="1:44" ht="15.65" customHeight="1">
      <c r="A25" s="594"/>
      <c r="B25" s="595"/>
      <c r="C25" s="595"/>
      <c r="D25" s="80"/>
      <c r="E25" s="596"/>
      <c r="F25" s="596"/>
      <c r="G25" s="272"/>
      <c r="H25" s="78"/>
      <c r="I25" s="597"/>
      <c r="J25" s="598"/>
      <c r="M25" s="599"/>
      <c r="N25" s="599"/>
      <c r="O25" s="599"/>
      <c r="P25" s="600"/>
      <c r="Q25" s="600"/>
      <c r="R25" s="600"/>
      <c r="W25" t="s">
        <v>22</v>
      </c>
    </row>
    <row r="26" spans="1:44" ht="30" customHeight="1" thickBot="1">
      <c r="A26" s="601"/>
      <c r="B26" s="602"/>
      <c r="C26" s="602"/>
      <c r="D26" s="81"/>
      <c r="E26" s="603"/>
      <c r="F26" s="603"/>
      <c r="G26" s="82"/>
      <c r="H26" s="83"/>
      <c r="I26" s="604"/>
      <c r="J26" s="605"/>
      <c r="M26" s="599"/>
      <c r="N26" s="599"/>
      <c r="O26" s="599"/>
      <c r="P26" s="600"/>
      <c r="Q26" s="600"/>
      <c r="R26" s="600"/>
      <c r="W26" t="s">
        <v>164</v>
      </c>
    </row>
    <row r="27" spans="1:44" ht="30" customHeight="1">
      <c r="A27" s="84"/>
      <c r="B27" s="84"/>
      <c r="C27" s="84"/>
      <c r="D27" s="85"/>
      <c r="E27" s="86"/>
      <c r="F27" s="86"/>
      <c r="G27" s="87"/>
      <c r="H27" s="84"/>
      <c r="I27" s="276"/>
      <c r="J27" s="276"/>
      <c r="M27" s="273"/>
      <c r="N27" s="273"/>
      <c r="O27" s="273"/>
      <c r="P27" s="275"/>
      <c r="Q27" s="275"/>
      <c r="R27" s="275"/>
    </row>
    <row r="28" spans="1:44" ht="94.4" customHeight="1">
      <c r="A28" s="654" t="s">
        <v>168</v>
      </c>
      <c r="B28" s="654"/>
      <c r="C28" s="654"/>
      <c r="D28" s="654"/>
      <c r="E28" s="654"/>
      <c r="F28" s="654"/>
      <c r="G28" s="654"/>
      <c r="H28" s="654"/>
      <c r="I28" s="654"/>
      <c r="J28" s="654"/>
      <c r="K28" s="654"/>
      <c r="L28" s="654"/>
      <c r="M28" s="654"/>
      <c r="N28" s="654"/>
      <c r="O28" s="654"/>
      <c r="P28" s="654"/>
      <c r="Q28" s="90"/>
      <c r="R28" s="275"/>
      <c r="W28" t="s">
        <v>23</v>
      </c>
    </row>
    <row r="29" spans="1:44" s="92" customFormat="1" ht="21">
      <c r="A29" s="591" t="s">
        <v>147</v>
      </c>
      <c r="B29" s="591"/>
      <c r="C29" s="591"/>
      <c r="D29" s="591"/>
      <c r="E29" s="591"/>
      <c r="F29" s="591"/>
      <c r="G29" s="591"/>
      <c r="H29" s="591"/>
      <c r="I29" s="591"/>
      <c r="J29" s="591"/>
      <c r="K29" s="591"/>
      <c r="L29" s="591"/>
      <c r="M29" s="591"/>
      <c r="N29" s="591"/>
      <c r="O29" s="591"/>
      <c r="P29" s="591"/>
      <c r="Q29" s="91"/>
      <c r="R29" s="91"/>
      <c r="W29" t="s">
        <v>24</v>
      </c>
    </row>
    <row r="30" spans="1:44" ht="27.65" customHeight="1">
      <c r="A30" s="592" t="s">
        <v>25</v>
      </c>
      <c r="B30" s="592"/>
      <c r="C30" s="592"/>
      <c r="D30" s="592"/>
      <c r="E30" s="593" t="s">
        <v>16</v>
      </c>
      <c r="F30" s="593"/>
      <c r="G30" s="593"/>
      <c r="H30" s="593" t="s">
        <v>18</v>
      </c>
      <c r="I30" s="593"/>
      <c r="J30" s="593"/>
      <c r="K30" s="593" t="s">
        <v>21</v>
      </c>
      <c r="L30" s="593"/>
      <c r="M30" s="593"/>
      <c r="N30" s="592" t="s">
        <v>160</v>
      </c>
      <c r="O30" s="592"/>
      <c r="P30" s="592"/>
      <c r="Q30" s="93"/>
      <c r="R30" s="93"/>
      <c r="W30" t="s">
        <v>26</v>
      </c>
    </row>
    <row r="31" spans="1:44" ht="21">
      <c r="A31" s="576" t="s">
        <v>27</v>
      </c>
      <c r="B31" s="576"/>
      <c r="C31" s="576"/>
      <c r="D31" s="576"/>
      <c r="E31" s="588" t="s">
        <v>215</v>
      </c>
      <c r="F31" s="588"/>
      <c r="G31" s="588"/>
      <c r="H31" s="588" t="s">
        <v>215</v>
      </c>
      <c r="I31" s="588"/>
      <c r="J31" s="588"/>
      <c r="K31" s="588"/>
      <c r="L31" s="588"/>
      <c r="M31" s="588"/>
      <c r="N31" s="563" t="s">
        <v>57</v>
      </c>
      <c r="O31" s="564"/>
      <c r="P31" s="565"/>
      <c r="Q31" s="91" t="str">
        <f>+IF(ISNUMBER(Q36),LOOKUP(Q36,$AB$67:$AB$101,$AC$67:$AC$101),"")</f>
        <v/>
      </c>
      <c r="R31" s="91"/>
    </row>
    <row r="32" spans="1:44" ht="100.4" customHeight="1">
      <c r="A32" s="576" t="s">
        <v>165</v>
      </c>
      <c r="B32" s="576"/>
      <c r="C32" s="576"/>
      <c r="D32" s="576"/>
      <c r="E32" s="661" t="s">
        <v>216</v>
      </c>
      <c r="F32" s="661"/>
      <c r="G32" s="661"/>
      <c r="H32" s="661" t="s">
        <v>217</v>
      </c>
      <c r="I32" s="661"/>
      <c r="J32" s="661"/>
      <c r="K32" s="661"/>
      <c r="L32" s="661"/>
      <c r="M32" s="661"/>
      <c r="N32" s="566"/>
      <c r="O32" s="567"/>
      <c r="P32" s="568"/>
      <c r="Q32" s="91"/>
      <c r="R32" s="91"/>
      <c r="W32" t="s">
        <v>28</v>
      </c>
    </row>
    <row r="33" spans="1:41" ht="21">
      <c r="A33" s="576" t="s">
        <v>29</v>
      </c>
      <c r="B33" s="576"/>
      <c r="C33" s="576"/>
      <c r="D33" s="576"/>
      <c r="E33" s="587">
        <v>1</v>
      </c>
      <c r="F33" s="587"/>
      <c r="G33" s="587"/>
      <c r="H33" s="587">
        <v>1</v>
      </c>
      <c r="I33" s="587"/>
      <c r="J33" s="587"/>
      <c r="K33" s="587"/>
      <c r="L33" s="587"/>
      <c r="M33" s="587"/>
      <c r="N33" s="566"/>
      <c r="O33" s="567"/>
      <c r="P33" s="568"/>
      <c r="Q33" s="91"/>
      <c r="R33" s="91"/>
      <c r="W33" t="s">
        <v>30</v>
      </c>
    </row>
    <row r="34" spans="1:41" ht="21">
      <c r="A34" s="576" t="s">
        <v>153</v>
      </c>
      <c r="B34" s="576"/>
      <c r="C34" s="576"/>
      <c r="D34" s="576"/>
      <c r="E34" s="587"/>
      <c r="F34" s="587"/>
      <c r="G34" s="587"/>
      <c r="H34" s="587"/>
      <c r="I34" s="587"/>
      <c r="J34" s="587"/>
      <c r="K34" s="587"/>
      <c r="L34" s="587"/>
      <c r="M34" s="587"/>
      <c r="N34" s="566"/>
      <c r="O34" s="567"/>
      <c r="P34" s="568"/>
      <c r="Q34" s="91"/>
      <c r="R34" s="91"/>
    </row>
    <row r="35" spans="1:41" ht="21">
      <c r="A35" s="576" t="s">
        <v>31</v>
      </c>
      <c r="B35" s="576"/>
      <c r="C35" s="576"/>
      <c r="D35" s="576"/>
      <c r="E35" s="586">
        <v>796209956</v>
      </c>
      <c r="F35" s="586"/>
      <c r="G35" s="586"/>
      <c r="H35" s="586">
        <v>935051739</v>
      </c>
      <c r="I35" s="586"/>
      <c r="J35" s="586"/>
      <c r="K35" s="586"/>
      <c r="L35" s="586"/>
      <c r="M35" s="586"/>
      <c r="N35" s="566"/>
      <c r="O35" s="567"/>
      <c r="P35" s="568"/>
      <c r="Q35" s="91"/>
      <c r="R35" s="91"/>
      <c r="W35" t="s">
        <v>32</v>
      </c>
    </row>
    <row r="36" spans="1:41" ht="21">
      <c r="A36" s="528" t="s">
        <v>33</v>
      </c>
      <c r="B36" s="528"/>
      <c r="C36" s="528"/>
      <c r="D36" s="528"/>
      <c r="E36" s="517">
        <v>2020</v>
      </c>
      <c r="F36" s="517"/>
      <c r="G36" s="517"/>
      <c r="H36" s="517">
        <v>2018</v>
      </c>
      <c r="I36" s="517"/>
      <c r="J36" s="517"/>
      <c r="K36" s="517"/>
      <c r="L36" s="517"/>
      <c r="M36" s="517"/>
      <c r="N36" s="566"/>
      <c r="O36" s="567"/>
      <c r="P36" s="568"/>
      <c r="Q36" s="91"/>
      <c r="R36" s="91"/>
      <c r="W36" t="s">
        <v>34</v>
      </c>
    </row>
    <row r="37" spans="1:41" ht="21">
      <c r="A37" s="528" t="s">
        <v>35</v>
      </c>
      <c r="B37" s="528"/>
      <c r="C37" s="528"/>
      <c r="D37" s="528"/>
      <c r="E37" s="582">
        <f>+IF(ISNUMBER(E36),LOOKUP(E36,$AB$67:$AB$101,$AC$67:$AC$101),"")</f>
        <v>877803</v>
      </c>
      <c r="F37" s="582"/>
      <c r="G37" s="582"/>
      <c r="H37" s="582">
        <f>+IF(ISNUMBER(H36),LOOKUP(H36,$AB$67:$AB$101,$AC$67:$AC$101),"")</f>
        <v>781242</v>
      </c>
      <c r="I37" s="582"/>
      <c r="J37" s="582"/>
      <c r="K37" s="582"/>
      <c r="L37" s="582"/>
      <c r="M37" s="582"/>
      <c r="N37" s="566"/>
      <c r="O37" s="567"/>
      <c r="P37" s="568"/>
      <c r="Q37" s="91"/>
      <c r="R37" s="91"/>
    </row>
    <row r="38" spans="1:41" ht="21">
      <c r="A38" s="528" t="s">
        <v>36</v>
      </c>
      <c r="B38" s="528"/>
      <c r="C38" s="528"/>
      <c r="D38" s="528"/>
      <c r="E38" s="561">
        <f>+IF(ISBLANK(E36),0,E35/E37)</f>
        <v>907.04857012336481</v>
      </c>
      <c r="F38" s="561"/>
      <c r="G38" s="561"/>
      <c r="H38" s="561">
        <f>+IF(ISBLANK(H36),0,H35/H37)</f>
        <v>1196.8784819556552</v>
      </c>
      <c r="I38" s="561"/>
      <c r="J38" s="561"/>
      <c r="K38" s="561"/>
      <c r="L38" s="561"/>
      <c r="M38" s="561"/>
      <c r="N38" s="566"/>
      <c r="O38" s="567"/>
      <c r="P38" s="568"/>
      <c r="Q38" s="91"/>
      <c r="R38" s="141"/>
      <c r="W38" s="581" t="s">
        <v>37</v>
      </c>
      <c r="X38" s="581"/>
      <c r="Y38" s="581"/>
      <c r="Z38" s="581"/>
      <c r="AA38" s="581"/>
      <c r="AB38" s="581"/>
      <c r="AC38" s="581"/>
      <c r="AD38" s="581"/>
    </row>
    <row r="39" spans="1:41" ht="21">
      <c r="A39" s="528" t="s">
        <v>169</v>
      </c>
      <c r="B39" s="528"/>
      <c r="C39" s="528"/>
      <c r="D39" s="528"/>
      <c r="E39" s="583" t="s">
        <v>3</v>
      </c>
      <c r="F39" s="584"/>
      <c r="G39" s="584"/>
      <c r="H39" s="584"/>
      <c r="I39" s="584"/>
      <c r="J39" s="585"/>
      <c r="K39" s="561"/>
      <c r="L39" s="561"/>
      <c r="M39" s="561"/>
      <c r="N39" s="566"/>
      <c r="O39" s="567"/>
      <c r="P39" s="568"/>
      <c r="Q39" s="142">
        <f>E33*E38+H33*H38+K33*K38</f>
        <v>2103.9270520790201</v>
      </c>
      <c r="R39" s="143"/>
      <c r="W39" s="276"/>
      <c r="X39" s="276"/>
      <c r="Y39" s="276"/>
      <c r="Z39" s="276"/>
      <c r="AA39" s="276"/>
      <c r="AB39" s="276"/>
      <c r="AC39" s="276"/>
      <c r="AD39" s="276"/>
    </row>
    <row r="40" spans="1:41" ht="21">
      <c r="A40" s="528" t="s">
        <v>166</v>
      </c>
      <c r="B40" s="528"/>
      <c r="C40" s="528"/>
      <c r="D40" s="528"/>
      <c r="E40" s="529">
        <v>59</v>
      </c>
      <c r="F40" s="529"/>
      <c r="G40" s="529"/>
      <c r="H40" s="529">
        <v>49</v>
      </c>
      <c r="I40" s="529"/>
      <c r="J40" s="529"/>
      <c r="K40" s="529"/>
      <c r="L40" s="529"/>
      <c r="M40" s="529"/>
      <c r="N40" s="566"/>
      <c r="O40" s="567"/>
      <c r="P40" s="568"/>
      <c r="Q40" s="91"/>
      <c r="R40" s="143"/>
    </row>
    <row r="41" spans="1:41" ht="21">
      <c r="A41" s="528" t="s">
        <v>154</v>
      </c>
      <c r="B41" s="528"/>
      <c r="C41" s="528"/>
      <c r="D41" s="528"/>
      <c r="E41" s="561">
        <v>907.15</v>
      </c>
      <c r="F41" s="561"/>
      <c r="G41" s="561"/>
      <c r="H41" s="561">
        <v>1196.8699999999999</v>
      </c>
      <c r="I41" s="561"/>
      <c r="J41" s="561"/>
      <c r="K41" s="580"/>
      <c r="L41" s="580"/>
      <c r="M41" s="580"/>
      <c r="N41" s="566"/>
      <c r="O41" s="567"/>
      <c r="P41" s="568"/>
      <c r="Q41" s="91"/>
      <c r="R41" s="143"/>
      <c r="V41" s="94" t="e">
        <f>+IF(#REF!="CUMPLE",1,"NC")</f>
        <v>#REF!</v>
      </c>
      <c r="W41" s="95" t="e">
        <f>+IF(#REF!="CUMPLE",1,0)</f>
        <v>#REF!</v>
      </c>
      <c r="X41" s="96" t="e">
        <f>+IF(V41=W41,1,0)</f>
        <v>#REF!</v>
      </c>
      <c r="Z41" s="94" t="s">
        <v>46</v>
      </c>
      <c r="AA41" s="557" t="e">
        <f>+IF(#REF!&gt;#REF!,"CUMPLE"," NO CUMPLE ")</f>
        <v>#REF!</v>
      </c>
      <c r="AB41" s="557"/>
      <c r="AC41" s="557"/>
      <c r="AD41" s="557" t="e">
        <f>+IF(#REF!&gt;#REF!,"CUMPLE"," NO CUMPLE ")</f>
        <v>#REF!</v>
      </c>
      <c r="AE41" s="557"/>
      <c r="AF41" s="557"/>
      <c r="AG41" s="557" t="e">
        <f>+IF(#REF!&gt;#REF!,"CUMPLE"," NO CUMPLE ")</f>
        <v>#REF!</v>
      </c>
      <c r="AH41" s="557"/>
      <c r="AI41" s="557"/>
      <c r="AJ41" s="557" t="e">
        <f>+IF(#REF!&gt;#REF!,"CUMPLE"," NO CUMPLE ")</f>
        <v>#REF!</v>
      </c>
      <c r="AK41" s="557"/>
      <c r="AL41" s="557"/>
      <c r="AM41" s="557" t="e">
        <f>+IF(#REF!&gt;#REF!,"CUMPLE"," NO CUMPLE ")</f>
        <v>#REF!</v>
      </c>
      <c r="AN41" s="557"/>
      <c r="AO41" s="558"/>
    </row>
    <row r="42" spans="1:41" ht="21.65" customHeight="1" thickBot="1">
      <c r="A42" s="579" t="s">
        <v>38</v>
      </c>
      <c r="B42" s="579"/>
      <c r="C42" s="576">
        <v>72141120</v>
      </c>
      <c r="D42" s="576"/>
      <c r="E42" s="577" t="s">
        <v>3</v>
      </c>
      <c r="F42" s="577"/>
      <c r="G42" s="577"/>
      <c r="H42" s="578" t="s">
        <v>3</v>
      </c>
      <c r="I42" s="578"/>
      <c r="J42" s="578"/>
      <c r="K42" s="578"/>
      <c r="L42" s="578"/>
      <c r="M42" s="578"/>
      <c r="N42" s="566"/>
      <c r="O42" s="567"/>
      <c r="P42" s="568"/>
      <c r="Q42" s="91"/>
      <c r="R42" s="91"/>
      <c r="V42" s="92" t="e">
        <f>+IF(#REF!="CUMPLE",1,0)</f>
        <v>#REF!</v>
      </c>
      <c r="W42" s="92"/>
      <c r="Z42" s="97"/>
      <c r="AA42" s="97"/>
      <c r="AB42" s="97"/>
      <c r="AC42" s="97"/>
      <c r="AD42" s="97"/>
      <c r="AE42" s="97"/>
      <c r="AF42" s="97"/>
      <c r="AG42" s="97"/>
      <c r="AH42" s="97"/>
      <c r="AI42" s="97"/>
      <c r="AJ42" s="97"/>
      <c r="AK42" s="97"/>
      <c r="AL42" s="97"/>
      <c r="AM42" s="97"/>
      <c r="AN42" s="97"/>
    </row>
    <row r="43" spans="1:41" ht="21.5" thickBot="1">
      <c r="A43" s="579"/>
      <c r="B43" s="579"/>
      <c r="C43" s="576">
        <v>72141124</v>
      </c>
      <c r="D43" s="576"/>
      <c r="E43" s="658" t="s">
        <v>3</v>
      </c>
      <c r="F43" s="659"/>
      <c r="G43" s="660"/>
      <c r="H43" s="578" t="s">
        <v>3</v>
      </c>
      <c r="I43" s="578"/>
      <c r="J43" s="578"/>
      <c r="K43" s="578"/>
      <c r="L43" s="578"/>
      <c r="M43" s="578"/>
      <c r="N43" s="566"/>
      <c r="O43" s="567"/>
      <c r="P43" s="568"/>
      <c r="Q43" s="91"/>
      <c r="R43" s="91"/>
      <c r="V43" s="98" t="s">
        <v>41</v>
      </c>
      <c r="W43" s="99" t="s">
        <v>56</v>
      </c>
      <c r="X43" s="100" t="s">
        <v>48</v>
      </c>
      <c r="Z43" s="97"/>
      <c r="AA43" s="572" t="s">
        <v>42</v>
      </c>
      <c r="AB43" s="573"/>
      <c r="AC43" s="574"/>
      <c r="AD43" s="97"/>
      <c r="AE43" s="97"/>
      <c r="AF43" s="97"/>
      <c r="AG43" s="97"/>
      <c r="AH43" s="97"/>
      <c r="AI43" s="97"/>
      <c r="AJ43" s="97"/>
      <c r="AK43" s="97"/>
      <c r="AL43" s="97"/>
      <c r="AM43" s="97"/>
      <c r="AN43" s="97"/>
    </row>
    <row r="44" spans="1:41" ht="34" customHeight="1">
      <c r="A44" s="528" t="s">
        <v>155</v>
      </c>
      <c r="B44" s="528"/>
      <c r="C44" s="528"/>
      <c r="D44" s="528"/>
      <c r="E44" s="561" t="s">
        <v>3</v>
      </c>
      <c r="F44" s="561"/>
      <c r="G44" s="561"/>
      <c r="H44" s="561" t="s">
        <v>3</v>
      </c>
      <c r="I44" s="561"/>
      <c r="J44" s="561"/>
      <c r="K44" s="575"/>
      <c r="L44" s="575"/>
      <c r="M44" s="575"/>
      <c r="N44" s="566"/>
      <c r="O44" s="567"/>
      <c r="P44" s="568"/>
      <c r="Q44" s="101"/>
      <c r="R44" s="91"/>
      <c r="V44" s="94"/>
      <c r="W44" s="95"/>
      <c r="X44" s="96"/>
      <c r="Z44" s="94"/>
      <c r="AA44" s="557"/>
      <c r="AB44" s="557"/>
      <c r="AC44" s="557"/>
      <c r="AD44" s="557"/>
      <c r="AE44" s="557"/>
      <c r="AF44" s="557"/>
      <c r="AG44" s="557"/>
      <c r="AH44" s="557"/>
      <c r="AI44" s="557"/>
      <c r="AJ44" s="557"/>
      <c r="AK44" s="557"/>
      <c r="AL44" s="557"/>
      <c r="AM44" s="557"/>
      <c r="AN44" s="557"/>
      <c r="AO44" s="558"/>
    </row>
    <row r="45" spans="1:41" ht="34" customHeight="1">
      <c r="A45" s="532" t="s">
        <v>170</v>
      </c>
      <c r="B45" s="559"/>
      <c r="C45" s="559"/>
      <c r="D45" s="560"/>
      <c r="E45" s="561" t="s">
        <v>3</v>
      </c>
      <c r="F45" s="561"/>
      <c r="G45" s="561"/>
      <c r="H45" s="561" t="s">
        <v>3</v>
      </c>
      <c r="I45" s="561"/>
      <c r="J45" s="561"/>
      <c r="K45" s="562"/>
      <c r="L45" s="562"/>
      <c r="M45" s="562"/>
      <c r="N45" s="569"/>
      <c r="O45" s="570"/>
      <c r="P45" s="571"/>
      <c r="Q45" s="101"/>
      <c r="R45" s="91"/>
      <c r="W45" s="102"/>
      <c r="X45" s="96"/>
      <c r="Z45" s="102"/>
      <c r="AA45" s="103"/>
      <c r="AB45" s="104"/>
      <c r="AC45" s="97"/>
      <c r="AD45" s="97"/>
      <c r="AE45" s="97"/>
      <c r="AF45" s="97"/>
      <c r="AG45" s="97"/>
      <c r="AH45" s="97"/>
      <c r="AI45" s="97"/>
      <c r="AJ45" s="97"/>
      <c r="AK45" s="97"/>
      <c r="AL45" s="97"/>
      <c r="AM45" s="97"/>
      <c r="AN45" s="97"/>
      <c r="AO45" s="97"/>
    </row>
    <row r="46" spans="1:41" ht="38.15" customHeight="1">
      <c r="A46" s="552" t="s">
        <v>76</v>
      </c>
      <c r="B46" s="552"/>
      <c r="C46" s="552"/>
      <c r="D46" s="552"/>
      <c r="E46" s="552"/>
      <c r="F46" s="552"/>
      <c r="G46" s="552"/>
      <c r="H46" s="552"/>
      <c r="I46" s="552"/>
      <c r="J46" s="552"/>
      <c r="K46" s="552"/>
      <c r="L46" s="552"/>
      <c r="M46" s="552"/>
      <c r="N46" s="552"/>
      <c r="O46" s="552"/>
      <c r="P46" s="552"/>
      <c r="Q46" s="555" t="s">
        <v>160</v>
      </c>
      <c r="R46" s="655"/>
      <c r="S46" s="144"/>
      <c r="W46" s="105">
        <v>6</v>
      </c>
      <c r="X46" s="106">
        <v>1.5</v>
      </c>
      <c r="Z46" s="95" t="s">
        <v>39</v>
      </c>
      <c r="AA46" s="540" t="e">
        <f>+IF(#REF!="CUMPLE",1,0)</f>
        <v>#REF!</v>
      </c>
      <c r="AB46" s="541"/>
    </row>
    <row r="47" spans="1:41" ht="24.65" customHeight="1">
      <c r="A47" s="527" t="s">
        <v>74</v>
      </c>
      <c r="B47" s="528"/>
      <c r="C47" s="528"/>
      <c r="D47" s="528"/>
      <c r="E47" s="537"/>
      <c r="F47" s="538"/>
      <c r="G47" s="538"/>
      <c r="H47" s="538"/>
      <c r="I47" s="538"/>
      <c r="J47" s="538"/>
      <c r="K47" s="538"/>
      <c r="L47" s="538"/>
      <c r="M47" s="538"/>
      <c r="N47" s="538"/>
      <c r="O47" s="538"/>
      <c r="P47" s="539"/>
      <c r="Q47" s="546" t="s">
        <v>11</v>
      </c>
      <c r="R47" s="656"/>
      <c r="Z47" s="95" t="s">
        <v>40</v>
      </c>
      <c r="AA47" s="540" t="e">
        <f>+IF(#REF!="CUMPLE",1,0)</f>
        <v>#REF!</v>
      </c>
      <c r="AB47" s="541"/>
    </row>
    <row r="48" spans="1:41" ht="64.5" customHeight="1" thickBot="1">
      <c r="A48" s="553" t="s">
        <v>159</v>
      </c>
      <c r="B48" s="554"/>
      <c r="C48" s="554"/>
      <c r="D48" s="554"/>
      <c r="E48" s="537" t="s">
        <v>3</v>
      </c>
      <c r="F48" s="538"/>
      <c r="G48" s="538"/>
      <c r="H48" s="538"/>
      <c r="I48" s="538"/>
      <c r="J48" s="538"/>
      <c r="K48" s="538"/>
      <c r="L48" s="538"/>
      <c r="M48" s="538"/>
      <c r="N48" s="538"/>
      <c r="O48" s="538"/>
      <c r="P48" s="539"/>
      <c r="Q48" s="548"/>
      <c r="R48" s="657"/>
      <c r="Z48" s="95"/>
      <c r="AA48" s="271"/>
      <c r="AB48" s="271"/>
    </row>
    <row r="49" spans="1:32" ht="21" customHeight="1">
      <c r="A49" s="527" t="s">
        <v>77</v>
      </c>
      <c r="B49" s="528"/>
      <c r="C49" s="528"/>
      <c r="D49" s="528"/>
      <c r="E49" s="537" t="s">
        <v>3</v>
      </c>
      <c r="F49" s="538"/>
      <c r="G49" s="538"/>
      <c r="H49" s="538"/>
      <c r="I49" s="538"/>
      <c r="J49" s="538"/>
      <c r="K49" s="538"/>
      <c r="L49" s="538"/>
      <c r="M49" s="538"/>
      <c r="N49" s="538"/>
      <c r="O49" s="538"/>
      <c r="P49" s="539"/>
      <c r="Q49" s="548"/>
      <c r="R49" s="657"/>
      <c r="V49" s="98" t="s">
        <v>41</v>
      </c>
      <c r="W49" s="99" t="s">
        <v>51</v>
      </c>
      <c r="X49" s="100" t="s">
        <v>42</v>
      </c>
      <c r="Z49" s="95" t="s">
        <v>43</v>
      </c>
      <c r="AA49" s="540" t="e">
        <f>SUM(AA46:AB47)</f>
        <v>#REF!</v>
      </c>
      <c r="AB49" s="541"/>
    </row>
    <row r="50" spans="1:32" ht="27.65" customHeight="1">
      <c r="A50" s="542" t="s">
        <v>78</v>
      </c>
      <c r="B50" s="542"/>
      <c r="C50" s="542"/>
      <c r="D50" s="542"/>
      <c r="E50" s="537" t="s">
        <v>3</v>
      </c>
      <c r="F50" s="538"/>
      <c r="G50" s="538"/>
      <c r="H50" s="538"/>
      <c r="I50" s="538"/>
      <c r="J50" s="538"/>
      <c r="K50" s="538"/>
      <c r="L50" s="538"/>
      <c r="M50" s="538"/>
      <c r="N50" s="538"/>
      <c r="O50" s="538"/>
      <c r="P50" s="539"/>
      <c r="Q50" s="548"/>
      <c r="R50" s="657"/>
      <c r="V50" s="108" t="e">
        <f>+IF(#REF!="CUMPLE",1,"NC")</f>
        <v>#REF!</v>
      </c>
      <c r="W50" s="109" t="e">
        <f>+IF(#REF!="CUMPLE",1,0)</f>
        <v>#REF!</v>
      </c>
      <c r="X50" s="110" t="e">
        <f>+IF(V50=W50,1,0)</f>
        <v>#REF!</v>
      </c>
    </row>
    <row r="51" spans="1:32" ht="27" customHeight="1">
      <c r="A51" s="542" t="s">
        <v>79</v>
      </c>
      <c r="B51" s="542"/>
      <c r="C51" s="542"/>
      <c r="D51" s="542"/>
      <c r="E51" s="537" t="s">
        <v>3</v>
      </c>
      <c r="F51" s="538"/>
      <c r="G51" s="538"/>
      <c r="H51" s="538"/>
      <c r="I51" s="538"/>
      <c r="J51" s="538"/>
      <c r="K51" s="538"/>
      <c r="L51" s="538"/>
      <c r="M51" s="538"/>
      <c r="N51" s="538"/>
      <c r="O51" s="538"/>
      <c r="P51" s="539"/>
      <c r="Q51" s="548"/>
      <c r="R51" s="657"/>
    </row>
    <row r="52" spans="1:32" ht="54.65" customHeight="1">
      <c r="A52" s="532" t="s">
        <v>161</v>
      </c>
      <c r="B52" s="533"/>
      <c r="C52" s="533"/>
      <c r="D52" s="533"/>
      <c r="E52" s="533"/>
      <c r="F52" s="533"/>
      <c r="G52" s="533"/>
      <c r="H52" s="533"/>
      <c r="I52" s="533"/>
      <c r="J52" s="533"/>
      <c r="K52" s="533"/>
      <c r="L52" s="533"/>
      <c r="M52" s="533"/>
      <c r="N52" s="533"/>
      <c r="O52" s="533"/>
      <c r="P52" s="534"/>
      <c r="Q52" s="91"/>
      <c r="R52" s="91"/>
    </row>
    <row r="53" spans="1:32">
      <c r="A53" s="527" t="s">
        <v>156</v>
      </c>
      <c r="B53" s="528"/>
      <c r="C53" s="528"/>
      <c r="D53" s="528"/>
      <c r="E53" s="536" t="s">
        <v>16</v>
      </c>
      <c r="F53" s="536"/>
      <c r="G53" s="536"/>
      <c r="H53" s="536" t="s">
        <v>18</v>
      </c>
      <c r="I53" s="536"/>
      <c r="J53" s="536"/>
      <c r="K53" s="536" t="s">
        <v>21</v>
      </c>
      <c r="L53" s="536"/>
      <c r="M53" s="536"/>
      <c r="N53" s="536" t="s">
        <v>22</v>
      </c>
      <c r="O53" s="536"/>
      <c r="P53" s="536"/>
      <c r="Q53" s="279" t="s">
        <v>164</v>
      </c>
      <c r="R53" s="145" t="s">
        <v>158</v>
      </c>
      <c r="S53" s="112"/>
      <c r="T53" s="113"/>
      <c r="U53" s="113"/>
      <c r="V53" s="113"/>
    </row>
    <row r="54" spans="1:32" ht="47.5" customHeight="1">
      <c r="A54" s="527" t="s">
        <v>143</v>
      </c>
      <c r="B54" s="528"/>
      <c r="C54" s="528"/>
      <c r="D54" s="528"/>
      <c r="E54" s="530" t="s">
        <v>207</v>
      </c>
      <c r="F54" s="530"/>
      <c r="G54" s="530"/>
      <c r="H54" s="530" t="s">
        <v>207</v>
      </c>
      <c r="I54" s="530"/>
      <c r="J54" s="530"/>
      <c r="K54" s="530" t="s">
        <v>208</v>
      </c>
      <c r="L54" s="530"/>
      <c r="M54" s="530"/>
      <c r="N54" s="666"/>
      <c r="O54" s="666"/>
      <c r="P54" s="666"/>
      <c r="Q54" s="277"/>
      <c r="R54" s="146"/>
      <c r="S54" s="112"/>
      <c r="T54" s="114"/>
      <c r="U54" s="114"/>
      <c r="V54" s="114"/>
    </row>
    <row r="55" spans="1:32" ht="297.64999999999998" customHeight="1">
      <c r="A55" s="527" t="s">
        <v>75</v>
      </c>
      <c r="B55" s="528"/>
      <c r="C55" s="528"/>
      <c r="D55" s="528"/>
      <c r="E55" s="654" t="s">
        <v>218</v>
      </c>
      <c r="F55" s="654"/>
      <c r="G55" s="654"/>
      <c r="H55" s="654" t="s">
        <v>219</v>
      </c>
      <c r="I55" s="654"/>
      <c r="J55" s="654"/>
      <c r="K55" s="654" t="s">
        <v>220</v>
      </c>
      <c r="L55" s="654"/>
      <c r="M55" s="654"/>
      <c r="N55" s="666"/>
      <c r="O55" s="666"/>
      <c r="P55" s="666"/>
      <c r="Q55" s="278"/>
      <c r="R55" s="148"/>
      <c r="S55" s="115"/>
      <c r="T55" s="114"/>
      <c r="U55" s="114"/>
      <c r="V55" s="114"/>
    </row>
    <row r="56" spans="1:32">
      <c r="A56" s="527" t="s">
        <v>157</v>
      </c>
      <c r="B56" s="528"/>
      <c r="C56" s="528"/>
      <c r="D56" s="528"/>
      <c r="E56" s="536" t="s">
        <v>213</v>
      </c>
      <c r="F56" s="536"/>
      <c r="G56" s="536"/>
      <c r="H56" s="536" t="s">
        <v>213</v>
      </c>
      <c r="I56" s="536"/>
      <c r="J56" s="536"/>
      <c r="K56" s="536" t="s">
        <v>213</v>
      </c>
      <c r="L56" s="536"/>
      <c r="M56" s="536"/>
      <c r="N56" s="536"/>
      <c r="O56" s="536"/>
      <c r="P56" s="536"/>
      <c r="Q56" s="277"/>
      <c r="R56" s="146"/>
      <c r="S56" s="112"/>
      <c r="T56" s="114"/>
      <c r="U56" s="114"/>
      <c r="V56" s="114"/>
    </row>
    <row r="57" spans="1:32">
      <c r="A57" s="527" t="s">
        <v>142</v>
      </c>
      <c r="B57" s="528"/>
      <c r="C57" s="528"/>
      <c r="D57" s="528"/>
      <c r="E57" s="536" t="s">
        <v>3</v>
      </c>
      <c r="F57" s="536"/>
      <c r="G57" s="536"/>
      <c r="H57" s="536" t="s">
        <v>57</v>
      </c>
      <c r="I57" s="536"/>
      <c r="J57" s="536"/>
      <c r="K57" s="536" t="s">
        <v>3</v>
      </c>
      <c r="L57" s="536"/>
      <c r="M57" s="536"/>
      <c r="N57" s="536"/>
      <c r="O57" s="536"/>
      <c r="P57" s="536"/>
      <c r="Q57" s="277"/>
      <c r="R57" s="146"/>
      <c r="S57" s="112"/>
      <c r="T57" s="114"/>
      <c r="U57" s="114"/>
      <c r="V57" s="114"/>
    </row>
    <row r="58" spans="1:32" ht="15.65" customHeight="1">
      <c r="V58" s="116">
        <v>5</v>
      </c>
      <c r="W58" s="535" t="str">
        <f>+IF($A$22=Q32,IF(#REF!="CUMPLE",#REF!,0),"")</f>
        <v/>
      </c>
      <c r="X58" s="535"/>
      <c r="Y58" s="535" t="e">
        <f>+IF($A$23=Q32,IF(#REF!="CUMPLE",#REF!,0),"")</f>
        <v>#REF!</v>
      </c>
      <c r="Z58" s="535"/>
      <c r="AA58" s="535" t="e">
        <f>+IF($A$24=Q32,IF(#REF!="CUMPLE",#REF!,0),"")</f>
        <v>#REF!</v>
      </c>
      <c r="AB58" s="535"/>
      <c r="AC58" s="535" t="e">
        <f>+IF($A$25=Q32,IF(#REF!="CUMPLE",#REF!,0),"")</f>
        <v>#REF!</v>
      </c>
      <c r="AD58" s="535"/>
      <c r="AE58" s="535" t="e">
        <f>+IF($A$26=Q32,IF(#REF!="CUMPLE",#REF!,0),"")</f>
        <v>#REF!</v>
      </c>
      <c r="AF58" s="535"/>
    </row>
    <row r="59" spans="1:32" ht="15.65" customHeight="1">
      <c r="W59" s="94" t="e">
        <f>+IF(#REF!="CUMPLE",1,"NC")</f>
        <v>#REF!</v>
      </c>
      <c r="X59" s="117" t="str">
        <f>IF(ISNUMBER(#REF!),#REF!,"")</f>
        <v/>
      </c>
      <c r="Y59" s="118" t="e">
        <f>+IF(W59=1,X59,"")</f>
        <v>#REF!</v>
      </c>
    </row>
    <row r="60" spans="1:32" ht="15.65" customHeight="1">
      <c r="W60" s="94" t="e">
        <f>+IF(#REF!="CUMPLE",1,"NC")</f>
        <v>#REF!</v>
      </c>
      <c r="X60" s="117" t="str">
        <f>IF(ISNUMBER(#REF!),#REF!,"")</f>
        <v/>
      </c>
      <c r="Y60" s="118" t="e">
        <f>+IF(W60=1,X60,"")</f>
        <v>#REF!</v>
      </c>
    </row>
    <row r="61" spans="1:32" ht="27" customHeight="1">
      <c r="B61" s="522" t="s">
        <v>49</v>
      </c>
      <c r="C61" s="522"/>
      <c r="D61" s="522"/>
      <c r="E61" s="522"/>
      <c r="F61" s="522"/>
      <c r="G61" s="522"/>
      <c r="H61" s="522"/>
      <c r="I61" s="522"/>
      <c r="J61" s="522"/>
      <c r="K61" s="522"/>
      <c r="L61" s="522"/>
      <c r="M61" s="522"/>
      <c r="N61" s="522"/>
      <c r="O61" s="522"/>
      <c r="P61" s="522"/>
      <c r="Q61" s="119"/>
      <c r="R61" s="119"/>
    </row>
    <row r="62" spans="1:32" ht="16" customHeight="1">
      <c r="B62" s="522"/>
      <c r="C62" s="522"/>
      <c r="D62" s="522"/>
      <c r="E62" s="522"/>
      <c r="F62" s="522"/>
      <c r="G62" s="522"/>
      <c r="H62" s="522"/>
      <c r="I62" s="522"/>
      <c r="J62" s="522"/>
      <c r="K62" s="522"/>
      <c r="L62" s="522"/>
      <c r="M62" s="522"/>
      <c r="N62" s="522"/>
      <c r="O62" s="522"/>
      <c r="P62" s="522"/>
      <c r="Q62" s="119"/>
      <c r="R62" s="119"/>
    </row>
    <row r="63" spans="1:32" ht="15.65" customHeight="1">
      <c r="B63" s="522" t="s">
        <v>50</v>
      </c>
      <c r="C63" s="522"/>
      <c r="D63" s="522"/>
      <c r="E63" s="522"/>
      <c r="F63" s="522"/>
      <c r="G63" s="522"/>
      <c r="H63" s="522"/>
      <c r="I63" s="522"/>
      <c r="J63" s="522"/>
      <c r="K63" s="522"/>
      <c r="L63" s="522"/>
      <c r="M63" s="522"/>
      <c r="N63" s="522"/>
      <c r="O63" s="522"/>
      <c r="P63" s="522"/>
      <c r="Q63" s="119"/>
      <c r="R63" s="119"/>
      <c r="W63" t="e">
        <f>+LOOKUP(Y63,#REF!,#REF!)</f>
        <v>#REF!</v>
      </c>
      <c r="Y63" s="120" t="s">
        <v>54</v>
      </c>
    </row>
    <row r="64" spans="1:32" ht="16.399999999999999" customHeight="1">
      <c r="B64" s="522"/>
      <c r="C64" s="522"/>
      <c r="D64" s="522"/>
      <c r="E64" s="522"/>
      <c r="F64" s="522"/>
      <c r="G64" s="522"/>
      <c r="H64" s="522"/>
      <c r="I64" s="522"/>
      <c r="J64" s="522"/>
      <c r="K64" s="522"/>
      <c r="L64" s="522"/>
      <c r="M64" s="522"/>
      <c r="N64" s="522"/>
      <c r="O64" s="522"/>
      <c r="P64" s="522"/>
      <c r="Q64" s="119"/>
      <c r="R64" s="119"/>
    </row>
    <row r="65" spans="1:29" ht="73.5" customHeight="1">
      <c r="B65" s="523" t="s">
        <v>433</v>
      </c>
      <c r="C65" s="523"/>
      <c r="D65" s="523"/>
      <c r="E65" s="649" t="s">
        <v>468</v>
      </c>
      <c r="F65" s="650"/>
      <c r="G65" s="650"/>
      <c r="H65" s="650"/>
      <c r="I65" s="650"/>
      <c r="J65" s="650"/>
      <c r="K65" s="650"/>
      <c r="L65" s="650"/>
      <c r="M65" s="650"/>
      <c r="N65" s="650"/>
      <c r="O65" s="650"/>
      <c r="P65" s="650"/>
      <c r="Q65" s="119"/>
      <c r="R65" s="119"/>
    </row>
    <row r="66" spans="1:29" ht="76.5" customHeight="1">
      <c r="B66" s="523" t="s">
        <v>465</v>
      </c>
      <c r="C66" s="523"/>
      <c r="D66" s="523"/>
      <c r="E66" s="667" t="s">
        <v>469</v>
      </c>
      <c r="F66" s="667"/>
      <c r="G66" s="667"/>
      <c r="H66" s="667"/>
      <c r="I66" s="667"/>
      <c r="J66" s="667"/>
      <c r="K66" s="667"/>
      <c r="L66" s="667"/>
      <c r="M66" s="667"/>
      <c r="N66" s="667"/>
      <c r="O66" s="667"/>
      <c r="P66" s="667"/>
      <c r="Q66" s="121"/>
      <c r="R66" s="121"/>
    </row>
    <row r="67" spans="1:29">
      <c r="A67" s="67"/>
      <c r="B67" s="67"/>
      <c r="C67" s="67"/>
      <c r="D67" s="67"/>
      <c r="E67" s="67"/>
      <c r="F67" s="67"/>
      <c r="G67" s="67"/>
      <c r="H67" s="67"/>
      <c r="I67" s="67"/>
      <c r="J67" s="67"/>
      <c r="K67" s="67"/>
      <c r="L67" s="67"/>
      <c r="M67" s="67"/>
      <c r="N67" s="67"/>
      <c r="O67" s="67"/>
      <c r="P67" s="67"/>
      <c r="Q67" s="67"/>
      <c r="R67" s="67"/>
      <c r="AB67" s="1">
        <v>1988</v>
      </c>
      <c r="AC67" s="2">
        <v>25637</v>
      </c>
    </row>
    <row r="68" spans="1:29">
      <c r="A68" s="67"/>
      <c r="B68" s="67"/>
      <c r="C68" s="67"/>
      <c r="D68" s="67"/>
      <c r="E68" s="67"/>
      <c r="F68" s="67"/>
      <c r="G68" s="67"/>
      <c r="H68" s="67"/>
      <c r="I68" s="67"/>
      <c r="J68" s="67"/>
      <c r="K68" s="67"/>
      <c r="L68" s="67"/>
      <c r="M68" s="67"/>
      <c r="N68" s="67"/>
      <c r="O68" s="67"/>
      <c r="P68" s="67"/>
      <c r="Q68" s="67"/>
      <c r="R68" s="67"/>
      <c r="AB68" s="3">
        <v>1989</v>
      </c>
      <c r="AC68" s="4">
        <v>32560</v>
      </c>
    </row>
    <row r="69" spans="1:29">
      <c r="A69" s="67"/>
      <c r="B69" s="668"/>
      <c r="C69" s="668"/>
      <c r="D69" s="668"/>
      <c r="E69" s="668"/>
      <c r="F69" s="668"/>
      <c r="G69" s="668"/>
      <c r="H69" s="67"/>
      <c r="I69" s="67"/>
      <c r="J69" s="67"/>
      <c r="K69" s="67"/>
      <c r="L69" s="67"/>
      <c r="M69" s="67"/>
      <c r="N69" s="67"/>
      <c r="O69" s="67"/>
      <c r="P69" s="67"/>
      <c r="Q69" s="67"/>
      <c r="R69" s="67"/>
      <c r="S69" s="67"/>
      <c r="AB69" s="1">
        <v>1990</v>
      </c>
      <c r="AC69" s="2">
        <v>41025</v>
      </c>
    </row>
    <row r="70" spans="1:29">
      <c r="A70" s="67"/>
      <c r="B70" s="668"/>
      <c r="C70" s="668"/>
      <c r="D70" s="668"/>
      <c r="E70" s="668"/>
      <c r="F70" s="668"/>
      <c r="G70" s="668"/>
      <c r="H70" s="67"/>
      <c r="I70" s="67"/>
      <c r="J70" s="67"/>
      <c r="K70" s="67"/>
      <c r="L70" s="67"/>
      <c r="M70" s="67"/>
      <c r="N70" s="67"/>
      <c r="O70" s="67"/>
      <c r="P70" s="67"/>
      <c r="Q70" s="67"/>
      <c r="R70" s="67"/>
      <c r="S70" s="67"/>
      <c r="AB70" s="3">
        <v>1991</v>
      </c>
      <c r="AC70" s="4">
        <v>51720</v>
      </c>
    </row>
    <row r="71" spans="1:29">
      <c r="A71" s="67"/>
      <c r="B71" s="668"/>
      <c r="C71" s="668"/>
      <c r="D71" s="668"/>
      <c r="E71" s="668"/>
      <c r="F71" s="668"/>
      <c r="G71" s="668"/>
      <c r="H71" s="67"/>
      <c r="I71" s="67"/>
      <c r="J71" s="67"/>
      <c r="K71" s="67"/>
      <c r="L71" s="67"/>
      <c r="M71" s="67"/>
      <c r="N71" s="67"/>
      <c r="O71" s="67"/>
      <c r="P71" s="67"/>
      <c r="Q71" s="67"/>
      <c r="R71" s="67"/>
      <c r="S71" s="67"/>
      <c r="AB71" s="1">
        <v>1992</v>
      </c>
      <c r="AC71" s="2">
        <v>65190</v>
      </c>
    </row>
    <row r="72" spans="1:29">
      <c r="A72" s="67"/>
      <c r="B72" s="514"/>
      <c r="C72" s="514"/>
      <c r="D72" s="514"/>
      <c r="E72" s="514"/>
      <c r="F72" s="514"/>
      <c r="G72" s="514"/>
      <c r="H72" s="67"/>
      <c r="I72" s="67"/>
      <c r="J72" s="67"/>
      <c r="K72" s="67"/>
      <c r="L72" s="67"/>
      <c r="M72" s="67"/>
      <c r="N72" s="67"/>
      <c r="O72" s="67"/>
      <c r="P72" s="67"/>
      <c r="Q72" s="67"/>
      <c r="R72" s="67"/>
      <c r="S72" s="67"/>
      <c r="AB72" s="3">
        <v>1993</v>
      </c>
      <c r="AC72" s="4">
        <v>81510</v>
      </c>
    </row>
    <row r="73" spans="1:29">
      <c r="A73" s="67"/>
      <c r="B73" s="514"/>
      <c r="C73" s="514"/>
      <c r="D73" s="514"/>
      <c r="E73" s="514"/>
      <c r="F73" s="514"/>
      <c r="G73" s="514"/>
      <c r="H73" s="67"/>
      <c r="I73" s="67"/>
      <c r="J73" s="67"/>
      <c r="K73" s="67"/>
      <c r="L73" s="67"/>
      <c r="M73" s="67"/>
      <c r="N73" s="67"/>
      <c r="O73" s="67"/>
      <c r="P73" s="67"/>
      <c r="Q73" s="67"/>
      <c r="R73" s="67"/>
      <c r="S73" s="67"/>
      <c r="AB73" s="1">
        <v>1994</v>
      </c>
      <c r="AC73" s="2">
        <v>98700</v>
      </c>
    </row>
    <row r="74" spans="1:29">
      <c r="A74" s="67"/>
      <c r="B74" s="514"/>
      <c r="C74" s="514"/>
      <c r="D74" s="514"/>
      <c r="E74" s="514"/>
      <c r="F74" s="514"/>
      <c r="G74" s="514"/>
      <c r="H74" s="67"/>
      <c r="I74" s="67"/>
      <c r="J74" s="67"/>
      <c r="K74" s="67"/>
      <c r="L74" s="67"/>
      <c r="M74" s="67"/>
      <c r="N74" s="67"/>
      <c r="O74" s="67"/>
      <c r="P74" s="67"/>
      <c r="Q74" s="67"/>
      <c r="R74" s="67"/>
      <c r="S74" s="67"/>
      <c r="AB74" s="3">
        <v>1995</v>
      </c>
      <c r="AC74" s="4">
        <v>118934</v>
      </c>
    </row>
    <row r="75" spans="1:29">
      <c r="A75" s="67"/>
      <c r="B75" s="55" t="s">
        <v>214</v>
      </c>
      <c r="C75" s="55"/>
      <c r="D75" s="55"/>
      <c r="E75" s="55"/>
      <c r="F75" s="55"/>
      <c r="G75" s="55"/>
      <c r="H75" s="55"/>
      <c r="I75" s="55"/>
      <c r="J75" s="55"/>
      <c r="K75" s="55"/>
      <c r="L75" s="55"/>
      <c r="M75" s="67"/>
      <c r="N75" s="67"/>
      <c r="O75" s="67"/>
      <c r="P75" s="67"/>
      <c r="Q75" s="67"/>
      <c r="R75" s="67"/>
      <c r="S75" s="67"/>
      <c r="AB75" s="1">
        <v>1996</v>
      </c>
      <c r="AC75" s="2">
        <v>142125</v>
      </c>
    </row>
    <row r="76" spans="1:29">
      <c r="A76" s="67"/>
      <c r="B76" s="55" t="s">
        <v>145</v>
      </c>
      <c r="C76" s="55"/>
      <c r="D76" s="55"/>
      <c r="E76" s="55"/>
      <c r="F76" s="55"/>
      <c r="G76" s="55"/>
      <c r="H76" s="55"/>
      <c r="I76" s="55"/>
      <c r="J76" s="55"/>
      <c r="K76" s="55"/>
      <c r="L76" s="55"/>
      <c r="M76" s="67"/>
      <c r="N76" s="67"/>
      <c r="O76" s="67"/>
      <c r="P76" s="67"/>
      <c r="Q76" s="67"/>
      <c r="R76" s="67"/>
      <c r="S76" s="67"/>
      <c r="AB76" s="3">
        <v>1997</v>
      </c>
      <c r="AC76" s="4">
        <v>172005</v>
      </c>
    </row>
    <row r="77" spans="1:29">
      <c r="A77" s="67"/>
      <c r="B77" s="67"/>
      <c r="C77" s="67"/>
      <c r="D77" s="67"/>
      <c r="E77" s="67"/>
      <c r="F77" s="67"/>
      <c r="G77" s="67"/>
      <c r="H77" s="67"/>
      <c r="I77" s="67"/>
      <c r="J77" s="67"/>
      <c r="K77" s="67"/>
      <c r="L77" s="67"/>
      <c r="M77" s="67"/>
      <c r="N77" s="67"/>
      <c r="O77" s="67"/>
      <c r="P77" s="67"/>
      <c r="Q77" s="67"/>
      <c r="R77" s="67"/>
      <c r="S77" s="67"/>
      <c r="AB77" s="1">
        <v>1998</v>
      </c>
      <c r="AC77" s="2">
        <v>203826</v>
      </c>
    </row>
    <row r="78" spans="1:29">
      <c r="A78" s="67"/>
      <c r="B78" s="67"/>
      <c r="C78" s="67"/>
      <c r="D78" s="67"/>
      <c r="E78" s="67"/>
      <c r="F78" s="67"/>
      <c r="G78" s="67"/>
      <c r="H78" s="67"/>
      <c r="I78" s="67"/>
      <c r="J78" s="67"/>
      <c r="K78" s="67"/>
      <c r="L78" s="67"/>
      <c r="M78" s="67"/>
      <c r="N78" s="67"/>
      <c r="O78" s="67"/>
      <c r="P78" s="67"/>
      <c r="Q78" s="67"/>
      <c r="R78" s="67"/>
      <c r="S78" s="67"/>
      <c r="AB78" s="3">
        <v>1999</v>
      </c>
      <c r="AC78" s="4">
        <v>236460</v>
      </c>
    </row>
    <row r="79" spans="1:29">
      <c r="A79" s="67"/>
      <c r="B79" s="67"/>
      <c r="C79" s="67"/>
      <c r="D79" s="67"/>
      <c r="E79" s="67"/>
      <c r="F79" s="67"/>
      <c r="G79" s="67"/>
      <c r="H79" s="67"/>
      <c r="I79" s="67"/>
      <c r="J79" s="67"/>
      <c r="K79" s="67"/>
      <c r="L79" s="67"/>
      <c r="M79" s="67"/>
      <c r="N79" s="67"/>
      <c r="O79" s="67"/>
      <c r="P79" s="67"/>
      <c r="Q79" s="67"/>
      <c r="R79" s="67"/>
      <c r="S79" s="67"/>
      <c r="AB79" s="1">
        <v>2000</v>
      </c>
      <c r="AC79" s="2">
        <v>260100</v>
      </c>
    </row>
    <row r="80" spans="1:29">
      <c r="S80" s="67"/>
      <c r="AB80" s="3">
        <v>2001</v>
      </c>
      <c r="AC80" s="4">
        <v>286000</v>
      </c>
    </row>
    <row r="81" spans="6:29">
      <c r="S81" s="67"/>
      <c r="AB81" s="1">
        <v>2002</v>
      </c>
      <c r="AC81" s="2">
        <v>309000</v>
      </c>
    </row>
    <row r="82" spans="6:29">
      <c r="S82" s="67"/>
      <c r="AB82" s="3">
        <v>2003</v>
      </c>
      <c r="AC82" s="4">
        <v>332000</v>
      </c>
    </row>
    <row r="83" spans="6:29">
      <c r="AB83" s="1">
        <v>2004</v>
      </c>
      <c r="AC83" s="2">
        <v>358000</v>
      </c>
    </row>
    <row r="84" spans="6:29">
      <c r="F84" s="122"/>
      <c r="AB84" s="3">
        <v>2005</v>
      </c>
      <c r="AC84" s="4">
        <v>381500</v>
      </c>
    </row>
    <row r="85" spans="6:29">
      <c r="AB85" s="1">
        <v>2006</v>
      </c>
      <c r="AC85" s="2">
        <v>408000</v>
      </c>
    </row>
    <row r="86" spans="6:29">
      <c r="AB86" s="3">
        <v>2007</v>
      </c>
      <c r="AC86" s="4">
        <v>433700</v>
      </c>
    </row>
    <row r="87" spans="6:29">
      <c r="AB87" s="1">
        <v>2008</v>
      </c>
      <c r="AC87" s="2">
        <v>461500</v>
      </c>
    </row>
    <row r="88" spans="6:29">
      <c r="AB88" s="3">
        <v>2009</v>
      </c>
      <c r="AC88" s="4">
        <v>496900</v>
      </c>
    </row>
    <row r="89" spans="6:29">
      <c r="AB89" s="1">
        <v>2010</v>
      </c>
      <c r="AC89" s="2">
        <v>515000</v>
      </c>
    </row>
    <row r="90" spans="6:29">
      <c r="AB90" s="3">
        <v>2011</v>
      </c>
      <c r="AC90" s="4">
        <v>535600</v>
      </c>
    </row>
    <row r="91" spans="6:29">
      <c r="AB91" s="1">
        <v>2012</v>
      </c>
      <c r="AC91" s="2">
        <v>566700</v>
      </c>
    </row>
    <row r="92" spans="6:29">
      <c r="AB92" s="3">
        <v>2013</v>
      </c>
      <c r="AC92" s="4">
        <v>589500</v>
      </c>
    </row>
    <row r="93" spans="6:29">
      <c r="AB93" s="1">
        <v>2014</v>
      </c>
      <c r="AC93" s="2">
        <v>616000</v>
      </c>
    </row>
    <row r="94" spans="6:29">
      <c r="AB94" s="3">
        <v>2015</v>
      </c>
      <c r="AC94" s="4">
        <v>644350</v>
      </c>
    </row>
    <row r="95" spans="6:29">
      <c r="AB95" s="1">
        <v>2016</v>
      </c>
      <c r="AC95" s="2">
        <v>689455</v>
      </c>
    </row>
    <row r="96" spans="6:29">
      <c r="AB96" s="3">
        <v>2017</v>
      </c>
      <c r="AC96" s="4">
        <v>737717</v>
      </c>
    </row>
    <row r="97" spans="28:29">
      <c r="AB97" s="1">
        <v>2018</v>
      </c>
      <c r="AC97" s="2">
        <v>781242</v>
      </c>
    </row>
    <row r="98" spans="28:29">
      <c r="AB98" s="3">
        <v>2019</v>
      </c>
      <c r="AC98" s="4">
        <v>828116</v>
      </c>
    </row>
    <row r="99" spans="28:29">
      <c r="AB99" s="1">
        <v>2020</v>
      </c>
      <c r="AC99" s="2">
        <v>877803</v>
      </c>
    </row>
    <row r="100" spans="28:29">
      <c r="AB100" s="3">
        <v>2021</v>
      </c>
      <c r="AC100" s="4">
        <v>908526</v>
      </c>
    </row>
    <row r="101" spans="28:29">
      <c r="AB101" s="1">
        <v>2022</v>
      </c>
      <c r="AC101" s="2">
        <v>1000000</v>
      </c>
    </row>
  </sheetData>
  <sheetProtection algorithmName="SHA-512" hashValue="AJQGadjDHrrYNucwUT98VotmSZUa3lPJUAwqz6Y3gQAaBH0X4yBELvGnplo2QFKGaQy2+Gp14V2Kekbh2hZgaw==" saltValue="R6O6lkZvjrA7JevLz5Wqlg==" spinCount="100000" sheet="1" formatCells="0" formatColumns="0" formatRows="0" insertColumns="0" insertRows="0" insertHyperlinks="0" deleteColumns="0" deleteRows="0" sort="0" autoFilter="0" pivotTables="0"/>
  <mergeCells count="205">
    <mergeCell ref="B72:G74"/>
    <mergeCell ref="B63:P64"/>
    <mergeCell ref="B65:D65"/>
    <mergeCell ref="E65:P65"/>
    <mergeCell ref="B66:D66"/>
    <mergeCell ref="E66:P66"/>
    <mergeCell ref="B69:G71"/>
    <mergeCell ref="W58:X58"/>
    <mergeCell ref="Y58:Z58"/>
    <mergeCell ref="AA58:AB58"/>
    <mergeCell ref="AC58:AD58"/>
    <mergeCell ref="AE58:AF58"/>
    <mergeCell ref="B61:P62"/>
    <mergeCell ref="A56:D56"/>
    <mergeCell ref="E56:G56"/>
    <mergeCell ref="H56:J56"/>
    <mergeCell ref="K56:M56"/>
    <mergeCell ref="N56:P56"/>
    <mergeCell ref="A57:D57"/>
    <mergeCell ref="E57:G57"/>
    <mergeCell ref="H57:J57"/>
    <mergeCell ref="K57:M57"/>
    <mergeCell ref="N57:P57"/>
    <mergeCell ref="A54:D54"/>
    <mergeCell ref="E54:G54"/>
    <mergeCell ref="H54:J54"/>
    <mergeCell ref="K54:M54"/>
    <mergeCell ref="N54:P54"/>
    <mergeCell ref="A55:D55"/>
    <mergeCell ref="E55:G55"/>
    <mergeCell ref="H55:J55"/>
    <mergeCell ref="K55:M55"/>
    <mergeCell ref="N55:P55"/>
    <mergeCell ref="A52:P52"/>
    <mergeCell ref="A53:D53"/>
    <mergeCell ref="E53:G53"/>
    <mergeCell ref="H53:J53"/>
    <mergeCell ref="K53:M53"/>
    <mergeCell ref="N53:P53"/>
    <mergeCell ref="E49:P49"/>
    <mergeCell ref="AA49:AB49"/>
    <mergeCell ref="A50:D50"/>
    <mergeCell ref="E50:P50"/>
    <mergeCell ref="A51:D51"/>
    <mergeCell ref="E51:P51"/>
    <mergeCell ref="A46:P46"/>
    <mergeCell ref="Q46:R46"/>
    <mergeCell ref="AA46:AB46"/>
    <mergeCell ref="A47:D47"/>
    <mergeCell ref="E47:P47"/>
    <mergeCell ref="Q47:R51"/>
    <mergeCell ref="AA47:AB47"/>
    <mergeCell ref="A48:D48"/>
    <mergeCell ref="E48:P48"/>
    <mergeCell ref="A49:D49"/>
    <mergeCell ref="AD44:AF44"/>
    <mergeCell ref="AG44:AI44"/>
    <mergeCell ref="AJ44:AL44"/>
    <mergeCell ref="AM44:AO44"/>
    <mergeCell ref="A45:D45"/>
    <mergeCell ref="E45:G45"/>
    <mergeCell ref="H45:J45"/>
    <mergeCell ref="K45:M45"/>
    <mergeCell ref="H43:J43"/>
    <mergeCell ref="K43:M43"/>
    <mergeCell ref="AA43:AC43"/>
    <mergeCell ref="A44:D44"/>
    <mergeCell ref="E44:G44"/>
    <mergeCell ref="H44:J44"/>
    <mergeCell ref="K44:M44"/>
    <mergeCell ref="AA44:AC44"/>
    <mergeCell ref="AG41:AI41"/>
    <mergeCell ref="AJ41:AL41"/>
    <mergeCell ref="AM41:AO41"/>
    <mergeCell ref="A42:B43"/>
    <mergeCell ref="C42:D42"/>
    <mergeCell ref="E42:G42"/>
    <mergeCell ref="H42:J42"/>
    <mergeCell ref="K42:M42"/>
    <mergeCell ref="C43:D43"/>
    <mergeCell ref="E43:G43"/>
    <mergeCell ref="A41:D41"/>
    <mergeCell ref="E41:G41"/>
    <mergeCell ref="H41:J41"/>
    <mergeCell ref="K41:M41"/>
    <mergeCell ref="AA41:AC41"/>
    <mergeCell ref="AD41:AF41"/>
    <mergeCell ref="K34:M34"/>
    <mergeCell ref="W38:AD38"/>
    <mergeCell ref="A39:D39"/>
    <mergeCell ref="E39:J39"/>
    <mergeCell ref="K39:M39"/>
    <mergeCell ref="A40:D40"/>
    <mergeCell ref="E40:G40"/>
    <mergeCell ref="H40:J40"/>
    <mergeCell ref="K40:M40"/>
    <mergeCell ref="A37:D37"/>
    <mergeCell ref="E37:G37"/>
    <mergeCell ref="H37:J37"/>
    <mergeCell ref="K37:M37"/>
    <mergeCell ref="A38:D38"/>
    <mergeCell ref="E38:G38"/>
    <mergeCell ref="H38:J38"/>
    <mergeCell ref="K38:M38"/>
    <mergeCell ref="A31:D31"/>
    <mergeCell ref="E31:G31"/>
    <mergeCell ref="H31:J31"/>
    <mergeCell ref="K31:M31"/>
    <mergeCell ref="N31:P45"/>
    <mergeCell ref="A32:D32"/>
    <mergeCell ref="E32:G32"/>
    <mergeCell ref="H32:J32"/>
    <mergeCell ref="K32:M32"/>
    <mergeCell ref="A33:D33"/>
    <mergeCell ref="A35:D35"/>
    <mergeCell ref="E35:G35"/>
    <mergeCell ref="H35:J35"/>
    <mergeCell ref="K35:M35"/>
    <mergeCell ref="A36:D36"/>
    <mergeCell ref="E36:G36"/>
    <mergeCell ref="H36:J36"/>
    <mergeCell ref="K36:M36"/>
    <mergeCell ref="E33:G33"/>
    <mergeCell ref="H33:J33"/>
    <mergeCell ref="K33:M33"/>
    <mergeCell ref="A34:D34"/>
    <mergeCell ref="E34:G34"/>
    <mergeCell ref="H34:J34"/>
    <mergeCell ref="A28:P28"/>
    <mergeCell ref="A29:P29"/>
    <mergeCell ref="A30:D30"/>
    <mergeCell ref="E30:G30"/>
    <mergeCell ref="H30:J30"/>
    <mergeCell ref="K30:M30"/>
    <mergeCell ref="N30:P30"/>
    <mergeCell ref="A25:C25"/>
    <mergeCell ref="E25:F25"/>
    <mergeCell ref="I25:J25"/>
    <mergeCell ref="M25:O26"/>
    <mergeCell ref="P25:Q26"/>
    <mergeCell ref="R25:R26"/>
    <mergeCell ref="A26:C26"/>
    <mergeCell ref="E26:F26"/>
    <mergeCell ref="I26:J26"/>
    <mergeCell ref="A23:C23"/>
    <mergeCell ref="E23:F23"/>
    <mergeCell ref="I23:J23"/>
    <mergeCell ref="M23:O24"/>
    <mergeCell ref="P23:Q24"/>
    <mergeCell ref="R23:R24"/>
    <mergeCell ref="A24:C24"/>
    <mergeCell ref="E24:F24"/>
    <mergeCell ref="I24:J24"/>
    <mergeCell ref="M21:R21"/>
    <mergeCell ref="A22:C22"/>
    <mergeCell ref="E22:F22"/>
    <mergeCell ref="I22:J22"/>
    <mergeCell ref="M22:O22"/>
    <mergeCell ref="P22:Q22"/>
    <mergeCell ref="A19:B19"/>
    <mergeCell ref="C19:J19"/>
    <mergeCell ref="A20:B20"/>
    <mergeCell ref="C20:J20"/>
    <mergeCell ref="A21:C21"/>
    <mergeCell ref="E21:F21"/>
    <mergeCell ref="I21:J21"/>
    <mergeCell ref="A17:J17"/>
    <mergeCell ref="K17:R17"/>
    <mergeCell ref="A18:B18"/>
    <mergeCell ref="C18:F18"/>
    <mergeCell ref="H18:J18"/>
    <mergeCell ref="K18:R18"/>
    <mergeCell ref="A14:B14"/>
    <mergeCell ref="C14:J14"/>
    <mergeCell ref="A15:B15"/>
    <mergeCell ref="C15:J15"/>
    <mergeCell ref="A16:B16"/>
    <mergeCell ref="C16:J16"/>
    <mergeCell ref="A12:B12"/>
    <mergeCell ref="C12:J12"/>
    <mergeCell ref="K12:P12"/>
    <mergeCell ref="Q12:R12"/>
    <mergeCell ref="A13:B13"/>
    <mergeCell ref="C13:J13"/>
    <mergeCell ref="E10:F10"/>
    <mergeCell ref="G10:H10"/>
    <mergeCell ref="I10:J10"/>
    <mergeCell ref="K10:P10"/>
    <mergeCell ref="Q10:R10"/>
    <mergeCell ref="C11:D11"/>
    <mergeCell ref="E11:F11"/>
    <mergeCell ref="G11:H11"/>
    <mergeCell ref="I11:J11"/>
    <mergeCell ref="K11:P11"/>
    <mergeCell ref="D1:R1"/>
    <mergeCell ref="D2:R6"/>
    <mergeCell ref="A8:J8"/>
    <mergeCell ref="K8:R8"/>
    <mergeCell ref="A9:B11"/>
    <mergeCell ref="C9:D9"/>
    <mergeCell ref="E9:J9"/>
    <mergeCell ref="K9:P9"/>
    <mergeCell ref="Q9:R9"/>
    <mergeCell ref="C10:D10"/>
    <mergeCell ref="Q11:R11"/>
  </mergeCells>
  <dataValidations count="7">
    <dataValidation type="list" allowBlank="1" showInputMessage="1" showErrorMessage="1" sqref="H10:H11 R42:R45 H18 C19:C20 E42:M45 C15:C16" xr:uid="{7D8F78CE-6D7E-4074-803A-473509B474D5}">
      <formula1>CRITERIO</formula1>
    </dataValidation>
    <dataValidation type="list" allowBlank="1" showInputMessage="1" showErrorMessage="1" sqref="R32" xr:uid="{F8918425-ABC8-4F00-843B-4349F4C03B0A}">
      <formula1>$W$13:$W$20</formula1>
    </dataValidation>
    <dataValidation type="list" allowBlank="1" showInputMessage="1" showErrorMessage="1" sqref="R31 E30:M30" xr:uid="{1EBE3674-0102-4A4A-9C14-39521F1611E6}">
      <formula1>$W$22:$W$36</formula1>
    </dataValidation>
    <dataValidation type="list" allowBlank="1" showInputMessage="1" showErrorMessage="1" sqref="G22:H27" xr:uid="{0ED12C28-6B5B-484A-971A-7BD78FF751F3}">
      <formula1>$U$9:$U$10</formula1>
    </dataValidation>
    <dataValidation type="list" allowBlank="1" showInputMessage="1" showErrorMessage="1" sqref="D22:D27" xr:uid="{301C836D-7A01-41A4-8CD8-49ED3E56EE95}">
      <formula1>$X$9:$X$10</formula1>
    </dataValidation>
    <dataValidation type="list" allowBlank="1" showInputMessage="1" showErrorMessage="1" sqref="I22:J27" xr:uid="{A613F740-7597-44BB-A302-B940A78D617F}">
      <formula1>$U$9:$U$11</formula1>
    </dataValidation>
    <dataValidation type="list" allowBlank="1" showInputMessage="1" showErrorMessage="1" sqref="E31:M31" xr:uid="{A3A01227-8FCE-469C-8766-651D7F773917}">
      <formula1>$W$13:$W$19</formula1>
    </dataValidation>
  </dataValidations>
  <pageMargins left="0.7" right="0.7" top="0.75" bottom="0.75" header="0.3" footer="0.3"/>
  <pageSetup paperSize="9" scale="35" orientation="landscape" r:id="rId1"/>
  <colBreaks count="1" manualBreakCount="1">
    <brk id="19"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BB7D1-9EEE-4303-A313-295977C89AB8}">
  <sheetPr>
    <tabColor rgb="FF00B050"/>
  </sheetPr>
  <dimension ref="A1:AR101"/>
  <sheetViews>
    <sheetView showZeros="0" zoomScale="75" zoomScaleNormal="80" zoomScaleSheetLayoutView="70" workbookViewId="0">
      <selection activeCell="E66" sqref="E66:P66"/>
    </sheetView>
  </sheetViews>
  <sheetFormatPr baseColWidth="10" defaultRowHeight="15.5"/>
  <cols>
    <col min="1" max="1" width="13" customWidth="1"/>
    <col min="2" max="2" width="13.5" customWidth="1"/>
    <col min="3" max="10" width="11.9140625" customWidth="1"/>
    <col min="11" max="11" width="2.4140625" customWidth="1"/>
    <col min="12" max="12" width="1.9140625" customWidth="1"/>
    <col min="13" max="13" width="27.58203125" customWidth="1"/>
    <col min="14" max="14" width="9.08203125" customWidth="1"/>
    <col min="15" max="15" width="7.08203125" customWidth="1"/>
    <col min="16" max="16" width="11.08203125" customWidth="1"/>
    <col min="17" max="17" width="28.5" customWidth="1"/>
    <col min="18" max="18" width="27.9140625" customWidth="1"/>
    <col min="19" max="19" width="22.08203125" customWidth="1"/>
    <col min="20" max="20" width="11.08203125" customWidth="1"/>
    <col min="21" max="22" width="7.9140625" customWidth="1"/>
    <col min="23" max="23" width="9.9140625" customWidth="1"/>
    <col min="24" max="24" width="8.08203125" customWidth="1"/>
    <col min="25" max="25" width="8" customWidth="1"/>
    <col min="26" max="26" width="12.9140625" customWidth="1"/>
    <col min="27" max="27" width="11.08203125" customWidth="1"/>
    <col min="28" max="28" width="18" customWidth="1"/>
    <col min="29" max="30" width="12.9140625" customWidth="1"/>
    <col min="31" max="31" width="11.5" customWidth="1"/>
    <col min="32" max="33" width="8.4140625" customWidth="1"/>
    <col min="34" max="34" width="8.08203125" customWidth="1"/>
    <col min="35" max="35" width="16.9140625" customWidth="1"/>
    <col min="36" max="36" width="8.58203125" customWidth="1"/>
    <col min="37" max="37" width="16.4140625" customWidth="1"/>
    <col min="38" max="38" width="10" customWidth="1"/>
    <col min="39" max="39" width="8.4140625" customWidth="1"/>
    <col min="40" max="40" width="12.9140625" customWidth="1"/>
    <col min="41" max="41" width="13.5" customWidth="1"/>
    <col min="42" max="42" width="18.5" customWidth="1"/>
    <col min="43" max="43" width="10.58203125" customWidth="1"/>
    <col min="44" max="44" width="0.58203125" customWidth="1"/>
    <col min="45" max="45" width="26.08203125" customWidth="1"/>
    <col min="46" max="46" width="11.4140625" customWidth="1"/>
    <col min="47" max="47" width="15.4140625" customWidth="1"/>
  </cols>
  <sheetData>
    <row r="1" spans="1:44" ht="28.5">
      <c r="A1" s="57"/>
      <c r="B1" s="58"/>
      <c r="C1" s="59"/>
      <c r="D1" s="631" t="s">
        <v>0</v>
      </c>
      <c r="E1" s="632"/>
      <c r="F1" s="632"/>
      <c r="G1" s="632"/>
      <c r="H1" s="632"/>
      <c r="I1" s="632"/>
      <c r="J1" s="632"/>
      <c r="K1" s="632"/>
      <c r="L1" s="632"/>
      <c r="M1" s="632"/>
      <c r="N1" s="632"/>
      <c r="O1" s="632"/>
      <c r="P1" s="632"/>
      <c r="Q1" s="632"/>
      <c r="R1" s="633"/>
    </row>
    <row r="2" spans="1:44" ht="15.65" customHeight="1">
      <c r="A2" s="60"/>
      <c r="B2" s="61"/>
      <c r="C2" s="62"/>
      <c r="D2" s="634" t="s">
        <v>167</v>
      </c>
      <c r="E2" s="635"/>
      <c r="F2" s="635"/>
      <c r="G2" s="635"/>
      <c r="H2" s="635"/>
      <c r="I2" s="635"/>
      <c r="J2" s="635"/>
      <c r="K2" s="635"/>
      <c r="L2" s="635"/>
      <c r="M2" s="635"/>
      <c r="N2" s="635"/>
      <c r="O2" s="635"/>
      <c r="P2" s="635"/>
      <c r="Q2" s="635"/>
      <c r="R2" s="635"/>
    </row>
    <row r="3" spans="1:44" ht="15.65" customHeight="1">
      <c r="A3" s="63"/>
      <c r="B3" s="61"/>
      <c r="C3" s="62"/>
      <c r="D3" s="634"/>
      <c r="E3" s="635"/>
      <c r="F3" s="635"/>
      <c r="G3" s="635"/>
      <c r="H3" s="635"/>
      <c r="I3" s="635"/>
      <c r="J3" s="635"/>
      <c r="K3" s="635"/>
      <c r="L3" s="635"/>
      <c r="M3" s="635"/>
      <c r="N3" s="635"/>
      <c r="O3" s="635"/>
      <c r="P3" s="635"/>
      <c r="Q3" s="635"/>
      <c r="R3" s="635"/>
    </row>
    <row r="4" spans="1:44" ht="16.399999999999999" customHeight="1">
      <c r="A4" s="63"/>
      <c r="B4" s="61"/>
      <c r="C4" s="62"/>
      <c r="D4" s="634"/>
      <c r="E4" s="635"/>
      <c r="F4" s="635"/>
      <c r="G4" s="635"/>
      <c r="H4" s="635"/>
      <c r="I4" s="635"/>
      <c r="J4" s="635"/>
      <c r="K4" s="635"/>
      <c r="L4" s="635"/>
      <c r="M4" s="635"/>
      <c r="N4" s="635"/>
      <c r="O4" s="635"/>
      <c r="P4" s="635"/>
      <c r="Q4" s="635"/>
      <c r="R4" s="635"/>
    </row>
    <row r="5" spans="1:44" ht="15.65" customHeight="1">
      <c r="A5" s="60"/>
      <c r="B5" s="61"/>
      <c r="C5" s="62"/>
      <c r="D5" s="634"/>
      <c r="E5" s="635"/>
      <c r="F5" s="635"/>
      <c r="G5" s="635"/>
      <c r="H5" s="635"/>
      <c r="I5" s="635"/>
      <c r="J5" s="635"/>
      <c r="K5" s="635"/>
      <c r="L5" s="635"/>
      <c r="M5" s="635"/>
      <c r="N5" s="635"/>
      <c r="O5" s="635"/>
      <c r="P5" s="635"/>
      <c r="Q5" s="635"/>
      <c r="R5" s="635"/>
      <c r="W5" t="s">
        <v>1</v>
      </c>
      <c r="X5" t="s">
        <v>2</v>
      </c>
    </row>
    <row r="6" spans="1:44" ht="28.5" customHeight="1" thickBot="1">
      <c r="A6" s="64"/>
      <c r="B6" s="65"/>
      <c r="C6" s="66"/>
      <c r="D6" s="636"/>
      <c r="E6" s="637"/>
      <c r="F6" s="637"/>
      <c r="G6" s="637"/>
      <c r="H6" s="637"/>
      <c r="I6" s="637"/>
      <c r="J6" s="637"/>
      <c r="K6" s="637"/>
      <c r="L6" s="637"/>
      <c r="M6" s="637"/>
      <c r="N6" s="637"/>
      <c r="O6" s="637"/>
      <c r="P6" s="637"/>
      <c r="Q6" s="637"/>
      <c r="R6" s="637"/>
      <c r="W6" t="s">
        <v>3</v>
      </c>
      <c r="X6" t="s">
        <v>4</v>
      </c>
    </row>
    <row r="7" spans="1:44" s="67" customFormat="1" ht="18" customHeight="1" thickBot="1">
      <c r="A7"/>
      <c r="B7"/>
      <c r="C7"/>
      <c r="D7"/>
      <c r="E7"/>
      <c r="F7"/>
      <c r="G7"/>
      <c r="H7"/>
      <c r="I7"/>
      <c r="J7"/>
      <c r="K7"/>
      <c r="L7"/>
      <c r="M7"/>
      <c r="N7"/>
      <c r="O7"/>
      <c r="P7"/>
      <c r="Q7"/>
      <c r="R7"/>
      <c r="S7"/>
      <c r="T7"/>
      <c r="W7" s="67" t="s">
        <v>5</v>
      </c>
      <c r="X7" s="67" t="s">
        <v>6</v>
      </c>
    </row>
    <row r="8" spans="1:44" s="67" customFormat="1" ht="18" customHeight="1">
      <c r="A8" s="638" t="s">
        <v>162</v>
      </c>
      <c r="B8" s="638"/>
      <c r="C8" s="638"/>
      <c r="D8" s="638"/>
      <c r="E8" s="638"/>
      <c r="F8" s="638"/>
      <c r="G8" s="638"/>
      <c r="H8" s="638"/>
      <c r="I8" s="638"/>
      <c r="J8" s="638"/>
      <c r="K8" s="639" t="s">
        <v>7</v>
      </c>
      <c r="L8" s="640"/>
      <c r="M8" s="640"/>
      <c r="N8" s="640"/>
      <c r="O8" s="640"/>
      <c r="P8" s="640"/>
      <c r="Q8" s="640"/>
      <c r="R8" s="640"/>
      <c r="S8"/>
      <c r="T8"/>
    </row>
    <row r="9" spans="1:44" ht="18.899999999999999" customHeight="1">
      <c r="A9" s="641" t="s">
        <v>8</v>
      </c>
      <c r="B9" s="641"/>
      <c r="C9" s="642" t="s">
        <v>151</v>
      </c>
      <c r="D9" s="642"/>
      <c r="E9" s="627" t="s">
        <v>229</v>
      </c>
      <c r="F9" s="627"/>
      <c r="G9" s="627"/>
      <c r="H9" s="627"/>
      <c r="I9" s="627"/>
      <c r="J9" s="627"/>
      <c r="K9" s="643" t="s">
        <v>9</v>
      </c>
      <c r="L9" s="644"/>
      <c r="M9" s="644"/>
      <c r="N9" s="644"/>
      <c r="O9" s="644"/>
      <c r="P9" s="644"/>
      <c r="Q9" s="645">
        <v>461584472.89999998</v>
      </c>
      <c r="R9" s="645"/>
      <c r="T9" s="68"/>
      <c r="U9" t="s">
        <v>3</v>
      </c>
      <c r="W9" t="s">
        <v>3</v>
      </c>
      <c r="X9" t="s">
        <v>4</v>
      </c>
    </row>
    <row r="10" spans="1:44" ht="18.5">
      <c r="A10" s="641"/>
      <c r="B10" s="641"/>
      <c r="C10" s="642" t="s">
        <v>149</v>
      </c>
      <c r="D10" s="642"/>
      <c r="E10" s="646" t="s">
        <v>198</v>
      </c>
      <c r="F10" s="646"/>
      <c r="G10" s="646" t="s">
        <v>150</v>
      </c>
      <c r="H10" s="646"/>
      <c r="I10" s="646"/>
      <c r="J10" s="646"/>
      <c r="K10" s="643" t="s">
        <v>146</v>
      </c>
      <c r="L10" s="644"/>
      <c r="M10" s="644"/>
      <c r="N10" s="644"/>
      <c r="O10" s="644"/>
      <c r="P10" s="644"/>
      <c r="Q10" s="647">
        <v>1300000</v>
      </c>
      <c r="R10" s="647"/>
      <c r="U10" t="s">
        <v>11</v>
      </c>
      <c r="W10" t="s">
        <v>5</v>
      </c>
      <c r="X10" t="s">
        <v>6</v>
      </c>
    </row>
    <row r="11" spans="1:44" ht="18.5">
      <c r="A11" s="641"/>
      <c r="B11" s="641"/>
      <c r="C11" s="642"/>
      <c r="D11" s="642"/>
      <c r="E11" s="646"/>
      <c r="F11" s="646"/>
      <c r="G11" s="646" t="s">
        <v>174</v>
      </c>
      <c r="H11" s="646"/>
      <c r="I11" s="646"/>
      <c r="J11" s="646"/>
      <c r="K11" s="643" t="s">
        <v>72</v>
      </c>
      <c r="L11" s="644"/>
      <c r="M11" s="644"/>
      <c r="N11" s="644"/>
      <c r="O11" s="644"/>
      <c r="P11" s="644"/>
      <c r="Q11" s="626">
        <f>+Q9/Q10</f>
        <v>355.06497915384614</v>
      </c>
      <c r="R11" s="626"/>
      <c r="U11" t="s">
        <v>55</v>
      </c>
    </row>
    <row r="12" spans="1:44" ht="19" thickBot="1">
      <c r="A12" s="623" t="s">
        <v>148</v>
      </c>
      <c r="B12" s="623"/>
      <c r="C12" s="627" t="s">
        <v>230</v>
      </c>
      <c r="D12" s="627"/>
      <c r="E12" s="627"/>
      <c r="F12" s="627"/>
      <c r="G12" s="627"/>
      <c r="H12" s="627"/>
      <c r="I12" s="627"/>
      <c r="J12" s="627"/>
      <c r="K12" s="628" t="s">
        <v>13</v>
      </c>
      <c r="L12" s="629"/>
      <c r="M12" s="629"/>
      <c r="N12" s="629"/>
      <c r="O12" s="629"/>
      <c r="P12" s="629"/>
      <c r="Q12" s="652">
        <v>45586</v>
      </c>
      <c r="R12" s="652"/>
      <c r="W12" t="s">
        <v>12</v>
      </c>
    </row>
    <row r="13" spans="1:44" ht="18.5">
      <c r="A13" s="623" t="s">
        <v>10</v>
      </c>
      <c r="B13" s="623"/>
      <c r="C13" s="627" t="s">
        <v>231</v>
      </c>
      <c r="D13" s="627"/>
      <c r="E13" s="627"/>
      <c r="F13" s="627"/>
      <c r="G13" s="627"/>
      <c r="H13" s="627"/>
      <c r="I13" s="627"/>
      <c r="J13" s="627"/>
      <c r="W13" t="str">
        <f>+A22</f>
        <v>CARLOS AUGUSTO RESTREPO SALAZAR</v>
      </c>
      <c r="AR13" s="69"/>
    </row>
    <row r="14" spans="1:44" ht="18">
      <c r="A14" s="520" t="s">
        <v>64</v>
      </c>
      <c r="B14" s="520"/>
      <c r="C14" s="663"/>
      <c r="D14" s="663"/>
      <c r="E14" s="663"/>
      <c r="F14" s="663"/>
      <c r="G14" s="663"/>
      <c r="H14" s="663"/>
      <c r="I14" s="663"/>
      <c r="J14" s="663"/>
      <c r="AR14" s="69"/>
    </row>
    <row r="15" spans="1:44">
      <c r="A15" s="515" t="s">
        <v>73</v>
      </c>
      <c r="B15" s="516"/>
      <c r="C15" s="517" t="s">
        <v>3</v>
      </c>
      <c r="D15" s="517"/>
      <c r="E15" s="517"/>
      <c r="F15" s="517"/>
      <c r="G15" s="517"/>
      <c r="H15" s="517"/>
      <c r="I15" s="517"/>
      <c r="J15" s="517"/>
      <c r="AR15" s="69"/>
    </row>
    <row r="16" spans="1:44">
      <c r="A16" s="518" t="s">
        <v>14</v>
      </c>
      <c r="B16" s="519"/>
      <c r="C16" s="517" t="s">
        <v>3</v>
      </c>
      <c r="D16" s="517"/>
      <c r="E16" s="517"/>
      <c r="F16" s="517"/>
      <c r="G16" s="517"/>
      <c r="H16" s="517"/>
      <c r="I16" s="517"/>
      <c r="J16" s="517"/>
      <c r="AR16" s="69"/>
    </row>
    <row r="17" spans="1:44" ht="209" customHeight="1">
      <c r="A17" s="662" t="s">
        <v>201</v>
      </c>
      <c r="B17" s="662"/>
      <c r="C17" s="662"/>
      <c r="D17" s="662"/>
      <c r="E17" s="662"/>
      <c r="F17" s="662"/>
      <c r="G17" s="662"/>
      <c r="H17" s="662"/>
      <c r="I17" s="662"/>
      <c r="J17" s="662"/>
      <c r="K17" s="622"/>
      <c r="L17" s="622"/>
      <c r="M17" s="622"/>
      <c r="N17" s="622"/>
      <c r="O17" s="622"/>
      <c r="P17" s="622"/>
      <c r="Q17" s="622"/>
      <c r="R17" s="622"/>
      <c r="W17" t="str">
        <f>+A23</f>
        <v>JUAN CARLOS VILLADA CASTILLO</v>
      </c>
      <c r="AR17" s="70"/>
    </row>
    <row r="18" spans="1:44">
      <c r="A18" s="623" t="s">
        <v>163</v>
      </c>
      <c r="B18" s="623"/>
      <c r="C18" s="624" t="s">
        <v>231</v>
      </c>
      <c r="D18" s="624"/>
      <c r="E18" s="624"/>
      <c r="F18" s="624"/>
      <c r="G18" s="71" t="s">
        <v>152</v>
      </c>
      <c r="H18" s="614" t="s">
        <v>3</v>
      </c>
      <c r="I18" s="614"/>
      <c r="J18" s="614"/>
      <c r="K18" s="651"/>
      <c r="L18" s="651"/>
      <c r="M18" s="651"/>
      <c r="N18" s="651"/>
      <c r="O18" s="651"/>
      <c r="P18" s="651"/>
      <c r="Q18" s="651"/>
      <c r="R18" s="651"/>
      <c r="W18" t="str">
        <f>+A24</f>
        <v>C.A.L.P S.A.S</v>
      </c>
    </row>
    <row r="19" spans="1:44">
      <c r="A19" s="612" t="s">
        <v>73</v>
      </c>
      <c r="B19" s="613"/>
      <c r="C19" s="614" t="s">
        <v>3</v>
      </c>
      <c r="D19" s="614"/>
      <c r="E19" s="614"/>
      <c r="F19" s="614"/>
      <c r="G19" s="614"/>
      <c r="H19" s="614"/>
      <c r="I19" s="614"/>
      <c r="J19" s="614"/>
      <c r="W19">
        <f>+A25</f>
        <v>0</v>
      </c>
    </row>
    <row r="20" spans="1:44" ht="16" thickBot="1">
      <c r="A20" s="615" t="s">
        <v>14</v>
      </c>
      <c r="B20" s="616"/>
      <c r="C20" s="614" t="s">
        <v>3</v>
      </c>
      <c r="D20" s="614"/>
      <c r="E20" s="614"/>
      <c r="F20" s="614"/>
      <c r="G20" s="614"/>
      <c r="H20" s="614"/>
      <c r="I20" s="614"/>
      <c r="J20" s="614"/>
    </row>
    <row r="21" spans="1:44" ht="46.5">
      <c r="A21" s="617" t="s">
        <v>12</v>
      </c>
      <c r="B21" s="618"/>
      <c r="C21" s="619"/>
      <c r="D21" s="72" t="s">
        <v>58</v>
      </c>
      <c r="E21" s="619" t="s">
        <v>15</v>
      </c>
      <c r="F21" s="619"/>
      <c r="G21" s="139" t="s">
        <v>52</v>
      </c>
      <c r="H21" s="74" t="s">
        <v>53</v>
      </c>
      <c r="I21" s="619" t="s">
        <v>144</v>
      </c>
      <c r="J21" s="620"/>
      <c r="M21" s="608"/>
      <c r="N21" s="609"/>
      <c r="O21" s="609"/>
      <c r="P21" s="609"/>
      <c r="Q21" s="609"/>
      <c r="R21" s="609"/>
    </row>
    <row r="22" spans="1:44">
      <c r="A22" s="606" t="s">
        <v>231</v>
      </c>
      <c r="B22" s="607"/>
      <c r="C22" s="607"/>
      <c r="D22" s="138" t="s">
        <v>4</v>
      </c>
      <c r="E22" s="610">
        <v>0.3</v>
      </c>
      <c r="F22" s="611"/>
      <c r="G22" s="138" t="s">
        <v>3</v>
      </c>
      <c r="H22" s="76" t="s">
        <v>3</v>
      </c>
      <c r="I22" s="597" t="s">
        <v>3</v>
      </c>
      <c r="J22" s="598"/>
      <c r="M22" s="599"/>
      <c r="N22" s="599"/>
      <c r="O22" s="599"/>
      <c r="P22" s="599"/>
      <c r="Q22" s="599"/>
      <c r="R22" s="136"/>
      <c r="W22" t="s">
        <v>16</v>
      </c>
      <c r="Z22" t="s">
        <v>17</v>
      </c>
    </row>
    <row r="23" spans="1:44">
      <c r="A23" s="606" t="s">
        <v>232</v>
      </c>
      <c r="B23" s="607"/>
      <c r="C23" s="607"/>
      <c r="D23" s="138" t="s">
        <v>4</v>
      </c>
      <c r="E23" s="596">
        <v>0.3</v>
      </c>
      <c r="F23" s="596"/>
      <c r="G23" s="138" t="s">
        <v>3</v>
      </c>
      <c r="H23" s="78" t="s">
        <v>3</v>
      </c>
      <c r="I23" s="597" t="s">
        <v>3</v>
      </c>
      <c r="J23" s="598"/>
      <c r="M23" s="599"/>
      <c r="N23" s="599"/>
      <c r="O23" s="599"/>
      <c r="P23" s="600"/>
      <c r="Q23" s="600"/>
      <c r="R23" s="600"/>
      <c r="T23" s="79"/>
      <c r="W23" t="s">
        <v>18</v>
      </c>
      <c r="Z23" t="s">
        <v>19</v>
      </c>
      <c r="AP23" t="s">
        <v>20</v>
      </c>
    </row>
    <row r="24" spans="1:44" ht="15.65" customHeight="1">
      <c r="A24" s="594" t="s">
        <v>233</v>
      </c>
      <c r="B24" s="595"/>
      <c r="C24" s="595"/>
      <c r="D24" s="80" t="s">
        <v>6</v>
      </c>
      <c r="E24" s="596">
        <v>0.4</v>
      </c>
      <c r="F24" s="596"/>
      <c r="G24" s="138" t="s">
        <v>3</v>
      </c>
      <c r="H24" s="78" t="s">
        <v>3</v>
      </c>
      <c r="I24" s="597" t="s">
        <v>3</v>
      </c>
      <c r="J24" s="598"/>
      <c r="M24" s="599"/>
      <c r="N24" s="599"/>
      <c r="O24" s="599"/>
      <c r="P24" s="600"/>
      <c r="Q24" s="600"/>
      <c r="R24" s="600"/>
      <c r="W24" t="s">
        <v>21</v>
      </c>
    </row>
    <row r="25" spans="1:44" ht="15.65" customHeight="1">
      <c r="A25" s="594"/>
      <c r="B25" s="595"/>
      <c r="C25" s="595"/>
      <c r="D25" s="80"/>
      <c r="E25" s="596"/>
      <c r="F25" s="596"/>
      <c r="G25" s="138"/>
      <c r="H25" s="78"/>
      <c r="I25" s="597"/>
      <c r="J25" s="598"/>
      <c r="M25" s="599"/>
      <c r="N25" s="599"/>
      <c r="O25" s="599"/>
      <c r="P25" s="600"/>
      <c r="Q25" s="600"/>
      <c r="R25" s="600"/>
      <c r="W25" t="s">
        <v>22</v>
      </c>
    </row>
    <row r="26" spans="1:44" ht="30" customHeight="1" thickBot="1">
      <c r="A26" s="601"/>
      <c r="B26" s="602"/>
      <c r="C26" s="602"/>
      <c r="D26" s="81"/>
      <c r="E26" s="603"/>
      <c r="F26" s="603"/>
      <c r="G26" s="82"/>
      <c r="H26" s="83"/>
      <c r="I26" s="604"/>
      <c r="J26" s="605"/>
      <c r="M26" s="599"/>
      <c r="N26" s="599"/>
      <c r="O26" s="599"/>
      <c r="P26" s="600"/>
      <c r="Q26" s="600"/>
      <c r="R26" s="600"/>
      <c r="W26" t="s">
        <v>164</v>
      </c>
    </row>
    <row r="27" spans="1:44" ht="30" customHeight="1">
      <c r="A27" s="84"/>
      <c r="B27" s="84"/>
      <c r="C27" s="84"/>
      <c r="D27" s="85"/>
      <c r="E27" s="86"/>
      <c r="F27" s="86"/>
      <c r="G27" s="87"/>
      <c r="H27" s="84"/>
      <c r="I27" s="134"/>
      <c r="J27" s="134"/>
      <c r="M27" s="136"/>
      <c r="N27" s="136"/>
      <c r="O27" s="136"/>
      <c r="P27" s="137"/>
      <c r="Q27" s="137"/>
      <c r="R27" s="137"/>
    </row>
    <row r="28" spans="1:44" ht="94.25" customHeight="1">
      <c r="A28" s="654" t="s">
        <v>168</v>
      </c>
      <c r="B28" s="654"/>
      <c r="C28" s="654"/>
      <c r="D28" s="654"/>
      <c r="E28" s="654"/>
      <c r="F28" s="654"/>
      <c r="G28" s="654"/>
      <c r="H28" s="654"/>
      <c r="I28" s="654"/>
      <c r="J28" s="654"/>
      <c r="K28" s="654"/>
      <c r="L28" s="654"/>
      <c r="M28" s="654"/>
      <c r="N28" s="654"/>
      <c r="O28" s="654"/>
      <c r="P28" s="654"/>
      <c r="Q28" s="90"/>
      <c r="R28" s="137"/>
      <c r="W28" t="s">
        <v>23</v>
      </c>
    </row>
    <row r="29" spans="1:44" s="92" customFormat="1" ht="21">
      <c r="A29" s="591" t="s">
        <v>147</v>
      </c>
      <c r="B29" s="591"/>
      <c r="C29" s="591"/>
      <c r="D29" s="591"/>
      <c r="E29" s="591"/>
      <c r="F29" s="591"/>
      <c r="G29" s="591"/>
      <c r="H29" s="591"/>
      <c r="I29" s="591"/>
      <c r="J29" s="591"/>
      <c r="K29" s="591"/>
      <c r="L29" s="591"/>
      <c r="M29" s="591"/>
      <c r="N29" s="591"/>
      <c r="O29" s="591"/>
      <c r="P29" s="591"/>
      <c r="Q29" s="91"/>
      <c r="R29" s="91"/>
      <c r="W29" t="s">
        <v>24</v>
      </c>
    </row>
    <row r="30" spans="1:44" ht="27.65" customHeight="1">
      <c r="A30" s="592" t="s">
        <v>25</v>
      </c>
      <c r="B30" s="592"/>
      <c r="C30" s="592"/>
      <c r="D30" s="592"/>
      <c r="E30" s="593" t="s">
        <v>16</v>
      </c>
      <c r="F30" s="593"/>
      <c r="G30" s="593"/>
      <c r="H30" s="593" t="s">
        <v>18</v>
      </c>
      <c r="I30" s="593"/>
      <c r="J30" s="593"/>
      <c r="K30" s="593" t="s">
        <v>21</v>
      </c>
      <c r="L30" s="593"/>
      <c r="M30" s="593"/>
      <c r="N30" s="592" t="s">
        <v>160</v>
      </c>
      <c r="O30" s="592"/>
      <c r="P30" s="592"/>
      <c r="Q30" s="93"/>
      <c r="R30" s="93"/>
      <c r="W30" t="s">
        <v>26</v>
      </c>
    </row>
    <row r="31" spans="1:44" ht="21">
      <c r="A31" s="576" t="s">
        <v>27</v>
      </c>
      <c r="B31" s="576"/>
      <c r="C31" s="576"/>
      <c r="D31" s="576"/>
      <c r="E31" s="588" t="s">
        <v>231</v>
      </c>
      <c r="F31" s="588"/>
      <c r="G31" s="588"/>
      <c r="H31" s="588" t="s">
        <v>232</v>
      </c>
      <c r="I31" s="588"/>
      <c r="J31" s="588"/>
      <c r="K31" s="588" t="s">
        <v>233</v>
      </c>
      <c r="L31" s="588"/>
      <c r="M31" s="588"/>
      <c r="N31" s="563" t="s">
        <v>57</v>
      </c>
      <c r="O31" s="564"/>
      <c r="P31" s="565"/>
      <c r="Q31" s="91" t="str">
        <f>+IF(ISNUMBER(Q36),LOOKUP(Q36,$AB$67:$AB$101,$AC$67:$AC$101),"")</f>
        <v/>
      </c>
      <c r="R31" s="91"/>
    </row>
    <row r="32" spans="1:44" ht="84.65" customHeight="1">
      <c r="A32" s="576" t="s">
        <v>165</v>
      </c>
      <c r="B32" s="576"/>
      <c r="C32" s="576"/>
      <c r="D32" s="576"/>
      <c r="E32" s="661" t="s">
        <v>234</v>
      </c>
      <c r="F32" s="661"/>
      <c r="G32" s="661"/>
      <c r="H32" s="661" t="s">
        <v>235</v>
      </c>
      <c r="I32" s="661"/>
      <c r="J32" s="661"/>
      <c r="K32" s="661" t="s">
        <v>236</v>
      </c>
      <c r="L32" s="661"/>
      <c r="M32" s="661"/>
      <c r="N32" s="566"/>
      <c r="O32" s="567"/>
      <c r="P32" s="568"/>
      <c r="Q32" s="91"/>
      <c r="R32" s="91"/>
      <c r="W32" t="s">
        <v>28</v>
      </c>
    </row>
    <row r="33" spans="1:41" ht="21">
      <c r="A33" s="576" t="s">
        <v>29</v>
      </c>
      <c r="B33" s="576"/>
      <c r="C33" s="576"/>
      <c r="D33" s="576"/>
      <c r="E33" s="587">
        <v>0.75</v>
      </c>
      <c r="F33" s="587"/>
      <c r="G33" s="587"/>
      <c r="H33" s="587">
        <v>0.3</v>
      </c>
      <c r="I33" s="587"/>
      <c r="J33" s="587"/>
      <c r="K33" s="587">
        <v>1</v>
      </c>
      <c r="L33" s="587"/>
      <c r="M33" s="587"/>
      <c r="N33" s="566"/>
      <c r="O33" s="567"/>
      <c r="P33" s="568"/>
      <c r="Q33" s="91"/>
      <c r="R33" s="91"/>
      <c r="W33" t="s">
        <v>30</v>
      </c>
    </row>
    <row r="34" spans="1:41" ht="21">
      <c r="A34" s="576" t="s">
        <v>153</v>
      </c>
      <c r="B34" s="576"/>
      <c r="C34" s="576"/>
      <c r="D34" s="576"/>
      <c r="E34" s="671"/>
      <c r="F34" s="671"/>
      <c r="G34" s="671"/>
      <c r="H34" s="671"/>
      <c r="I34" s="671"/>
      <c r="J34" s="671"/>
      <c r="K34" s="587"/>
      <c r="L34" s="587"/>
      <c r="M34" s="587"/>
      <c r="N34" s="566"/>
      <c r="O34" s="567"/>
      <c r="P34" s="568"/>
      <c r="Q34" s="91"/>
      <c r="R34" s="91"/>
    </row>
    <row r="35" spans="1:41" ht="21">
      <c r="A35" s="576" t="s">
        <v>31</v>
      </c>
      <c r="B35" s="576"/>
      <c r="C35" s="576"/>
      <c r="D35" s="576"/>
      <c r="E35" s="672">
        <v>1006888718</v>
      </c>
      <c r="F35" s="673"/>
      <c r="G35" s="674"/>
      <c r="H35" s="586">
        <v>1625909405</v>
      </c>
      <c r="I35" s="586"/>
      <c r="J35" s="586"/>
      <c r="K35" s="586">
        <v>1574480</v>
      </c>
      <c r="L35" s="586"/>
      <c r="M35" s="586"/>
      <c r="N35" s="566"/>
      <c r="O35" s="567"/>
      <c r="P35" s="568"/>
      <c r="Q35" s="91"/>
      <c r="R35" s="91"/>
      <c r="W35" t="s">
        <v>32</v>
      </c>
    </row>
    <row r="36" spans="1:41" ht="21">
      <c r="A36" s="528" t="s">
        <v>33</v>
      </c>
      <c r="B36" s="528"/>
      <c r="C36" s="528"/>
      <c r="D36" s="528"/>
      <c r="E36" s="517">
        <v>2009</v>
      </c>
      <c r="F36" s="517"/>
      <c r="G36" s="517"/>
      <c r="H36" s="517">
        <v>2020</v>
      </c>
      <c r="I36" s="517"/>
      <c r="J36" s="517"/>
      <c r="K36" s="517">
        <v>1986</v>
      </c>
      <c r="L36" s="517"/>
      <c r="M36" s="517"/>
      <c r="N36" s="566"/>
      <c r="O36" s="567"/>
      <c r="P36" s="568"/>
      <c r="Q36" s="91"/>
      <c r="R36" s="91"/>
      <c r="W36" t="s">
        <v>34</v>
      </c>
    </row>
    <row r="37" spans="1:41" ht="21">
      <c r="A37" s="528" t="s">
        <v>35</v>
      </c>
      <c r="B37" s="528"/>
      <c r="C37" s="528"/>
      <c r="D37" s="528"/>
      <c r="E37" s="582">
        <v>496900</v>
      </c>
      <c r="F37" s="582"/>
      <c r="G37" s="582"/>
      <c r="H37" s="582">
        <v>877803</v>
      </c>
      <c r="I37" s="582"/>
      <c r="J37" s="582"/>
      <c r="K37" s="582">
        <v>16811</v>
      </c>
      <c r="L37" s="582"/>
      <c r="M37" s="582"/>
      <c r="N37" s="566"/>
      <c r="O37" s="567"/>
      <c r="P37" s="568"/>
      <c r="Q37" s="91"/>
      <c r="R37" s="91"/>
    </row>
    <row r="38" spans="1:41" ht="21">
      <c r="A38" s="528" t="s">
        <v>36</v>
      </c>
      <c r="B38" s="528"/>
      <c r="C38" s="528"/>
      <c r="D38" s="528"/>
      <c r="E38" s="561">
        <f>+E35/E37</f>
        <v>2026.3407486415779</v>
      </c>
      <c r="F38" s="561"/>
      <c r="G38" s="561"/>
      <c r="H38" s="561">
        <f>+H35/H37</f>
        <v>1852.2486309570597</v>
      </c>
      <c r="I38" s="561"/>
      <c r="J38" s="561"/>
      <c r="K38" s="561">
        <f>+K35/K37</f>
        <v>93.6577241092142</v>
      </c>
      <c r="L38" s="561"/>
      <c r="M38" s="561"/>
      <c r="N38" s="566"/>
      <c r="O38" s="567"/>
      <c r="P38" s="568"/>
      <c r="Q38" s="91"/>
      <c r="R38" s="91"/>
      <c r="W38" s="581" t="s">
        <v>37</v>
      </c>
      <c r="X38" s="581"/>
      <c r="Y38" s="581"/>
      <c r="Z38" s="581"/>
      <c r="AA38" s="581"/>
      <c r="AB38" s="581"/>
      <c r="AC38" s="581"/>
      <c r="AD38" s="581"/>
    </row>
    <row r="39" spans="1:41" ht="21">
      <c r="A39" s="528" t="s">
        <v>169</v>
      </c>
      <c r="B39" s="528"/>
      <c r="C39" s="528"/>
      <c r="D39" s="528"/>
      <c r="E39" s="583" t="s">
        <v>57</v>
      </c>
      <c r="F39" s="584"/>
      <c r="G39" s="584"/>
      <c r="H39" s="584"/>
      <c r="I39" s="584"/>
      <c r="J39" s="584"/>
      <c r="K39" s="584"/>
      <c r="L39" s="584"/>
      <c r="M39" s="585"/>
      <c r="N39" s="566"/>
      <c r="O39" s="567"/>
      <c r="P39" s="568"/>
      <c r="Q39" s="91"/>
      <c r="R39" s="91"/>
      <c r="W39" s="134"/>
      <c r="X39" s="134"/>
      <c r="Y39" s="134"/>
      <c r="Z39" s="134"/>
      <c r="AA39" s="134"/>
      <c r="AB39" s="134"/>
      <c r="AC39" s="134"/>
      <c r="AD39" s="134"/>
    </row>
    <row r="40" spans="1:41" ht="21">
      <c r="A40" s="528" t="s">
        <v>166</v>
      </c>
      <c r="B40" s="528"/>
      <c r="C40" s="528"/>
      <c r="D40" s="528"/>
      <c r="E40" s="529">
        <v>22</v>
      </c>
      <c r="F40" s="529"/>
      <c r="G40" s="529"/>
      <c r="H40" s="529" t="s">
        <v>237</v>
      </c>
      <c r="I40" s="529"/>
      <c r="J40" s="529"/>
      <c r="K40" s="529">
        <v>35</v>
      </c>
      <c r="L40" s="529"/>
      <c r="M40" s="529"/>
      <c r="N40" s="566"/>
      <c r="O40" s="567"/>
      <c r="P40" s="568"/>
      <c r="Q40" s="91"/>
      <c r="R40" s="91"/>
    </row>
    <row r="41" spans="1:41" ht="21">
      <c r="A41" s="528" t="s">
        <v>154</v>
      </c>
      <c r="B41" s="528"/>
      <c r="C41" s="528"/>
      <c r="D41" s="528"/>
      <c r="E41" s="561">
        <v>2026.34</v>
      </c>
      <c r="F41" s="561"/>
      <c r="G41" s="561"/>
      <c r="H41" s="561">
        <v>1852.24</v>
      </c>
      <c r="I41" s="561"/>
      <c r="J41" s="561"/>
      <c r="K41" s="580">
        <v>93.65</v>
      </c>
      <c r="L41" s="580"/>
      <c r="M41" s="580"/>
      <c r="N41" s="566"/>
      <c r="O41" s="567"/>
      <c r="P41" s="568"/>
      <c r="Q41" s="91"/>
      <c r="R41" s="91"/>
      <c r="V41" s="94" t="e">
        <f>+IF(#REF!="CUMPLE",1,"NC")</f>
        <v>#REF!</v>
      </c>
      <c r="W41" s="95" t="e">
        <f>+IF(#REF!="CUMPLE",1,0)</f>
        <v>#REF!</v>
      </c>
      <c r="X41" s="96" t="e">
        <f>+IF(V41=W41,1,0)</f>
        <v>#REF!</v>
      </c>
      <c r="Z41" s="94" t="s">
        <v>46</v>
      </c>
      <c r="AA41" s="557" t="e">
        <f>+IF(#REF!&gt;#REF!,"CUMPLE"," NO CUMPLE ")</f>
        <v>#REF!</v>
      </c>
      <c r="AB41" s="557"/>
      <c r="AC41" s="557"/>
      <c r="AD41" s="557" t="e">
        <f>+IF(#REF!&gt;#REF!,"CUMPLE"," NO CUMPLE ")</f>
        <v>#REF!</v>
      </c>
      <c r="AE41" s="557"/>
      <c r="AF41" s="557"/>
      <c r="AG41" s="557" t="e">
        <f>+IF(#REF!&gt;#REF!,"CUMPLE"," NO CUMPLE ")</f>
        <v>#REF!</v>
      </c>
      <c r="AH41" s="557"/>
      <c r="AI41" s="557"/>
      <c r="AJ41" s="557" t="e">
        <f>+IF(#REF!&gt;#REF!,"CUMPLE"," NO CUMPLE ")</f>
        <v>#REF!</v>
      </c>
      <c r="AK41" s="557"/>
      <c r="AL41" s="557"/>
      <c r="AM41" s="557" t="e">
        <f>+IF(#REF!&gt;#REF!,"CUMPLE"," NO CUMPLE ")</f>
        <v>#REF!</v>
      </c>
      <c r="AN41" s="557"/>
      <c r="AO41" s="558"/>
    </row>
    <row r="42" spans="1:41" ht="21.65" customHeight="1" thickBot="1">
      <c r="A42" s="579" t="s">
        <v>38</v>
      </c>
      <c r="B42" s="579"/>
      <c r="C42" s="576">
        <v>72141120</v>
      </c>
      <c r="D42" s="576"/>
      <c r="E42" s="577" t="s">
        <v>3</v>
      </c>
      <c r="F42" s="577"/>
      <c r="G42" s="577"/>
      <c r="H42" s="578" t="s">
        <v>3</v>
      </c>
      <c r="I42" s="578"/>
      <c r="J42" s="578"/>
      <c r="K42" s="578" t="s">
        <v>3</v>
      </c>
      <c r="L42" s="578"/>
      <c r="M42" s="578"/>
      <c r="N42" s="566"/>
      <c r="O42" s="567"/>
      <c r="P42" s="568"/>
      <c r="Q42" s="91"/>
      <c r="R42" s="91"/>
      <c r="V42" s="92" t="e">
        <f>+IF(#REF!="CUMPLE",1,0)</f>
        <v>#REF!</v>
      </c>
      <c r="W42" s="92"/>
      <c r="Z42" s="97"/>
      <c r="AA42" s="97"/>
      <c r="AB42" s="97"/>
      <c r="AC42" s="97"/>
      <c r="AD42" s="97"/>
      <c r="AE42" s="97"/>
      <c r="AF42" s="97"/>
      <c r="AG42" s="97"/>
      <c r="AH42" s="97"/>
      <c r="AI42" s="97"/>
      <c r="AJ42" s="97"/>
      <c r="AK42" s="97"/>
      <c r="AL42" s="97"/>
      <c r="AM42" s="97"/>
      <c r="AN42" s="97"/>
    </row>
    <row r="43" spans="1:41" ht="21.5" thickBot="1">
      <c r="A43" s="579"/>
      <c r="B43" s="579"/>
      <c r="C43" s="576">
        <v>72141124</v>
      </c>
      <c r="D43" s="576"/>
      <c r="E43" s="577" t="s">
        <v>3</v>
      </c>
      <c r="F43" s="577"/>
      <c r="G43" s="577"/>
      <c r="H43" s="578" t="s">
        <v>3</v>
      </c>
      <c r="I43" s="578"/>
      <c r="J43" s="578"/>
      <c r="K43" s="578" t="s">
        <v>3</v>
      </c>
      <c r="L43" s="578"/>
      <c r="M43" s="578"/>
      <c r="N43" s="566"/>
      <c r="O43" s="567"/>
      <c r="P43" s="568"/>
      <c r="Q43" s="91"/>
      <c r="R43" s="91"/>
      <c r="V43" s="98" t="s">
        <v>41</v>
      </c>
      <c r="W43" s="99" t="s">
        <v>56</v>
      </c>
      <c r="X43" s="100" t="s">
        <v>48</v>
      </c>
      <c r="Z43" s="97"/>
      <c r="AA43" s="572" t="s">
        <v>42</v>
      </c>
      <c r="AB43" s="573"/>
      <c r="AC43" s="574"/>
      <c r="AD43" s="97"/>
      <c r="AE43" s="97"/>
      <c r="AF43" s="97"/>
      <c r="AG43" s="97"/>
      <c r="AH43" s="97"/>
      <c r="AI43" s="97"/>
      <c r="AJ43" s="97"/>
      <c r="AK43" s="97"/>
      <c r="AL43" s="97"/>
      <c r="AM43" s="97"/>
      <c r="AN43" s="97"/>
    </row>
    <row r="44" spans="1:41" ht="33.9" customHeight="1">
      <c r="A44" s="528" t="s">
        <v>155</v>
      </c>
      <c r="B44" s="528"/>
      <c r="C44" s="528"/>
      <c r="D44" s="528"/>
      <c r="E44" s="561" t="s">
        <v>3</v>
      </c>
      <c r="F44" s="561"/>
      <c r="G44" s="561"/>
      <c r="H44" s="561" t="s">
        <v>3</v>
      </c>
      <c r="I44" s="561"/>
      <c r="J44" s="561"/>
      <c r="K44" s="575" t="s">
        <v>3</v>
      </c>
      <c r="L44" s="575"/>
      <c r="M44" s="575"/>
      <c r="N44" s="566"/>
      <c r="O44" s="567"/>
      <c r="P44" s="568"/>
      <c r="Q44" s="101"/>
      <c r="R44" s="91"/>
      <c r="V44" s="94"/>
      <c r="W44" s="95"/>
      <c r="X44" s="96"/>
      <c r="Z44" s="94"/>
      <c r="AA44" s="557"/>
      <c r="AB44" s="557"/>
      <c r="AC44" s="557"/>
      <c r="AD44" s="557"/>
      <c r="AE44" s="557"/>
      <c r="AF44" s="557"/>
      <c r="AG44" s="557"/>
      <c r="AH44" s="557"/>
      <c r="AI44" s="557"/>
      <c r="AJ44" s="557"/>
      <c r="AK44" s="557"/>
      <c r="AL44" s="557"/>
      <c r="AM44" s="557"/>
      <c r="AN44" s="557"/>
      <c r="AO44" s="558"/>
    </row>
    <row r="45" spans="1:41" ht="33.9" customHeight="1">
      <c r="A45" s="532" t="s">
        <v>170</v>
      </c>
      <c r="B45" s="559"/>
      <c r="C45" s="559"/>
      <c r="D45" s="560"/>
      <c r="E45" s="561" t="s">
        <v>3</v>
      </c>
      <c r="F45" s="561"/>
      <c r="G45" s="561"/>
      <c r="H45" s="561"/>
      <c r="I45" s="561"/>
      <c r="J45" s="561"/>
      <c r="K45" s="562"/>
      <c r="L45" s="562"/>
      <c r="M45" s="562"/>
      <c r="N45" s="569"/>
      <c r="O45" s="570"/>
      <c r="P45" s="571"/>
      <c r="Q45" s="101"/>
      <c r="R45" s="91"/>
      <c r="W45" s="102"/>
      <c r="X45" s="96"/>
      <c r="Z45" s="102"/>
      <c r="AA45" s="103"/>
      <c r="AB45" s="104"/>
      <c r="AC45" s="97"/>
      <c r="AD45" s="97"/>
      <c r="AE45" s="97"/>
      <c r="AF45" s="97"/>
      <c r="AG45" s="97"/>
      <c r="AH45" s="97"/>
      <c r="AI45" s="97"/>
      <c r="AJ45" s="97"/>
      <c r="AK45" s="97"/>
      <c r="AL45" s="97"/>
      <c r="AM45" s="97"/>
      <c r="AN45" s="97"/>
      <c r="AO45" s="97"/>
    </row>
    <row r="46" spans="1:41" ht="38.15" customHeight="1">
      <c r="A46" s="552" t="s">
        <v>76</v>
      </c>
      <c r="B46" s="552"/>
      <c r="C46" s="552"/>
      <c r="D46" s="552"/>
      <c r="E46" s="552"/>
      <c r="F46" s="552"/>
      <c r="G46" s="552"/>
      <c r="H46" s="552"/>
      <c r="I46" s="552"/>
      <c r="J46" s="552"/>
      <c r="K46" s="552"/>
      <c r="L46" s="552"/>
      <c r="M46" s="552"/>
      <c r="N46" s="552"/>
      <c r="O46" s="552"/>
      <c r="P46" s="552"/>
      <c r="Q46" s="555" t="s">
        <v>160</v>
      </c>
      <c r="R46" s="655"/>
      <c r="S46" s="144"/>
      <c r="W46" s="105">
        <v>6</v>
      </c>
      <c r="X46" s="106">
        <v>1.5</v>
      </c>
      <c r="Z46" s="95" t="s">
        <v>39</v>
      </c>
      <c r="AA46" s="540" t="e">
        <f>+IF(#REF!="CUMPLE",1,0)</f>
        <v>#REF!</v>
      </c>
      <c r="AB46" s="541"/>
    </row>
    <row r="47" spans="1:41" ht="24.65" customHeight="1">
      <c r="A47" s="527" t="s">
        <v>74</v>
      </c>
      <c r="B47" s="528"/>
      <c r="C47" s="528"/>
      <c r="D47" s="528"/>
      <c r="E47" s="537"/>
      <c r="F47" s="538"/>
      <c r="G47" s="538"/>
      <c r="H47" s="538"/>
      <c r="I47" s="538"/>
      <c r="J47" s="538"/>
      <c r="K47" s="538"/>
      <c r="L47" s="538"/>
      <c r="M47" s="538"/>
      <c r="N47" s="538"/>
      <c r="O47" s="538"/>
      <c r="P47" s="539"/>
      <c r="Q47" s="546" t="s">
        <v>57</v>
      </c>
      <c r="R47" s="656"/>
      <c r="Z47" s="95" t="s">
        <v>40</v>
      </c>
      <c r="AA47" s="540" t="e">
        <f>+IF(#REF!="CUMPLE",1,0)</f>
        <v>#REF!</v>
      </c>
      <c r="AB47" s="541"/>
    </row>
    <row r="48" spans="1:41" ht="64.5" customHeight="1" thickBot="1">
      <c r="A48" s="553" t="s">
        <v>159</v>
      </c>
      <c r="B48" s="554"/>
      <c r="C48" s="554"/>
      <c r="D48" s="554"/>
      <c r="E48" s="537" t="s">
        <v>238</v>
      </c>
      <c r="F48" s="538"/>
      <c r="G48" s="538"/>
      <c r="H48" s="538"/>
      <c r="I48" s="538"/>
      <c r="J48" s="538"/>
      <c r="K48" s="538"/>
      <c r="L48" s="538"/>
      <c r="M48" s="538"/>
      <c r="N48" s="538"/>
      <c r="O48" s="538"/>
      <c r="P48" s="539"/>
      <c r="Q48" s="548"/>
      <c r="R48" s="657"/>
      <c r="Z48" s="95"/>
      <c r="AA48" s="140"/>
      <c r="AB48" s="140"/>
    </row>
    <row r="49" spans="1:32" ht="21" customHeight="1">
      <c r="A49" s="527" t="s">
        <v>77</v>
      </c>
      <c r="B49" s="528"/>
      <c r="C49" s="528"/>
      <c r="D49" s="528"/>
      <c r="E49" s="537" t="s">
        <v>57</v>
      </c>
      <c r="F49" s="538"/>
      <c r="G49" s="538"/>
      <c r="H49" s="538"/>
      <c r="I49" s="538"/>
      <c r="J49" s="538"/>
      <c r="K49" s="538"/>
      <c r="L49" s="538"/>
      <c r="M49" s="538"/>
      <c r="N49" s="538"/>
      <c r="O49" s="538"/>
      <c r="P49" s="539"/>
      <c r="Q49" s="548"/>
      <c r="R49" s="657"/>
      <c r="V49" s="98" t="s">
        <v>41</v>
      </c>
      <c r="W49" s="99" t="s">
        <v>51</v>
      </c>
      <c r="X49" s="100" t="s">
        <v>42</v>
      </c>
      <c r="Z49" s="95" t="s">
        <v>43</v>
      </c>
      <c r="AA49" s="540" t="e">
        <f>SUM(AA46:AB47)</f>
        <v>#REF!</v>
      </c>
      <c r="AB49" s="541"/>
    </row>
    <row r="50" spans="1:32" ht="27.65" customHeight="1">
      <c r="A50" s="542" t="s">
        <v>78</v>
      </c>
      <c r="B50" s="542"/>
      <c r="C50" s="542"/>
      <c r="D50" s="542"/>
      <c r="E50" s="537" t="s">
        <v>57</v>
      </c>
      <c r="F50" s="538"/>
      <c r="G50" s="538"/>
      <c r="H50" s="538"/>
      <c r="I50" s="538"/>
      <c r="J50" s="538"/>
      <c r="K50" s="538"/>
      <c r="L50" s="538"/>
      <c r="M50" s="538"/>
      <c r="N50" s="538"/>
      <c r="O50" s="538"/>
      <c r="P50" s="539"/>
      <c r="Q50" s="548"/>
      <c r="R50" s="657"/>
      <c r="V50" s="108" t="e">
        <f>+IF(#REF!="CUMPLE",1,"NC")</f>
        <v>#REF!</v>
      </c>
      <c r="W50" s="109" t="e">
        <f>+IF(#REF!="CUMPLE",1,0)</f>
        <v>#REF!</v>
      </c>
      <c r="X50" s="110" t="e">
        <f>+IF(V50=W50,1,0)</f>
        <v>#REF!</v>
      </c>
    </row>
    <row r="51" spans="1:32" ht="27" customHeight="1">
      <c r="A51" s="542" t="s">
        <v>79</v>
      </c>
      <c r="B51" s="542"/>
      <c r="C51" s="542"/>
      <c r="D51" s="542"/>
      <c r="E51" s="537" t="s">
        <v>239</v>
      </c>
      <c r="F51" s="538"/>
      <c r="G51" s="538"/>
      <c r="H51" s="538"/>
      <c r="I51" s="538"/>
      <c r="J51" s="538"/>
      <c r="K51" s="538"/>
      <c r="L51" s="538"/>
      <c r="M51" s="538"/>
      <c r="N51" s="538"/>
      <c r="O51" s="538"/>
      <c r="P51" s="539"/>
      <c r="Q51" s="548"/>
      <c r="R51" s="657"/>
    </row>
    <row r="52" spans="1:32" ht="54.65" customHeight="1">
      <c r="A52" s="532" t="s">
        <v>161</v>
      </c>
      <c r="B52" s="533"/>
      <c r="C52" s="533"/>
      <c r="D52" s="533"/>
      <c r="E52" s="533"/>
      <c r="F52" s="533"/>
      <c r="G52" s="533"/>
      <c r="H52" s="533"/>
      <c r="I52" s="533"/>
      <c r="J52" s="533"/>
      <c r="K52" s="533"/>
      <c r="L52" s="533"/>
      <c r="M52" s="533"/>
      <c r="N52" s="533"/>
      <c r="O52" s="533"/>
      <c r="P52" s="534"/>
      <c r="Q52" s="91"/>
      <c r="R52" s="91"/>
    </row>
    <row r="53" spans="1:32">
      <c r="A53" s="527" t="s">
        <v>156</v>
      </c>
      <c r="B53" s="528"/>
      <c r="C53" s="528"/>
      <c r="D53" s="528"/>
      <c r="E53" s="670" t="s">
        <v>16</v>
      </c>
      <c r="F53" s="670"/>
      <c r="G53" s="670"/>
      <c r="H53" s="670" t="s">
        <v>18</v>
      </c>
      <c r="I53" s="670"/>
      <c r="J53" s="670"/>
      <c r="K53" s="670" t="s">
        <v>21</v>
      </c>
      <c r="L53" s="670"/>
      <c r="M53" s="670"/>
      <c r="N53" s="536" t="s">
        <v>22</v>
      </c>
      <c r="O53" s="536"/>
      <c r="P53" s="536"/>
      <c r="Q53" s="150" t="s">
        <v>164</v>
      </c>
      <c r="R53" s="145" t="s">
        <v>158</v>
      </c>
      <c r="S53" s="112"/>
      <c r="T53" s="113"/>
      <c r="U53" s="113"/>
      <c r="V53" s="113"/>
    </row>
    <row r="54" spans="1:32" ht="31.25" customHeight="1">
      <c r="A54" s="527" t="s">
        <v>143</v>
      </c>
      <c r="B54" s="528"/>
      <c r="C54" s="528"/>
      <c r="D54" s="528"/>
      <c r="E54" s="530" t="s">
        <v>240</v>
      </c>
      <c r="F54" s="530"/>
      <c r="G54" s="530"/>
      <c r="H54" s="530" t="s">
        <v>240</v>
      </c>
      <c r="I54" s="530"/>
      <c r="J54" s="530"/>
      <c r="K54" s="530" t="s">
        <v>241</v>
      </c>
      <c r="L54" s="530"/>
      <c r="M54" s="530"/>
      <c r="N54" s="530" t="s">
        <v>242</v>
      </c>
      <c r="O54" s="530"/>
      <c r="P54" s="530"/>
      <c r="Q54" s="195" t="s">
        <v>240</v>
      </c>
      <c r="R54" s="128"/>
      <c r="S54" s="128"/>
      <c r="T54" s="114"/>
      <c r="U54" s="114"/>
      <c r="V54" s="114"/>
    </row>
    <row r="55" spans="1:32" ht="60.9" customHeight="1">
      <c r="A55" s="527" t="s">
        <v>75</v>
      </c>
      <c r="B55" s="528"/>
      <c r="C55" s="528"/>
      <c r="D55" s="528"/>
      <c r="E55" s="530" t="s">
        <v>243</v>
      </c>
      <c r="F55" s="530"/>
      <c r="G55" s="530"/>
      <c r="H55" s="654" t="s">
        <v>244</v>
      </c>
      <c r="I55" s="654"/>
      <c r="J55" s="654"/>
      <c r="K55" s="654" t="s">
        <v>245</v>
      </c>
      <c r="L55" s="654"/>
      <c r="M55" s="654"/>
      <c r="N55" s="530" t="s">
        <v>246</v>
      </c>
      <c r="O55" s="530"/>
      <c r="P55" s="530"/>
      <c r="Q55" s="196" t="s">
        <v>247</v>
      </c>
      <c r="R55" s="148"/>
      <c r="S55" s="115"/>
      <c r="T55" s="114"/>
      <c r="U55" s="114"/>
      <c r="V55" s="114"/>
    </row>
    <row r="56" spans="1:32">
      <c r="A56" s="527" t="s">
        <v>157</v>
      </c>
      <c r="B56" s="528"/>
      <c r="C56" s="528"/>
      <c r="D56" s="528"/>
      <c r="E56" s="536" t="s">
        <v>248</v>
      </c>
      <c r="F56" s="536"/>
      <c r="G56" s="536"/>
      <c r="H56" s="536" t="s">
        <v>248</v>
      </c>
      <c r="I56" s="536"/>
      <c r="J56" s="536"/>
      <c r="K56" s="536" t="s">
        <v>248</v>
      </c>
      <c r="L56" s="536"/>
      <c r="M56" s="536"/>
      <c r="N56" s="536" t="s">
        <v>249</v>
      </c>
      <c r="O56" s="536"/>
      <c r="P56" s="536"/>
      <c r="Q56" s="133" t="s">
        <v>248</v>
      </c>
      <c r="R56" s="127"/>
      <c r="S56" s="127"/>
      <c r="T56" s="114"/>
      <c r="U56" s="114"/>
      <c r="V56" s="114"/>
    </row>
    <row r="57" spans="1:32">
      <c r="A57" s="527" t="s">
        <v>142</v>
      </c>
      <c r="B57" s="528"/>
      <c r="C57" s="528"/>
      <c r="D57" s="528"/>
      <c r="E57" s="536" t="s">
        <v>57</v>
      </c>
      <c r="F57" s="536"/>
      <c r="G57" s="536"/>
      <c r="H57" s="536" t="s">
        <v>57</v>
      </c>
      <c r="I57" s="536"/>
      <c r="J57" s="536"/>
      <c r="K57" s="536" t="s">
        <v>57</v>
      </c>
      <c r="L57" s="536"/>
      <c r="M57" s="536"/>
      <c r="N57" s="536" t="s">
        <v>11</v>
      </c>
      <c r="O57" s="536"/>
      <c r="P57" s="536"/>
      <c r="Q57" s="133" t="s">
        <v>57</v>
      </c>
      <c r="R57" s="127"/>
      <c r="S57" s="127"/>
      <c r="T57" s="114"/>
      <c r="U57" s="114"/>
      <c r="V57" s="114"/>
    </row>
    <row r="58" spans="1:32" ht="15.65" customHeight="1">
      <c r="V58" s="116">
        <v>5</v>
      </c>
      <c r="W58" s="535" t="str">
        <f>+IF($A$22=Q32,IF(#REF!="CUMPLE",#REF!,0),"")</f>
        <v/>
      </c>
      <c r="X58" s="535"/>
      <c r="Y58" s="535" t="str">
        <f>+IF($A$23=Q32,IF(#REF!="CUMPLE",#REF!,0),"")</f>
        <v/>
      </c>
      <c r="Z58" s="535"/>
      <c r="AA58" s="535" t="str">
        <f>+IF($A$24=Q32,IF(#REF!="CUMPLE",#REF!,0),"")</f>
        <v/>
      </c>
      <c r="AB58" s="535"/>
      <c r="AC58" s="535" t="e">
        <f>+IF($A$25=Q32,IF(#REF!="CUMPLE",#REF!,0),"")</f>
        <v>#REF!</v>
      </c>
      <c r="AD58" s="535"/>
      <c r="AE58" s="535" t="e">
        <f>+IF($A$26=Q32,IF(#REF!="CUMPLE",#REF!,0),"")</f>
        <v>#REF!</v>
      </c>
      <c r="AF58" s="535"/>
    </row>
    <row r="59" spans="1:32" ht="15.65" customHeight="1">
      <c r="W59" s="94" t="e">
        <f>+IF(#REF!="CUMPLE",1,"NC")</f>
        <v>#REF!</v>
      </c>
      <c r="X59" s="117" t="str">
        <f>IF(ISNUMBER(#REF!),#REF!,"")</f>
        <v/>
      </c>
      <c r="Y59" s="118" t="e">
        <f>+IF(W59=1,X59,"")</f>
        <v>#REF!</v>
      </c>
    </row>
    <row r="60" spans="1:32" ht="15.65" customHeight="1">
      <c r="W60" s="94" t="e">
        <f>+IF(#REF!="CUMPLE",1,"NC")</f>
        <v>#REF!</v>
      </c>
      <c r="X60" s="117" t="str">
        <f>IF(ISNUMBER(#REF!),#REF!,"")</f>
        <v/>
      </c>
      <c r="Y60" s="118" t="e">
        <f>+IF(W60=1,X60,"")</f>
        <v>#REF!</v>
      </c>
    </row>
    <row r="61" spans="1:32" ht="27" customHeight="1">
      <c r="B61" s="522" t="s">
        <v>49</v>
      </c>
      <c r="C61" s="522"/>
      <c r="D61" s="522"/>
      <c r="E61" s="522"/>
      <c r="F61" s="522"/>
      <c r="G61" s="522"/>
      <c r="H61" s="522"/>
      <c r="I61" s="522"/>
      <c r="J61" s="522"/>
      <c r="K61" s="522"/>
      <c r="L61" s="522"/>
      <c r="M61" s="522"/>
      <c r="N61" s="522"/>
      <c r="O61" s="522"/>
      <c r="P61" s="522"/>
      <c r="Q61" s="119"/>
      <c r="R61" s="119"/>
    </row>
    <row r="62" spans="1:32" ht="15.9" customHeight="1">
      <c r="B62" s="522"/>
      <c r="C62" s="522"/>
      <c r="D62" s="522"/>
      <c r="E62" s="522"/>
      <c r="F62" s="522"/>
      <c r="G62" s="522"/>
      <c r="H62" s="522"/>
      <c r="I62" s="522"/>
      <c r="J62" s="522"/>
      <c r="K62" s="522"/>
      <c r="L62" s="522"/>
      <c r="M62" s="522"/>
      <c r="N62" s="522"/>
      <c r="O62" s="522"/>
      <c r="P62" s="522"/>
      <c r="Q62" s="119"/>
      <c r="R62" s="119"/>
    </row>
    <row r="63" spans="1:32" ht="15.65" customHeight="1">
      <c r="B63" s="522" t="s">
        <v>50</v>
      </c>
      <c r="C63" s="522"/>
      <c r="D63" s="522"/>
      <c r="E63" s="522"/>
      <c r="F63" s="522"/>
      <c r="G63" s="522"/>
      <c r="H63" s="522"/>
      <c r="I63" s="522"/>
      <c r="J63" s="522"/>
      <c r="K63" s="522"/>
      <c r="L63" s="522"/>
      <c r="M63" s="522"/>
      <c r="N63" s="522"/>
      <c r="O63" s="522"/>
      <c r="P63" s="522"/>
      <c r="Q63" s="119"/>
      <c r="R63" s="119"/>
      <c r="W63" t="e">
        <f>+LOOKUP(Y63,#REF!,#REF!)</f>
        <v>#REF!</v>
      </c>
      <c r="Y63" s="120" t="s">
        <v>54</v>
      </c>
    </row>
    <row r="64" spans="1:32" ht="16.399999999999999" customHeight="1">
      <c r="B64" s="522"/>
      <c r="C64" s="522"/>
      <c r="D64" s="522"/>
      <c r="E64" s="522"/>
      <c r="F64" s="522"/>
      <c r="G64" s="522"/>
      <c r="H64" s="522"/>
      <c r="I64" s="522"/>
      <c r="J64" s="522"/>
      <c r="K64" s="522"/>
      <c r="L64" s="522"/>
      <c r="M64" s="522"/>
      <c r="N64" s="522"/>
      <c r="O64" s="522"/>
      <c r="P64" s="522"/>
      <c r="Q64" s="119"/>
      <c r="R64" s="119"/>
    </row>
    <row r="65" spans="1:29" ht="73.5" customHeight="1">
      <c r="B65" s="523" t="s">
        <v>433</v>
      </c>
      <c r="C65" s="523"/>
      <c r="D65" s="523"/>
      <c r="E65" s="667" t="s">
        <v>434</v>
      </c>
      <c r="F65" s="669"/>
      <c r="G65" s="669"/>
      <c r="H65" s="669"/>
      <c r="I65" s="669"/>
      <c r="J65" s="669"/>
      <c r="K65" s="669"/>
      <c r="L65" s="669"/>
      <c r="M65" s="669"/>
      <c r="N65" s="669"/>
      <c r="O65" s="669"/>
      <c r="P65" s="669"/>
      <c r="Q65" s="119"/>
      <c r="R65" s="119"/>
    </row>
    <row r="66" spans="1:29" ht="112.5" customHeight="1">
      <c r="B66" s="523" t="s">
        <v>465</v>
      </c>
      <c r="C66" s="523"/>
      <c r="D66" s="523"/>
      <c r="E66" s="526" t="s">
        <v>466</v>
      </c>
      <c r="F66" s="526"/>
      <c r="G66" s="526"/>
      <c r="H66" s="526"/>
      <c r="I66" s="526"/>
      <c r="J66" s="526"/>
      <c r="K66" s="526"/>
      <c r="L66" s="526"/>
      <c r="M66" s="526"/>
      <c r="N66" s="526"/>
      <c r="O66" s="526"/>
      <c r="P66" s="526"/>
      <c r="Q66" s="121"/>
      <c r="R66" s="121"/>
    </row>
    <row r="67" spans="1:29">
      <c r="A67" s="67"/>
      <c r="B67" s="67"/>
      <c r="C67" s="67"/>
      <c r="D67" s="67"/>
      <c r="E67" s="67"/>
      <c r="F67" s="67"/>
      <c r="G67" s="67"/>
      <c r="H67" s="67"/>
      <c r="I67" s="67"/>
      <c r="J67" s="67"/>
      <c r="K67" s="67"/>
      <c r="L67" s="67"/>
      <c r="M67" s="67"/>
      <c r="N67" s="67"/>
      <c r="O67" s="67"/>
      <c r="P67" s="67"/>
      <c r="Q67" s="67"/>
      <c r="R67" s="67"/>
      <c r="AB67" s="1">
        <v>1988</v>
      </c>
      <c r="AC67" s="2">
        <v>25637</v>
      </c>
    </row>
    <row r="68" spans="1:29">
      <c r="A68" s="67"/>
      <c r="B68" s="67"/>
      <c r="C68" s="67"/>
      <c r="D68" s="67"/>
      <c r="E68" s="67"/>
      <c r="F68" s="67"/>
      <c r="G68" s="67"/>
      <c r="H68" s="67"/>
      <c r="I68" s="67"/>
      <c r="J68" s="67"/>
      <c r="K68" s="67"/>
      <c r="L68" s="67"/>
      <c r="M68" s="67"/>
      <c r="N68" s="67"/>
      <c r="O68" s="67"/>
      <c r="P68" s="67"/>
      <c r="Q68" s="67"/>
      <c r="R68" s="67"/>
      <c r="AB68" s="3">
        <v>1989</v>
      </c>
      <c r="AC68" s="4">
        <v>32560</v>
      </c>
    </row>
    <row r="69" spans="1:29">
      <c r="A69" s="67"/>
      <c r="B69" s="514"/>
      <c r="C69" s="514"/>
      <c r="D69" s="514"/>
      <c r="E69" s="514"/>
      <c r="F69" s="514"/>
      <c r="G69" s="514"/>
      <c r="H69" s="67"/>
      <c r="I69" s="67"/>
      <c r="J69" s="67"/>
      <c r="K69" s="67"/>
      <c r="L69" s="67"/>
      <c r="M69" s="67"/>
      <c r="N69" s="67"/>
      <c r="O69" s="67"/>
      <c r="P69" s="67"/>
      <c r="Q69" s="67"/>
      <c r="R69" s="67"/>
      <c r="S69" s="67"/>
      <c r="AB69" s="1">
        <v>1990</v>
      </c>
      <c r="AC69" s="2">
        <v>41025</v>
      </c>
    </row>
    <row r="70" spans="1:29">
      <c r="A70" s="67"/>
      <c r="B70" s="514"/>
      <c r="C70" s="514"/>
      <c r="D70" s="514"/>
      <c r="E70" s="514"/>
      <c r="F70" s="514"/>
      <c r="G70" s="514"/>
      <c r="H70" s="67"/>
      <c r="I70" s="67"/>
      <c r="J70" s="67"/>
      <c r="K70" s="67"/>
      <c r="L70" s="67"/>
      <c r="M70" s="67"/>
      <c r="N70" s="67"/>
      <c r="O70" s="67"/>
      <c r="P70" s="67"/>
      <c r="Q70" s="67"/>
      <c r="R70" s="67"/>
      <c r="S70" s="67"/>
      <c r="AB70" s="3">
        <v>1991</v>
      </c>
      <c r="AC70" s="4">
        <v>51720</v>
      </c>
    </row>
    <row r="71" spans="1:29">
      <c r="A71" s="67"/>
      <c r="B71" s="514"/>
      <c r="C71" s="514"/>
      <c r="D71" s="514"/>
      <c r="E71" s="514"/>
      <c r="F71" s="514"/>
      <c r="G71" s="514"/>
      <c r="H71" s="67"/>
      <c r="I71" s="67"/>
      <c r="J71" s="67"/>
      <c r="K71" s="67"/>
      <c r="L71" s="67"/>
      <c r="M71" s="67"/>
      <c r="N71" s="67"/>
      <c r="O71" s="67"/>
      <c r="P71" s="67"/>
      <c r="Q71" s="67"/>
      <c r="R71" s="67"/>
      <c r="S71" s="67"/>
      <c r="AB71" s="1">
        <v>1992</v>
      </c>
      <c r="AC71" s="2">
        <v>65190</v>
      </c>
    </row>
    <row r="72" spans="1:29">
      <c r="A72" s="67"/>
      <c r="B72" s="514"/>
      <c r="C72" s="514"/>
      <c r="D72" s="514"/>
      <c r="E72" s="514"/>
      <c r="F72" s="514"/>
      <c r="G72" s="514"/>
      <c r="H72" s="67"/>
      <c r="I72" s="67"/>
      <c r="J72" s="67"/>
      <c r="K72" s="67"/>
      <c r="L72" s="67"/>
      <c r="M72" s="67"/>
      <c r="N72" s="67"/>
      <c r="O72" s="67"/>
      <c r="P72" s="67"/>
      <c r="Q72" s="67"/>
      <c r="R72" s="67"/>
      <c r="S72" s="67"/>
      <c r="AB72" s="3">
        <v>1993</v>
      </c>
      <c r="AC72" s="4">
        <v>81510</v>
      </c>
    </row>
    <row r="73" spans="1:29">
      <c r="A73" s="67"/>
      <c r="B73" s="514"/>
      <c r="C73" s="514"/>
      <c r="D73" s="514"/>
      <c r="E73" s="514"/>
      <c r="F73" s="514"/>
      <c r="G73" s="514"/>
      <c r="H73" s="67"/>
      <c r="I73" s="67"/>
      <c r="J73" s="67"/>
      <c r="K73" s="67"/>
      <c r="L73" s="67"/>
      <c r="M73" s="67"/>
      <c r="N73" s="67"/>
      <c r="O73" s="67"/>
      <c r="P73" s="67"/>
      <c r="Q73" s="67"/>
      <c r="R73" s="67"/>
      <c r="S73" s="67"/>
      <c r="AB73" s="1">
        <v>1994</v>
      </c>
      <c r="AC73" s="2">
        <v>98700</v>
      </c>
    </row>
    <row r="74" spans="1:29">
      <c r="A74" s="67"/>
      <c r="B74" s="514"/>
      <c r="C74" s="514"/>
      <c r="D74" s="514"/>
      <c r="E74" s="514"/>
      <c r="F74" s="514"/>
      <c r="G74" s="514"/>
      <c r="H74" s="67"/>
      <c r="I74" s="67"/>
      <c r="J74" s="67"/>
      <c r="K74" s="67"/>
      <c r="L74" s="67"/>
      <c r="M74" s="67"/>
      <c r="N74" s="67"/>
      <c r="O74" s="67"/>
      <c r="P74" s="67"/>
      <c r="Q74" s="67"/>
      <c r="R74" s="67"/>
      <c r="S74" s="67"/>
      <c r="AB74" s="3">
        <v>1995</v>
      </c>
      <c r="AC74" s="4">
        <v>118934</v>
      </c>
    </row>
    <row r="75" spans="1:29">
      <c r="A75" s="67"/>
      <c r="B75" s="55"/>
      <c r="C75" s="55"/>
      <c r="D75" s="55"/>
      <c r="E75" s="55"/>
      <c r="F75" s="55"/>
      <c r="G75" s="55"/>
      <c r="H75" s="55" t="s">
        <v>250</v>
      </c>
      <c r="I75" s="55"/>
      <c r="J75" s="55"/>
      <c r="K75" s="55"/>
      <c r="L75" s="55"/>
      <c r="M75" s="67"/>
      <c r="N75" s="67"/>
      <c r="O75" s="67"/>
      <c r="P75" s="67"/>
      <c r="Q75" s="67"/>
      <c r="R75" s="67"/>
      <c r="S75" s="67"/>
      <c r="AB75" s="1">
        <v>1996</v>
      </c>
      <c r="AC75" s="2">
        <v>142125</v>
      </c>
    </row>
    <row r="76" spans="1:29">
      <c r="A76" s="67"/>
      <c r="B76" s="55"/>
      <c r="C76" s="55"/>
      <c r="D76" s="55"/>
      <c r="E76" s="55"/>
      <c r="F76" s="55"/>
      <c r="G76" s="55"/>
      <c r="H76" s="55" t="s">
        <v>145</v>
      </c>
      <c r="I76" s="55"/>
      <c r="J76" s="55"/>
      <c r="K76" s="55"/>
      <c r="L76" s="55"/>
      <c r="M76" s="67"/>
      <c r="N76" s="67"/>
      <c r="O76" s="67"/>
      <c r="P76" s="67"/>
      <c r="Q76" s="67"/>
      <c r="R76" s="67"/>
      <c r="S76" s="67"/>
      <c r="AB76" s="3">
        <v>1997</v>
      </c>
      <c r="AC76" s="4">
        <v>172005</v>
      </c>
    </row>
    <row r="77" spans="1:29">
      <c r="A77" s="67"/>
      <c r="B77" s="67"/>
      <c r="C77" s="67"/>
      <c r="D77" s="67"/>
      <c r="E77" s="67"/>
      <c r="F77" s="67"/>
      <c r="G77" s="67"/>
      <c r="H77" s="67"/>
      <c r="I77" s="67"/>
      <c r="J77" s="67"/>
      <c r="K77" s="67"/>
      <c r="L77" s="67"/>
      <c r="M77" s="67"/>
      <c r="N77" s="67"/>
      <c r="O77" s="67"/>
      <c r="P77" s="67"/>
      <c r="Q77" s="67"/>
      <c r="R77" s="67"/>
      <c r="S77" s="67"/>
      <c r="AB77" s="1">
        <v>1998</v>
      </c>
      <c r="AC77" s="2">
        <v>203826</v>
      </c>
    </row>
    <row r="78" spans="1:29">
      <c r="A78" s="67"/>
      <c r="B78" s="67"/>
      <c r="C78" s="67"/>
      <c r="D78" s="67"/>
      <c r="E78" s="67"/>
      <c r="F78" s="67"/>
      <c r="G78" s="67"/>
      <c r="H78" s="67"/>
      <c r="I78" s="67"/>
      <c r="J78" s="67"/>
      <c r="K78" s="67"/>
      <c r="L78" s="67"/>
      <c r="M78" s="67"/>
      <c r="N78" s="67"/>
      <c r="O78" s="67"/>
      <c r="P78" s="67"/>
      <c r="Q78" s="67"/>
      <c r="R78" s="67"/>
      <c r="S78" s="67"/>
      <c r="AB78" s="3">
        <v>1999</v>
      </c>
      <c r="AC78" s="4">
        <v>236460</v>
      </c>
    </row>
    <row r="79" spans="1:29">
      <c r="A79" s="67"/>
      <c r="B79" s="67"/>
      <c r="C79" s="67"/>
      <c r="D79" s="67"/>
      <c r="E79" s="67"/>
      <c r="F79" s="67"/>
      <c r="G79" s="67"/>
      <c r="H79" s="67"/>
      <c r="I79" s="67"/>
      <c r="J79" s="67"/>
      <c r="K79" s="67"/>
      <c r="L79" s="67"/>
      <c r="M79" s="67"/>
      <c r="N79" s="67"/>
      <c r="O79" s="67"/>
      <c r="P79" s="67"/>
      <c r="Q79" s="67"/>
      <c r="R79" s="67"/>
      <c r="S79" s="67"/>
      <c r="AB79" s="1">
        <v>2000</v>
      </c>
      <c r="AC79" s="2">
        <v>260100</v>
      </c>
    </row>
    <row r="80" spans="1:29">
      <c r="S80" s="67"/>
      <c r="AB80" s="3">
        <v>2001</v>
      </c>
      <c r="AC80" s="4">
        <v>286000</v>
      </c>
    </row>
    <row r="81" spans="6:29">
      <c r="S81" s="67"/>
      <c r="AB81" s="1">
        <v>2002</v>
      </c>
      <c r="AC81" s="2">
        <v>309000</v>
      </c>
    </row>
    <row r="82" spans="6:29">
      <c r="S82" s="67"/>
      <c r="AB82" s="3">
        <v>2003</v>
      </c>
      <c r="AC82" s="4">
        <v>332000</v>
      </c>
    </row>
    <row r="83" spans="6:29">
      <c r="AB83" s="1">
        <v>2004</v>
      </c>
      <c r="AC83" s="2">
        <v>358000</v>
      </c>
    </row>
    <row r="84" spans="6:29">
      <c r="F84" s="122"/>
      <c r="AB84" s="3">
        <v>2005</v>
      </c>
      <c r="AC84" s="4">
        <v>381500</v>
      </c>
    </row>
    <row r="85" spans="6:29">
      <c r="AB85" s="1">
        <v>2006</v>
      </c>
      <c r="AC85" s="2">
        <v>408000</v>
      </c>
    </row>
    <row r="86" spans="6:29">
      <c r="AB86" s="3">
        <v>2007</v>
      </c>
      <c r="AC86" s="4">
        <v>433700</v>
      </c>
    </row>
    <row r="87" spans="6:29">
      <c r="AB87" s="1">
        <v>2008</v>
      </c>
      <c r="AC87" s="2">
        <v>461500</v>
      </c>
    </row>
    <row r="88" spans="6:29">
      <c r="AB88" s="3">
        <v>2009</v>
      </c>
      <c r="AC88" s="4">
        <v>496900</v>
      </c>
    </row>
    <row r="89" spans="6:29">
      <c r="AB89" s="1">
        <v>2010</v>
      </c>
      <c r="AC89" s="2">
        <v>515000</v>
      </c>
    </row>
    <row r="90" spans="6:29">
      <c r="AB90" s="3">
        <v>2011</v>
      </c>
      <c r="AC90" s="4">
        <v>535600</v>
      </c>
    </row>
    <row r="91" spans="6:29">
      <c r="AB91" s="1">
        <v>2012</v>
      </c>
      <c r="AC91" s="2">
        <v>566700</v>
      </c>
    </row>
    <row r="92" spans="6:29">
      <c r="AB92" s="3">
        <v>2013</v>
      </c>
      <c r="AC92" s="4">
        <v>589500</v>
      </c>
    </row>
    <row r="93" spans="6:29">
      <c r="AB93" s="1">
        <v>2014</v>
      </c>
      <c r="AC93" s="2">
        <v>616000</v>
      </c>
    </row>
    <row r="94" spans="6:29">
      <c r="AB94" s="3">
        <v>2015</v>
      </c>
      <c r="AC94" s="4">
        <v>644350</v>
      </c>
    </row>
    <row r="95" spans="6:29">
      <c r="AB95" s="1">
        <v>2016</v>
      </c>
      <c r="AC95" s="2">
        <v>689455</v>
      </c>
    </row>
    <row r="96" spans="6:29">
      <c r="AB96" s="3">
        <v>2017</v>
      </c>
      <c r="AC96" s="4">
        <v>737717</v>
      </c>
    </row>
    <row r="97" spans="28:29">
      <c r="AB97" s="1">
        <v>2018</v>
      </c>
      <c r="AC97" s="2">
        <v>781242</v>
      </c>
    </row>
    <row r="98" spans="28:29">
      <c r="AB98" s="3">
        <v>2019</v>
      </c>
      <c r="AC98" s="4">
        <v>828116</v>
      </c>
    </row>
    <row r="99" spans="28:29">
      <c r="AB99" s="1">
        <v>2020</v>
      </c>
      <c r="AC99" s="2">
        <v>877803</v>
      </c>
    </row>
    <row r="100" spans="28:29">
      <c r="AB100" s="3">
        <v>2021</v>
      </c>
      <c r="AC100" s="4">
        <v>908526</v>
      </c>
    </row>
    <row r="101" spans="28:29">
      <c r="AB101" s="1">
        <v>2022</v>
      </c>
      <c r="AC101" s="2">
        <v>1000000</v>
      </c>
    </row>
  </sheetData>
  <sheetProtection algorithmName="SHA-512" hashValue="ajeVsg25DvJVc8yob6tpka1XXqdOffkvDM6uuA/CAMMgIbHY3t6T7t9laiW8GL1rbmzV9y93Wa2Z180EiejTZw==" saltValue="rm8wnXzu5SnFPY4PELMTsA==" spinCount="100000" sheet="1" formatCells="0" formatColumns="0" formatRows="0" insertColumns="0" insertRows="0" insertHyperlinks="0" deleteColumns="0" deleteRows="0" sort="0" autoFilter="0" pivotTables="0"/>
  <mergeCells count="204">
    <mergeCell ref="D1:R1"/>
    <mergeCell ref="D2:R6"/>
    <mergeCell ref="A8:J8"/>
    <mergeCell ref="K8:R8"/>
    <mergeCell ref="A9:B11"/>
    <mergeCell ref="C9:D9"/>
    <mergeCell ref="E9:J9"/>
    <mergeCell ref="K9:P9"/>
    <mergeCell ref="Q9:R9"/>
    <mergeCell ref="C10:D10"/>
    <mergeCell ref="A18:B18"/>
    <mergeCell ref="C18:F18"/>
    <mergeCell ref="H18:J18"/>
    <mergeCell ref="K18:R18"/>
    <mergeCell ref="E10:F10"/>
    <mergeCell ref="G10:H10"/>
    <mergeCell ref="I10:J10"/>
    <mergeCell ref="K10:P10"/>
    <mergeCell ref="Q10:R10"/>
    <mergeCell ref="C11:D11"/>
    <mergeCell ref="E11:F11"/>
    <mergeCell ref="G11:H11"/>
    <mergeCell ref="I11:J11"/>
    <mergeCell ref="K11:P11"/>
    <mergeCell ref="Q11:R11"/>
    <mergeCell ref="A12:B12"/>
    <mergeCell ref="C12:J12"/>
    <mergeCell ref="K12:P12"/>
    <mergeCell ref="Q12:R12"/>
    <mergeCell ref="A13:B13"/>
    <mergeCell ref="C13:J13"/>
    <mergeCell ref="A17:J17"/>
    <mergeCell ref="K17:R17"/>
    <mergeCell ref="A19:B19"/>
    <mergeCell ref="C19:J19"/>
    <mergeCell ref="A20:B20"/>
    <mergeCell ref="C20:J20"/>
    <mergeCell ref="A21:C21"/>
    <mergeCell ref="E21:F21"/>
    <mergeCell ref="I21:J21"/>
    <mergeCell ref="M21:R21"/>
    <mergeCell ref="A22:C22"/>
    <mergeCell ref="E22:F22"/>
    <mergeCell ref="I22:J22"/>
    <mergeCell ref="M22:O22"/>
    <mergeCell ref="P22:Q22"/>
    <mergeCell ref="R25:R26"/>
    <mergeCell ref="A26:C26"/>
    <mergeCell ref="E26:F26"/>
    <mergeCell ref="I26:J26"/>
    <mergeCell ref="A23:C23"/>
    <mergeCell ref="E23:F23"/>
    <mergeCell ref="I23:J23"/>
    <mergeCell ref="M23:O24"/>
    <mergeCell ref="P23:Q24"/>
    <mergeCell ref="R23:R24"/>
    <mergeCell ref="A24:C24"/>
    <mergeCell ref="E24:F24"/>
    <mergeCell ref="I24:J24"/>
    <mergeCell ref="A32:D32"/>
    <mergeCell ref="E32:G32"/>
    <mergeCell ref="H32:J32"/>
    <mergeCell ref="K32:M32"/>
    <mergeCell ref="A25:C25"/>
    <mergeCell ref="E25:F25"/>
    <mergeCell ref="I25:J25"/>
    <mergeCell ref="M25:O26"/>
    <mergeCell ref="P25:Q26"/>
    <mergeCell ref="A28:P28"/>
    <mergeCell ref="A29:P29"/>
    <mergeCell ref="A30:D30"/>
    <mergeCell ref="E30:G30"/>
    <mergeCell ref="H30:J30"/>
    <mergeCell ref="K30:M30"/>
    <mergeCell ref="N30:P30"/>
    <mergeCell ref="A31:D31"/>
    <mergeCell ref="E31:G31"/>
    <mergeCell ref="H31:J31"/>
    <mergeCell ref="K31:M31"/>
    <mergeCell ref="W38:AD38"/>
    <mergeCell ref="A39:D39"/>
    <mergeCell ref="A37:D37"/>
    <mergeCell ref="E37:G37"/>
    <mergeCell ref="H37:J37"/>
    <mergeCell ref="K37:M37"/>
    <mergeCell ref="A38:D38"/>
    <mergeCell ref="A33:D33"/>
    <mergeCell ref="E33:G33"/>
    <mergeCell ref="H33:J33"/>
    <mergeCell ref="K33:M33"/>
    <mergeCell ref="A34:D34"/>
    <mergeCell ref="E34:G34"/>
    <mergeCell ref="H34:J34"/>
    <mergeCell ref="K34:M34"/>
    <mergeCell ref="A35:D35"/>
    <mergeCell ref="E35:G35"/>
    <mergeCell ref="H35:J35"/>
    <mergeCell ref="K35:M35"/>
    <mergeCell ref="A36:D36"/>
    <mergeCell ref="E36:G36"/>
    <mergeCell ref="H36:J36"/>
    <mergeCell ref="K36:M36"/>
    <mergeCell ref="E39:M39"/>
    <mergeCell ref="AM41:AO41"/>
    <mergeCell ref="A42:B43"/>
    <mergeCell ref="A46:P46"/>
    <mergeCell ref="AA46:AB46"/>
    <mergeCell ref="A47:D47"/>
    <mergeCell ref="E47:P47"/>
    <mergeCell ref="AA47:AB47"/>
    <mergeCell ref="E43:G43"/>
    <mergeCell ref="H43:J43"/>
    <mergeCell ref="K43:M43"/>
    <mergeCell ref="AA41:AC41"/>
    <mergeCell ref="AD41:AF41"/>
    <mergeCell ref="AG41:AI41"/>
    <mergeCell ref="AJ44:AL44"/>
    <mergeCell ref="AM44:AO44"/>
    <mergeCell ref="A45:D45"/>
    <mergeCell ref="E45:G45"/>
    <mergeCell ref="H45:J45"/>
    <mergeCell ref="K45:M45"/>
    <mergeCell ref="N31:P45"/>
    <mergeCell ref="AA43:AC43"/>
    <mergeCell ref="A44:D44"/>
    <mergeCell ref="E44:G44"/>
    <mergeCell ref="K40:M40"/>
    <mergeCell ref="Q46:R46"/>
    <mergeCell ref="AD44:AF44"/>
    <mergeCell ref="A53:D53"/>
    <mergeCell ref="E53:G53"/>
    <mergeCell ref="H53:J53"/>
    <mergeCell ref="K53:M53"/>
    <mergeCell ref="N53:P53"/>
    <mergeCell ref="A49:D49"/>
    <mergeCell ref="AJ41:AL41"/>
    <mergeCell ref="A41:D41"/>
    <mergeCell ref="E41:G41"/>
    <mergeCell ref="H41:J41"/>
    <mergeCell ref="K41:M41"/>
    <mergeCell ref="AG44:AI44"/>
    <mergeCell ref="H44:J44"/>
    <mergeCell ref="K44:M44"/>
    <mergeCell ref="AA44:AC44"/>
    <mergeCell ref="C43:D43"/>
    <mergeCell ref="C42:D42"/>
    <mergeCell ref="E42:G42"/>
    <mergeCell ref="H42:J42"/>
    <mergeCell ref="K42:M42"/>
    <mergeCell ref="W58:X58"/>
    <mergeCell ref="Y58:Z58"/>
    <mergeCell ref="AA58:AB58"/>
    <mergeCell ref="AC58:AD58"/>
    <mergeCell ref="AE58:AF58"/>
    <mergeCell ref="B61:P62"/>
    <mergeCell ref="E49:P49"/>
    <mergeCell ref="AA49:AB49"/>
    <mergeCell ref="A50:D50"/>
    <mergeCell ref="E50:P50"/>
    <mergeCell ref="A51:D51"/>
    <mergeCell ref="E51:P51"/>
    <mergeCell ref="Q47:R51"/>
    <mergeCell ref="A48:D48"/>
    <mergeCell ref="E48:P48"/>
    <mergeCell ref="H55:J55"/>
    <mergeCell ref="K55:M55"/>
    <mergeCell ref="N55:P55"/>
    <mergeCell ref="A52:P52"/>
    <mergeCell ref="B72:G74"/>
    <mergeCell ref="A15:B15"/>
    <mergeCell ref="C15:J15"/>
    <mergeCell ref="A16:B16"/>
    <mergeCell ref="C16:J16"/>
    <mergeCell ref="A14:B14"/>
    <mergeCell ref="C14:J14"/>
    <mergeCell ref="B63:P64"/>
    <mergeCell ref="B65:D65"/>
    <mergeCell ref="E65:P65"/>
    <mergeCell ref="A56:D56"/>
    <mergeCell ref="E56:G56"/>
    <mergeCell ref="H56:J56"/>
    <mergeCell ref="K56:M56"/>
    <mergeCell ref="N56:P56"/>
    <mergeCell ref="A57:D57"/>
    <mergeCell ref="E57:G57"/>
    <mergeCell ref="H57:J57"/>
    <mergeCell ref="K57:M57"/>
    <mergeCell ref="N57:P57"/>
    <mergeCell ref="E38:G38"/>
    <mergeCell ref="H38:J38"/>
    <mergeCell ref="K38:M38"/>
    <mergeCell ref="A40:D40"/>
    <mergeCell ref="E40:G40"/>
    <mergeCell ref="H40:J40"/>
    <mergeCell ref="B66:D66"/>
    <mergeCell ref="E66:P66"/>
    <mergeCell ref="B69:G71"/>
    <mergeCell ref="A54:D54"/>
    <mergeCell ref="E54:G54"/>
    <mergeCell ref="H54:J54"/>
    <mergeCell ref="K54:M54"/>
    <mergeCell ref="N54:P54"/>
    <mergeCell ref="A55:D55"/>
    <mergeCell ref="E55:G55"/>
  </mergeCells>
  <dataValidations count="7">
    <dataValidation type="list" allowBlank="1" showInputMessage="1" showErrorMessage="1" sqref="H10:H11 R42:R45 H18 C19:C20 E42:M45 C15:C16" xr:uid="{00000000-0002-0000-0300-000006000000}">
      <formula1>CRITERIO</formula1>
    </dataValidation>
    <dataValidation type="list" allowBlank="1" showInputMessage="1" showErrorMessage="1" sqref="R32" xr:uid="{00000000-0002-0000-0300-000005000000}">
      <formula1>$W$13:$W$20</formula1>
    </dataValidation>
    <dataValidation type="list" allowBlank="1" showInputMessage="1" showErrorMessage="1" sqref="R31 E30:M30" xr:uid="{00000000-0002-0000-0300-000004000000}">
      <formula1>$W$22:$W$36</formula1>
    </dataValidation>
    <dataValidation type="list" allowBlank="1" showInputMessage="1" showErrorMessage="1" sqref="G22:H27" xr:uid="{00000000-0002-0000-0300-000003000000}">
      <formula1>$U$9:$U$10</formula1>
    </dataValidation>
    <dataValidation type="list" allowBlank="1" showInputMessage="1" showErrorMessage="1" sqref="D22:D27" xr:uid="{00000000-0002-0000-0300-000002000000}">
      <formula1>$X$9:$X$10</formula1>
    </dataValidation>
    <dataValidation type="list" allowBlank="1" showInputMessage="1" showErrorMessage="1" sqref="I22:J27" xr:uid="{00000000-0002-0000-0300-000001000000}">
      <formula1>$U$9:$U$11</formula1>
    </dataValidation>
    <dataValidation type="list" allowBlank="1" showInputMessage="1" showErrorMessage="1" sqref="E31:M31" xr:uid="{00000000-0002-0000-0300-000000000000}">
      <formula1>$W$13:$W$19</formula1>
    </dataValidation>
  </dataValidations>
  <pageMargins left="0.7" right="0.7" top="0.75" bottom="0.75" header="0.3" footer="0.3"/>
  <pageSetup paperSize="9" scale="35" orientation="landscape" r:id="rId1"/>
  <colBreaks count="1" manualBreakCount="1">
    <brk id="19"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88664-1ED8-4CD8-AE0B-A6FC78FDA688}">
  <sheetPr>
    <tabColor rgb="FF00B050"/>
  </sheetPr>
  <dimension ref="A1:AR101"/>
  <sheetViews>
    <sheetView showZeros="0" zoomScale="77" zoomScaleNormal="80" zoomScaleSheetLayoutView="70" workbookViewId="0">
      <selection activeCell="B65" sqref="B65:D66"/>
    </sheetView>
  </sheetViews>
  <sheetFormatPr baseColWidth="10" defaultRowHeight="15.5"/>
  <cols>
    <col min="1" max="1" width="13" customWidth="1"/>
    <col min="2" max="2" width="13.5" customWidth="1"/>
    <col min="3" max="10" width="11.9140625" customWidth="1"/>
    <col min="11" max="11" width="2.4140625" customWidth="1"/>
    <col min="12" max="12" width="1.9140625" customWidth="1"/>
    <col min="13" max="13" width="27.58203125" customWidth="1"/>
    <col min="14" max="14" width="9.08203125" customWidth="1"/>
    <col min="15" max="15" width="7.08203125" customWidth="1"/>
    <col min="16" max="16" width="11.08203125" customWidth="1"/>
    <col min="17" max="17" width="28.5" customWidth="1"/>
    <col min="18" max="18" width="27.9140625" customWidth="1"/>
    <col min="19" max="19" width="22.08203125" customWidth="1"/>
    <col min="20" max="20" width="11.08203125" customWidth="1"/>
    <col min="21" max="22" width="7.9140625" customWidth="1"/>
    <col min="23" max="23" width="9.9140625" customWidth="1"/>
    <col min="24" max="24" width="8.08203125" customWidth="1"/>
    <col min="25" max="25" width="8" customWidth="1"/>
    <col min="26" max="26" width="12.9140625" customWidth="1"/>
    <col min="27" max="27" width="11.08203125" customWidth="1"/>
    <col min="28" max="28" width="18" customWidth="1"/>
    <col min="29" max="30" width="12.9140625" customWidth="1"/>
    <col min="31" max="31" width="11.5" customWidth="1"/>
    <col min="32" max="33" width="8.4140625" customWidth="1"/>
    <col min="34" max="34" width="8.08203125" customWidth="1"/>
    <col min="35" max="35" width="16.9140625" customWidth="1"/>
    <col min="36" max="36" width="8.58203125" customWidth="1"/>
    <col min="37" max="37" width="16.4140625" customWidth="1"/>
    <col min="38" max="38" width="10" customWidth="1"/>
    <col min="39" max="39" width="8.4140625" customWidth="1"/>
    <col min="40" max="40" width="12.9140625" customWidth="1"/>
    <col min="41" max="41" width="13.5" customWidth="1"/>
    <col min="42" max="42" width="18.5" customWidth="1"/>
    <col min="43" max="43" width="10.58203125" customWidth="1"/>
    <col min="44" max="44" width="0.58203125" customWidth="1"/>
    <col min="45" max="45" width="26.08203125" customWidth="1"/>
    <col min="46" max="46" width="11.4140625" customWidth="1"/>
    <col min="47" max="47" width="15.4140625" customWidth="1"/>
  </cols>
  <sheetData>
    <row r="1" spans="1:44" ht="28.5">
      <c r="A1" s="57"/>
      <c r="B1" s="58"/>
      <c r="C1" s="59"/>
      <c r="D1" s="631" t="s">
        <v>0</v>
      </c>
      <c r="E1" s="632"/>
      <c r="F1" s="632"/>
      <c r="G1" s="632"/>
      <c r="H1" s="632"/>
      <c r="I1" s="632"/>
      <c r="J1" s="632"/>
      <c r="K1" s="632"/>
      <c r="L1" s="632"/>
      <c r="M1" s="632"/>
      <c r="N1" s="632"/>
      <c r="O1" s="632"/>
      <c r="P1" s="632"/>
      <c r="Q1" s="632"/>
      <c r="R1" s="633"/>
    </row>
    <row r="2" spans="1:44" ht="15.65" customHeight="1">
      <c r="A2" s="60"/>
      <c r="B2" s="61"/>
      <c r="C2" s="62"/>
      <c r="D2" s="634" t="s">
        <v>167</v>
      </c>
      <c r="E2" s="635"/>
      <c r="F2" s="635"/>
      <c r="G2" s="635"/>
      <c r="H2" s="635"/>
      <c r="I2" s="635"/>
      <c r="J2" s="635"/>
      <c r="K2" s="635"/>
      <c r="L2" s="635"/>
      <c r="M2" s="635"/>
      <c r="N2" s="635"/>
      <c r="O2" s="635"/>
      <c r="P2" s="635"/>
      <c r="Q2" s="635"/>
      <c r="R2" s="635"/>
    </row>
    <row r="3" spans="1:44" ht="15.65" customHeight="1">
      <c r="A3" s="63"/>
      <c r="B3" s="61"/>
      <c r="C3" s="62"/>
      <c r="D3" s="634"/>
      <c r="E3" s="635"/>
      <c r="F3" s="635"/>
      <c r="G3" s="635"/>
      <c r="H3" s="635"/>
      <c r="I3" s="635"/>
      <c r="J3" s="635"/>
      <c r="K3" s="635"/>
      <c r="L3" s="635"/>
      <c r="M3" s="635"/>
      <c r="N3" s="635"/>
      <c r="O3" s="635"/>
      <c r="P3" s="635"/>
      <c r="Q3" s="635"/>
      <c r="R3" s="635"/>
    </row>
    <row r="4" spans="1:44" ht="16.399999999999999" customHeight="1">
      <c r="A4" s="63"/>
      <c r="B4" s="61"/>
      <c r="C4" s="62"/>
      <c r="D4" s="634"/>
      <c r="E4" s="635"/>
      <c r="F4" s="635"/>
      <c r="G4" s="635"/>
      <c r="H4" s="635"/>
      <c r="I4" s="635"/>
      <c r="J4" s="635"/>
      <c r="K4" s="635"/>
      <c r="L4" s="635"/>
      <c r="M4" s="635"/>
      <c r="N4" s="635"/>
      <c r="O4" s="635"/>
      <c r="P4" s="635"/>
      <c r="Q4" s="635"/>
      <c r="R4" s="635"/>
    </row>
    <row r="5" spans="1:44" ht="15.65" customHeight="1">
      <c r="A5" s="60"/>
      <c r="B5" s="61"/>
      <c r="C5" s="62"/>
      <c r="D5" s="634"/>
      <c r="E5" s="635"/>
      <c r="F5" s="635"/>
      <c r="G5" s="635"/>
      <c r="H5" s="635"/>
      <c r="I5" s="635"/>
      <c r="J5" s="635"/>
      <c r="K5" s="635"/>
      <c r="L5" s="635"/>
      <c r="M5" s="635"/>
      <c r="N5" s="635"/>
      <c r="O5" s="635"/>
      <c r="P5" s="635"/>
      <c r="Q5" s="635"/>
      <c r="R5" s="635"/>
      <c r="W5" t="s">
        <v>1</v>
      </c>
      <c r="X5" t="s">
        <v>2</v>
      </c>
    </row>
    <row r="6" spans="1:44" ht="28.5" customHeight="1" thickBot="1">
      <c r="A6" s="64"/>
      <c r="B6" s="65"/>
      <c r="C6" s="66"/>
      <c r="D6" s="636"/>
      <c r="E6" s="637"/>
      <c r="F6" s="637"/>
      <c r="G6" s="637"/>
      <c r="H6" s="637"/>
      <c r="I6" s="637"/>
      <c r="J6" s="637"/>
      <c r="K6" s="637"/>
      <c r="L6" s="637"/>
      <c r="M6" s="637"/>
      <c r="N6" s="637"/>
      <c r="O6" s="637"/>
      <c r="P6" s="637"/>
      <c r="Q6" s="637"/>
      <c r="R6" s="637"/>
      <c r="W6" t="s">
        <v>3</v>
      </c>
      <c r="X6" t="s">
        <v>4</v>
      </c>
    </row>
    <row r="7" spans="1:44" s="67" customFormat="1" ht="18" customHeight="1" thickBot="1">
      <c r="A7"/>
      <c r="B7"/>
      <c r="C7"/>
      <c r="D7"/>
      <c r="E7"/>
      <c r="F7"/>
      <c r="G7"/>
      <c r="H7"/>
      <c r="I7"/>
      <c r="J7"/>
      <c r="K7"/>
      <c r="L7"/>
      <c r="M7"/>
      <c r="N7"/>
      <c r="O7"/>
      <c r="P7"/>
      <c r="Q7"/>
      <c r="R7"/>
      <c r="S7"/>
      <c r="T7"/>
      <c r="W7" s="67" t="s">
        <v>5</v>
      </c>
      <c r="X7" s="67" t="s">
        <v>6</v>
      </c>
    </row>
    <row r="8" spans="1:44" s="67" customFormat="1" ht="18" customHeight="1">
      <c r="A8" s="638" t="s">
        <v>162</v>
      </c>
      <c r="B8" s="638"/>
      <c r="C8" s="638"/>
      <c r="D8" s="638"/>
      <c r="E8" s="638"/>
      <c r="F8" s="638"/>
      <c r="G8" s="638"/>
      <c r="H8" s="638"/>
      <c r="I8" s="638"/>
      <c r="J8" s="638"/>
      <c r="K8" s="639" t="s">
        <v>7</v>
      </c>
      <c r="L8" s="640"/>
      <c r="M8" s="640"/>
      <c r="N8" s="640"/>
      <c r="O8" s="640"/>
      <c r="P8" s="640"/>
      <c r="Q8" s="640"/>
      <c r="R8" s="640"/>
      <c r="S8"/>
      <c r="T8"/>
    </row>
    <row r="9" spans="1:44" ht="18.899999999999999" customHeight="1">
      <c r="A9" s="641" t="s">
        <v>8</v>
      </c>
      <c r="B9" s="641"/>
      <c r="C9" s="642" t="s">
        <v>151</v>
      </c>
      <c r="D9" s="642"/>
      <c r="E9" s="627" t="s">
        <v>251</v>
      </c>
      <c r="F9" s="627"/>
      <c r="G9" s="627"/>
      <c r="H9" s="627"/>
      <c r="I9" s="627"/>
      <c r="J9" s="627"/>
      <c r="K9" s="643" t="s">
        <v>9</v>
      </c>
      <c r="L9" s="644"/>
      <c r="M9" s="644"/>
      <c r="N9" s="644"/>
      <c r="O9" s="644"/>
      <c r="P9" s="644"/>
      <c r="Q9" s="645">
        <v>461584472.89999998</v>
      </c>
      <c r="R9" s="645"/>
      <c r="T9" s="68"/>
      <c r="U9" t="s">
        <v>3</v>
      </c>
      <c r="W9" t="s">
        <v>3</v>
      </c>
      <c r="X9" t="s">
        <v>4</v>
      </c>
    </row>
    <row r="10" spans="1:44" ht="18.5">
      <c r="A10" s="641"/>
      <c r="B10" s="641"/>
      <c r="C10" s="642" t="s">
        <v>149</v>
      </c>
      <c r="D10" s="642"/>
      <c r="E10" s="646" t="s">
        <v>198</v>
      </c>
      <c r="F10" s="646"/>
      <c r="G10" s="646" t="s">
        <v>150</v>
      </c>
      <c r="H10" s="646"/>
      <c r="I10" s="646"/>
      <c r="J10" s="646"/>
      <c r="K10" s="643" t="s">
        <v>146</v>
      </c>
      <c r="L10" s="644"/>
      <c r="M10" s="644"/>
      <c r="N10" s="644"/>
      <c r="O10" s="644"/>
      <c r="P10" s="644"/>
      <c r="Q10" s="647">
        <v>1300000</v>
      </c>
      <c r="R10" s="647"/>
      <c r="U10" t="s">
        <v>11</v>
      </c>
      <c r="W10" t="s">
        <v>5</v>
      </c>
      <c r="X10" t="s">
        <v>6</v>
      </c>
    </row>
    <row r="11" spans="1:44" ht="18.5">
      <c r="A11" s="641"/>
      <c r="B11" s="641"/>
      <c r="C11" s="642" t="s">
        <v>252</v>
      </c>
      <c r="D11" s="642"/>
      <c r="E11" s="646"/>
      <c r="F11" s="646"/>
      <c r="G11" s="646"/>
      <c r="H11" s="646"/>
      <c r="I11" s="646"/>
      <c r="J11" s="646"/>
      <c r="K11" s="643" t="s">
        <v>72</v>
      </c>
      <c r="L11" s="644"/>
      <c r="M11" s="644"/>
      <c r="N11" s="644"/>
      <c r="O11" s="644"/>
      <c r="P11" s="644"/>
      <c r="Q11" s="626">
        <f>+Q9/Q10</f>
        <v>355.06497915384614</v>
      </c>
      <c r="R11" s="626"/>
      <c r="U11" t="s">
        <v>55</v>
      </c>
    </row>
    <row r="12" spans="1:44" ht="19" thickBot="1">
      <c r="A12" s="623" t="s">
        <v>148</v>
      </c>
      <c r="B12" s="623"/>
      <c r="C12" s="627"/>
      <c r="D12" s="627"/>
      <c r="E12" s="627"/>
      <c r="F12" s="627"/>
      <c r="G12" s="627"/>
      <c r="H12" s="627"/>
      <c r="I12" s="627"/>
      <c r="J12" s="627"/>
      <c r="K12" s="628" t="s">
        <v>13</v>
      </c>
      <c r="L12" s="629"/>
      <c r="M12" s="629"/>
      <c r="N12" s="629"/>
      <c r="O12" s="629"/>
      <c r="P12" s="629"/>
      <c r="Q12" s="652">
        <v>45586</v>
      </c>
      <c r="R12" s="652"/>
      <c r="W12" t="s">
        <v>12</v>
      </c>
    </row>
    <row r="13" spans="1:44" ht="18.5">
      <c r="A13" s="623" t="s">
        <v>10</v>
      </c>
      <c r="B13" s="623"/>
      <c r="C13" s="627"/>
      <c r="D13" s="627"/>
      <c r="E13" s="627"/>
      <c r="F13" s="627"/>
      <c r="G13" s="627"/>
      <c r="H13" s="627"/>
      <c r="I13" s="627"/>
      <c r="J13" s="627"/>
      <c r="W13">
        <f>+A22</f>
        <v>0</v>
      </c>
      <c r="AR13" s="69"/>
    </row>
    <row r="14" spans="1:44" ht="18">
      <c r="A14" s="520" t="s">
        <v>64</v>
      </c>
      <c r="B14" s="520"/>
      <c r="C14" s="663"/>
      <c r="D14" s="663"/>
      <c r="E14" s="663"/>
      <c r="F14" s="663"/>
      <c r="G14" s="663"/>
      <c r="H14" s="663"/>
      <c r="I14" s="663"/>
      <c r="J14" s="663"/>
      <c r="AR14" s="69"/>
    </row>
    <row r="15" spans="1:44">
      <c r="A15" s="515" t="s">
        <v>73</v>
      </c>
      <c r="B15" s="516"/>
      <c r="C15" s="517" t="s">
        <v>3</v>
      </c>
      <c r="D15" s="517"/>
      <c r="E15" s="517"/>
      <c r="F15" s="517"/>
      <c r="G15" s="517"/>
      <c r="H15" s="517"/>
      <c r="I15" s="517"/>
      <c r="J15" s="517"/>
      <c r="AR15" s="69"/>
    </row>
    <row r="16" spans="1:44">
      <c r="A16" s="518" t="s">
        <v>14</v>
      </c>
      <c r="B16" s="519"/>
      <c r="C16" s="517" t="s">
        <v>3</v>
      </c>
      <c r="D16" s="517"/>
      <c r="E16" s="517"/>
      <c r="F16" s="517"/>
      <c r="G16" s="517"/>
      <c r="H16" s="517"/>
      <c r="I16" s="517"/>
      <c r="J16" s="517"/>
      <c r="AR16" s="69"/>
    </row>
    <row r="17" spans="1:44" ht="209" customHeight="1">
      <c r="A17" s="662" t="s">
        <v>201</v>
      </c>
      <c r="B17" s="662"/>
      <c r="C17" s="662"/>
      <c r="D17" s="662"/>
      <c r="E17" s="662"/>
      <c r="F17" s="662"/>
      <c r="G17" s="662"/>
      <c r="H17" s="662"/>
      <c r="I17" s="662"/>
      <c r="J17" s="662"/>
      <c r="K17" s="622"/>
      <c r="L17" s="622"/>
      <c r="M17" s="622"/>
      <c r="N17" s="622"/>
      <c r="O17" s="622"/>
      <c r="P17" s="622"/>
      <c r="Q17" s="622"/>
      <c r="R17" s="622"/>
      <c r="W17">
        <f>+A23</f>
        <v>0</v>
      </c>
      <c r="AR17" s="70"/>
    </row>
    <row r="18" spans="1:44">
      <c r="A18" s="623" t="s">
        <v>163</v>
      </c>
      <c r="B18" s="623"/>
      <c r="C18" s="624" t="s">
        <v>253</v>
      </c>
      <c r="D18" s="624"/>
      <c r="E18" s="624"/>
      <c r="F18" s="624"/>
      <c r="G18" s="71" t="s">
        <v>152</v>
      </c>
      <c r="H18" s="614" t="s">
        <v>3</v>
      </c>
      <c r="I18" s="614"/>
      <c r="J18" s="614"/>
      <c r="K18" s="651"/>
      <c r="L18" s="651"/>
      <c r="M18" s="651"/>
      <c r="N18" s="651"/>
      <c r="O18" s="651"/>
      <c r="P18" s="651"/>
      <c r="Q18" s="651"/>
      <c r="R18" s="651"/>
      <c r="W18">
        <f>+A24</f>
        <v>0</v>
      </c>
    </row>
    <row r="19" spans="1:44">
      <c r="A19" s="612" t="s">
        <v>73</v>
      </c>
      <c r="B19" s="613"/>
      <c r="C19" s="614" t="s">
        <v>3</v>
      </c>
      <c r="D19" s="614"/>
      <c r="E19" s="614"/>
      <c r="F19" s="614"/>
      <c r="G19" s="614"/>
      <c r="H19" s="614"/>
      <c r="I19" s="614"/>
      <c r="J19" s="614"/>
      <c r="W19">
        <f>+A25</f>
        <v>0</v>
      </c>
    </row>
    <row r="20" spans="1:44" ht="16" thickBot="1">
      <c r="A20" s="615" t="s">
        <v>14</v>
      </c>
      <c r="B20" s="616"/>
      <c r="C20" s="614" t="s">
        <v>3</v>
      </c>
      <c r="D20" s="614"/>
      <c r="E20" s="614"/>
      <c r="F20" s="614"/>
      <c r="G20" s="614"/>
      <c r="H20" s="614"/>
      <c r="I20" s="614"/>
      <c r="J20" s="614"/>
    </row>
    <row r="21" spans="1:44" ht="46.5">
      <c r="A21" s="617" t="s">
        <v>12</v>
      </c>
      <c r="B21" s="618"/>
      <c r="C21" s="619"/>
      <c r="D21" s="72" t="s">
        <v>58</v>
      </c>
      <c r="E21" s="619" t="s">
        <v>15</v>
      </c>
      <c r="F21" s="619"/>
      <c r="G21" s="139" t="s">
        <v>52</v>
      </c>
      <c r="H21" s="74" t="s">
        <v>53</v>
      </c>
      <c r="I21" s="619" t="s">
        <v>144</v>
      </c>
      <c r="J21" s="620"/>
      <c r="M21" s="608"/>
      <c r="N21" s="609"/>
      <c r="O21" s="609"/>
      <c r="P21" s="609"/>
      <c r="Q21" s="609"/>
      <c r="R21" s="609"/>
    </row>
    <row r="22" spans="1:44">
      <c r="A22" s="606"/>
      <c r="B22" s="607"/>
      <c r="C22" s="607"/>
      <c r="D22" s="138"/>
      <c r="E22" s="610"/>
      <c r="F22" s="611"/>
      <c r="G22" s="138"/>
      <c r="H22" s="76"/>
      <c r="I22" s="597"/>
      <c r="J22" s="598"/>
      <c r="M22" s="599"/>
      <c r="N22" s="599"/>
      <c r="O22" s="599"/>
      <c r="P22" s="599"/>
      <c r="Q22" s="599"/>
      <c r="R22" s="136"/>
      <c r="W22" t="s">
        <v>16</v>
      </c>
      <c r="Z22" t="s">
        <v>17</v>
      </c>
    </row>
    <row r="23" spans="1:44">
      <c r="A23" s="606"/>
      <c r="B23" s="607"/>
      <c r="C23" s="607"/>
      <c r="D23" s="138"/>
      <c r="E23" s="596"/>
      <c r="F23" s="596"/>
      <c r="G23" s="138"/>
      <c r="H23" s="78"/>
      <c r="I23" s="597"/>
      <c r="J23" s="598"/>
      <c r="M23" s="599"/>
      <c r="N23" s="599"/>
      <c r="O23" s="599"/>
      <c r="P23" s="600"/>
      <c r="Q23" s="600"/>
      <c r="R23" s="600"/>
      <c r="T23" s="79"/>
      <c r="W23" t="s">
        <v>18</v>
      </c>
      <c r="Z23" t="s">
        <v>19</v>
      </c>
      <c r="AP23" t="s">
        <v>20</v>
      </c>
    </row>
    <row r="24" spans="1:44" ht="15.65" customHeight="1">
      <c r="A24" s="594"/>
      <c r="B24" s="595"/>
      <c r="C24" s="595"/>
      <c r="D24" s="80"/>
      <c r="E24" s="596"/>
      <c r="F24" s="596"/>
      <c r="G24" s="138"/>
      <c r="H24" s="78"/>
      <c r="I24" s="597"/>
      <c r="J24" s="598"/>
      <c r="M24" s="599"/>
      <c r="N24" s="599"/>
      <c r="O24" s="599"/>
      <c r="P24" s="600"/>
      <c r="Q24" s="600"/>
      <c r="R24" s="600"/>
      <c r="W24" t="s">
        <v>21</v>
      </c>
    </row>
    <row r="25" spans="1:44" ht="15.65" customHeight="1">
      <c r="A25" s="594"/>
      <c r="B25" s="595"/>
      <c r="C25" s="595"/>
      <c r="D25" s="80"/>
      <c r="E25" s="596"/>
      <c r="F25" s="596"/>
      <c r="G25" s="138"/>
      <c r="H25" s="78"/>
      <c r="I25" s="597"/>
      <c r="J25" s="598"/>
      <c r="M25" s="599"/>
      <c r="N25" s="599"/>
      <c r="O25" s="599"/>
      <c r="P25" s="600"/>
      <c r="Q25" s="600"/>
      <c r="R25" s="600"/>
      <c r="W25" t="s">
        <v>22</v>
      </c>
    </row>
    <row r="26" spans="1:44" ht="30" customHeight="1" thickBot="1">
      <c r="A26" s="601"/>
      <c r="B26" s="602"/>
      <c r="C26" s="602"/>
      <c r="D26" s="81"/>
      <c r="E26" s="603"/>
      <c r="F26" s="603"/>
      <c r="G26" s="82"/>
      <c r="H26" s="83"/>
      <c r="I26" s="604"/>
      <c r="J26" s="605"/>
      <c r="M26" s="599"/>
      <c r="N26" s="599"/>
      <c r="O26" s="599"/>
      <c r="P26" s="600"/>
      <c r="Q26" s="600"/>
      <c r="R26" s="600"/>
      <c r="W26" t="s">
        <v>164</v>
      </c>
    </row>
    <row r="27" spans="1:44" ht="30" customHeight="1">
      <c r="A27" s="84"/>
      <c r="B27" s="84"/>
      <c r="C27" s="84"/>
      <c r="D27" s="85"/>
      <c r="E27" s="86"/>
      <c r="F27" s="86"/>
      <c r="G27" s="87"/>
      <c r="H27" s="84"/>
      <c r="I27" s="134"/>
      <c r="J27" s="134"/>
      <c r="M27" s="136"/>
      <c r="N27" s="136"/>
      <c r="O27" s="136"/>
      <c r="P27" s="137"/>
      <c r="Q27" s="137"/>
      <c r="R27" s="137"/>
    </row>
    <row r="28" spans="1:44" ht="94.25" customHeight="1">
      <c r="A28" s="654" t="s">
        <v>168</v>
      </c>
      <c r="B28" s="654"/>
      <c r="C28" s="654"/>
      <c r="D28" s="654"/>
      <c r="E28" s="654"/>
      <c r="F28" s="654"/>
      <c r="G28" s="654"/>
      <c r="H28" s="654"/>
      <c r="I28" s="654"/>
      <c r="J28" s="654"/>
      <c r="K28" s="654"/>
      <c r="L28" s="654"/>
      <c r="M28" s="654"/>
      <c r="N28" s="654"/>
      <c r="O28" s="654"/>
      <c r="P28" s="654"/>
      <c r="Q28" s="90"/>
      <c r="R28" s="137"/>
      <c r="W28" t="s">
        <v>23</v>
      </c>
    </row>
    <row r="29" spans="1:44" s="92" customFormat="1" ht="21">
      <c r="A29" s="591" t="s">
        <v>147</v>
      </c>
      <c r="B29" s="591"/>
      <c r="C29" s="591"/>
      <c r="D29" s="591"/>
      <c r="E29" s="591"/>
      <c r="F29" s="591"/>
      <c r="G29" s="591"/>
      <c r="H29" s="591"/>
      <c r="I29" s="591"/>
      <c r="J29" s="591"/>
      <c r="K29" s="591"/>
      <c r="L29" s="591"/>
      <c r="M29" s="591"/>
      <c r="N29" s="591"/>
      <c r="O29" s="591"/>
      <c r="P29" s="591"/>
      <c r="Q29" s="91"/>
      <c r="R29" s="91"/>
      <c r="W29" t="s">
        <v>24</v>
      </c>
    </row>
    <row r="30" spans="1:44" ht="27.65" customHeight="1">
      <c r="A30" s="592" t="s">
        <v>25</v>
      </c>
      <c r="B30" s="592"/>
      <c r="C30" s="592"/>
      <c r="D30" s="592"/>
      <c r="E30" s="593" t="s">
        <v>16</v>
      </c>
      <c r="F30" s="593"/>
      <c r="G30" s="593"/>
      <c r="H30" s="593" t="s">
        <v>18</v>
      </c>
      <c r="I30" s="593"/>
      <c r="J30" s="593"/>
      <c r="K30" s="593" t="s">
        <v>21</v>
      </c>
      <c r="L30" s="593"/>
      <c r="M30" s="593"/>
      <c r="N30" s="592" t="s">
        <v>160</v>
      </c>
      <c r="O30" s="592"/>
      <c r="P30" s="592"/>
      <c r="Q30" s="93"/>
      <c r="R30" s="93"/>
      <c r="W30" t="s">
        <v>26</v>
      </c>
    </row>
    <row r="31" spans="1:44" ht="21">
      <c r="A31" s="576" t="s">
        <v>27</v>
      </c>
      <c r="B31" s="576"/>
      <c r="C31" s="576"/>
      <c r="D31" s="576"/>
      <c r="E31" s="588">
        <v>0</v>
      </c>
      <c r="F31" s="588"/>
      <c r="G31" s="588"/>
      <c r="H31" s="588">
        <v>0</v>
      </c>
      <c r="I31" s="588"/>
      <c r="J31" s="588"/>
      <c r="K31" s="588">
        <v>0</v>
      </c>
      <c r="L31" s="588"/>
      <c r="M31" s="588"/>
      <c r="N31" s="563" t="s">
        <v>11</v>
      </c>
      <c r="O31" s="564"/>
      <c r="P31" s="565"/>
      <c r="Q31" s="91" t="str">
        <f>+IF(ISNUMBER(Q36),LOOKUP(Q36,$AB$67:$AB$101,$AC$67:$AC$101),"")</f>
        <v/>
      </c>
      <c r="R31" s="91"/>
    </row>
    <row r="32" spans="1:44" ht="84.65" customHeight="1">
      <c r="A32" s="576" t="s">
        <v>165</v>
      </c>
      <c r="B32" s="576"/>
      <c r="C32" s="576"/>
      <c r="D32" s="576"/>
      <c r="E32" s="661" t="s">
        <v>254</v>
      </c>
      <c r="F32" s="661"/>
      <c r="G32" s="661"/>
      <c r="H32" s="661"/>
      <c r="I32" s="661"/>
      <c r="J32" s="661"/>
      <c r="K32" s="661"/>
      <c r="L32" s="661"/>
      <c r="M32" s="661"/>
      <c r="N32" s="566"/>
      <c r="O32" s="567"/>
      <c r="P32" s="568"/>
      <c r="Q32" s="91"/>
      <c r="R32" s="91"/>
      <c r="W32" t="s">
        <v>28</v>
      </c>
    </row>
    <row r="33" spans="1:41" ht="21">
      <c r="A33" s="576" t="s">
        <v>29</v>
      </c>
      <c r="B33" s="576"/>
      <c r="C33" s="576"/>
      <c r="D33" s="576"/>
      <c r="E33" s="587">
        <v>1</v>
      </c>
      <c r="F33" s="587"/>
      <c r="G33" s="587"/>
      <c r="H33" s="587"/>
      <c r="I33" s="587"/>
      <c r="J33" s="587"/>
      <c r="K33" s="587"/>
      <c r="L33" s="587"/>
      <c r="M33" s="587"/>
      <c r="N33" s="566"/>
      <c r="O33" s="567"/>
      <c r="P33" s="568"/>
      <c r="Q33" s="91"/>
      <c r="R33" s="91"/>
      <c r="W33" t="s">
        <v>30</v>
      </c>
    </row>
    <row r="34" spans="1:41" ht="21">
      <c r="A34" s="576" t="s">
        <v>153</v>
      </c>
      <c r="B34" s="576"/>
      <c r="C34" s="576"/>
      <c r="D34" s="576"/>
      <c r="E34" s="587"/>
      <c r="F34" s="587"/>
      <c r="G34" s="587"/>
      <c r="H34" s="587"/>
      <c r="I34" s="587"/>
      <c r="J34" s="587"/>
      <c r="K34" s="587"/>
      <c r="L34" s="587"/>
      <c r="M34" s="587"/>
      <c r="N34" s="566"/>
      <c r="O34" s="567"/>
      <c r="P34" s="568"/>
      <c r="Q34" s="91"/>
      <c r="R34" s="91"/>
    </row>
    <row r="35" spans="1:41" ht="21">
      <c r="A35" s="576" t="s">
        <v>31</v>
      </c>
      <c r="B35" s="576"/>
      <c r="C35" s="576"/>
      <c r="D35" s="576"/>
      <c r="E35" s="672">
        <f>463591181.97+223117286.25</f>
        <v>686708468.22000003</v>
      </c>
      <c r="F35" s="673"/>
      <c r="G35" s="674"/>
      <c r="H35" s="586"/>
      <c r="I35" s="586"/>
      <c r="J35" s="586"/>
      <c r="K35" s="586"/>
      <c r="L35" s="586"/>
      <c r="M35" s="586"/>
      <c r="N35" s="566"/>
      <c r="O35" s="567"/>
      <c r="P35" s="568"/>
      <c r="Q35" s="91"/>
      <c r="R35" s="91"/>
      <c r="W35" t="s">
        <v>32</v>
      </c>
    </row>
    <row r="36" spans="1:41" ht="21">
      <c r="A36" s="528" t="s">
        <v>33</v>
      </c>
      <c r="B36" s="528"/>
      <c r="C36" s="528"/>
      <c r="D36" s="528"/>
      <c r="E36" s="517">
        <v>2024</v>
      </c>
      <c r="F36" s="517"/>
      <c r="G36" s="517"/>
      <c r="H36" s="517"/>
      <c r="I36" s="517"/>
      <c r="J36" s="517"/>
      <c r="K36" s="517"/>
      <c r="L36" s="517"/>
      <c r="M36" s="517"/>
      <c r="N36" s="566"/>
      <c r="O36" s="567"/>
      <c r="P36" s="568"/>
      <c r="Q36" s="91"/>
      <c r="R36" s="91"/>
      <c r="W36" t="s">
        <v>34</v>
      </c>
    </row>
    <row r="37" spans="1:41" ht="21">
      <c r="A37" s="528" t="s">
        <v>35</v>
      </c>
      <c r="B37" s="528"/>
      <c r="C37" s="528"/>
      <c r="D37" s="528"/>
      <c r="E37" s="582">
        <v>1300000</v>
      </c>
      <c r="F37" s="582"/>
      <c r="G37" s="582"/>
      <c r="H37" s="582"/>
      <c r="I37" s="582"/>
      <c r="J37" s="582"/>
      <c r="K37" s="582"/>
      <c r="L37" s="582"/>
      <c r="M37" s="582"/>
      <c r="N37" s="566"/>
      <c r="O37" s="567"/>
      <c r="P37" s="568"/>
      <c r="Q37" s="91"/>
      <c r="R37" s="91"/>
    </row>
    <row r="38" spans="1:41" ht="21">
      <c r="A38" s="528" t="s">
        <v>36</v>
      </c>
      <c r="B38" s="528"/>
      <c r="C38" s="528"/>
      <c r="D38" s="528"/>
      <c r="E38" s="561">
        <f>+E35/E37</f>
        <v>528.23728324615388</v>
      </c>
      <c r="F38" s="561"/>
      <c r="G38" s="561"/>
      <c r="H38" s="561"/>
      <c r="I38" s="561"/>
      <c r="J38" s="561"/>
      <c r="K38" s="561"/>
      <c r="L38" s="561"/>
      <c r="M38" s="561"/>
      <c r="N38" s="566"/>
      <c r="O38" s="567"/>
      <c r="P38" s="568"/>
      <c r="Q38" s="91"/>
      <c r="R38" s="91"/>
      <c r="W38" s="581" t="s">
        <v>37</v>
      </c>
      <c r="X38" s="581"/>
      <c r="Y38" s="581"/>
      <c r="Z38" s="581"/>
      <c r="AA38" s="581"/>
      <c r="AB38" s="581"/>
      <c r="AC38" s="581"/>
      <c r="AD38" s="581"/>
    </row>
    <row r="39" spans="1:41" ht="21">
      <c r="A39" s="528" t="s">
        <v>169</v>
      </c>
      <c r="B39" s="528"/>
      <c r="C39" s="528"/>
      <c r="D39" s="528"/>
      <c r="E39" s="561" t="s">
        <v>57</v>
      </c>
      <c r="F39" s="561"/>
      <c r="G39" s="561"/>
      <c r="H39" s="561"/>
      <c r="I39" s="561"/>
      <c r="J39" s="561"/>
      <c r="K39" s="561"/>
      <c r="L39" s="561"/>
      <c r="M39" s="561"/>
      <c r="N39" s="566"/>
      <c r="O39" s="567"/>
      <c r="P39" s="568"/>
      <c r="Q39" s="91"/>
      <c r="R39" s="91"/>
      <c r="W39" s="134"/>
      <c r="X39" s="134"/>
      <c r="Y39" s="134"/>
      <c r="Z39" s="134"/>
      <c r="AA39" s="134"/>
      <c r="AB39" s="134"/>
      <c r="AC39" s="134"/>
      <c r="AD39" s="134"/>
    </row>
    <row r="40" spans="1:41" ht="21">
      <c r="A40" s="528" t="s">
        <v>166</v>
      </c>
      <c r="B40" s="528"/>
      <c r="C40" s="528"/>
      <c r="D40" s="528"/>
      <c r="E40" s="529">
        <v>64</v>
      </c>
      <c r="F40" s="529"/>
      <c r="G40" s="529"/>
      <c r="H40" s="529"/>
      <c r="I40" s="529"/>
      <c r="J40" s="529"/>
      <c r="K40" s="529"/>
      <c r="L40" s="529"/>
      <c r="M40" s="529"/>
      <c r="N40" s="566"/>
      <c r="O40" s="567"/>
      <c r="P40" s="568"/>
      <c r="Q40" s="91"/>
      <c r="R40" s="91"/>
    </row>
    <row r="41" spans="1:41" ht="21">
      <c r="A41" s="528" t="s">
        <v>154</v>
      </c>
      <c r="B41" s="528"/>
      <c r="C41" s="528"/>
      <c r="D41" s="528"/>
      <c r="E41" s="561">
        <v>528.23</v>
      </c>
      <c r="F41" s="561"/>
      <c r="G41" s="561"/>
      <c r="H41" s="561"/>
      <c r="I41" s="561"/>
      <c r="J41" s="561"/>
      <c r="K41" s="580"/>
      <c r="L41" s="580"/>
      <c r="M41" s="580"/>
      <c r="N41" s="566"/>
      <c r="O41" s="567"/>
      <c r="P41" s="568"/>
      <c r="Q41" s="91"/>
      <c r="R41" s="91"/>
      <c r="V41" s="94" t="e">
        <f>+IF(#REF!="CUMPLE",1,"NC")</f>
        <v>#REF!</v>
      </c>
      <c r="W41" s="95" t="e">
        <f>+IF(#REF!="CUMPLE",1,0)</f>
        <v>#REF!</v>
      </c>
      <c r="X41" s="96" t="e">
        <f>+IF(V41=W41,1,0)</f>
        <v>#REF!</v>
      </c>
      <c r="Z41" s="94" t="s">
        <v>46</v>
      </c>
      <c r="AA41" s="557" t="e">
        <f>+IF(#REF!&gt;#REF!,"CUMPLE"," NO CUMPLE ")</f>
        <v>#REF!</v>
      </c>
      <c r="AB41" s="557"/>
      <c r="AC41" s="557"/>
      <c r="AD41" s="557" t="e">
        <f>+IF(#REF!&gt;#REF!,"CUMPLE"," NO CUMPLE ")</f>
        <v>#REF!</v>
      </c>
      <c r="AE41" s="557"/>
      <c r="AF41" s="557"/>
      <c r="AG41" s="557" t="e">
        <f>+IF(#REF!&gt;#REF!,"CUMPLE"," NO CUMPLE ")</f>
        <v>#REF!</v>
      </c>
      <c r="AH41" s="557"/>
      <c r="AI41" s="557"/>
      <c r="AJ41" s="557" t="e">
        <f>+IF(#REF!&gt;#REF!,"CUMPLE"," NO CUMPLE ")</f>
        <v>#REF!</v>
      </c>
      <c r="AK41" s="557"/>
      <c r="AL41" s="557"/>
      <c r="AM41" s="557" t="e">
        <f>+IF(#REF!&gt;#REF!,"CUMPLE"," NO CUMPLE ")</f>
        <v>#REF!</v>
      </c>
      <c r="AN41" s="557"/>
      <c r="AO41" s="558"/>
    </row>
    <row r="42" spans="1:41" ht="21.65" customHeight="1" thickBot="1">
      <c r="A42" s="579" t="s">
        <v>38</v>
      </c>
      <c r="B42" s="579"/>
      <c r="C42" s="576">
        <v>72141120</v>
      </c>
      <c r="D42" s="576"/>
      <c r="E42" s="577" t="s">
        <v>3</v>
      </c>
      <c r="F42" s="577"/>
      <c r="G42" s="577"/>
      <c r="H42" s="578"/>
      <c r="I42" s="578"/>
      <c r="J42" s="578"/>
      <c r="K42" s="578"/>
      <c r="L42" s="578"/>
      <c r="M42" s="578"/>
      <c r="N42" s="566"/>
      <c r="O42" s="567"/>
      <c r="P42" s="568"/>
      <c r="Q42" s="91"/>
      <c r="R42" s="91"/>
      <c r="V42" s="92" t="e">
        <f>+IF(#REF!="CUMPLE",1,0)</f>
        <v>#REF!</v>
      </c>
      <c r="W42" s="92"/>
      <c r="Z42" s="97"/>
      <c r="AA42" s="97"/>
      <c r="AB42" s="97"/>
      <c r="AC42" s="97"/>
      <c r="AD42" s="97"/>
      <c r="AE42" s="97"/>
      <c r="AF42" s="97"/>
      <c r="AG42" s="97"/>
      <c r="AH42" s="97"/>
      <c r="AI42" s="97"/>
      <c r="AJ42" s="97"/>
      <c r="AK42" s="97"/>
      <c r="AL42" s="97"/>
      <c r="AM42" s="97"/>
      <c r="AN42" s="97"/>
    </row>
    <row r="43" spans="1:41" ht="21.5" thickBot="1">
      <c r="A43" s="579"/>
      <c r="B43" s="579"/>
      <c r="C43" s="576">
        <v>72141124</v>
      </c>
      <c r="D43" s="576"/>
      <c r="E43" s="577" t="s">
        <v>3</v>
      </c>
      <c r="F43" s="577"/>
      <c r="G43" s="577"/>
      <c r="H43" s="578"/>
      <c r="I43" s="578"/>
      <c r="J43" s="578"/>
      <c r="K43" s="578"/>
      <c r="L43" s="578"/>
      <c r="M43" s="578"/>
      <c r="N43" s="566"/>
      <c r="O43" s="567"/>
      <c r="P43" s="568"/>
      <c r="Q43" s="91"/>
      <c r="R43" s="91"/>
      <c r="V43" s="98" t="s">
        <v>41</v>
      </c>
      <c r="W43" s="99" t="s">
        <v>56</v>
      </c>
      <c r="X43" s="100" t="s">
        <v>48</v>
      </c>
      <c r="Z43" s="97"/>
      <c r="AA43" s="572" t="s">
        <v>42</v>
      </c>
      <c r="AB43" s="573"/>
      <c r="AC43" s="574"/>
      <c r="AD43" s="97"/>
      <c r="AE43" s="97"/>
      <c r="AF43" s="97"/>
      <c r="AG43" s="97"/>
      <c r="AH43" s="97"/>
      <c r="AI43" s="97"/>
      <c r="AJ43" s="97"/>
      <c r="AK43" s="97"/>
      <c r="AL43" s="97"/>
      <c r="AM43" s="97"/>
      <c r="AN43" s="97"/>
    </row>
    <row r="44" spans="1:41" ht="33.9" customHeight="1">
      <c r="A44" s="528" t="s">
        <v>155</v>
      </c>
      <c r="B44" s="528"/>
      <c r="C44" s="528"/>
      <c r="D44" s="528"/>
      <c r="E44" s="561" t="s">
        <v>5</v>
      </c>
      <c r="F44" s="561"/>
      <c r="G44" s="561"/>
      <c r="H44" s="561"/>
      <c r="I44" s="561"/>
      <c r="J44" s="561"/>
      <c r="K44" s="575"/>
      <c r="L44" s="575"/>
      <c r="M44" s="575"/>
      <c r="N44" s="566"/>
      <c r="O44" s="567"/>
      <c r="P44" s="568"/>
      <c r="Q44" s="101"/>
      <c r="R44" s="91"/>
      <c r="V44" s="94"/>
      <c r="W44" s="95"/>
      <c r="X44" s="96"/>
      <c r="Z44" s="94"/>
      <c r="AA44" s="557"/>
      <c r="AB44" s="557"/>
      <c r="AC44" s="557"/>
      <c r="AD44" s="557"/>
      <c r="AE44" s="557"/>
      <c r="AF44" s="557"/>
      <c r="AG44" s="557"/>
      <c r="AH44" s="557"/>
      <c r="AI44" s="557"/>
      <c r="AJ44" s="557"/>
      <c r="AK44" s="557"/>
      <c r="AL44" s="557"/>
      <c r="AM44" s="557"/>
      <c r="AN44" s="557"/>
      <c r="AO44" s="558"/>
    </row>
    <row r="45" spans="1:41" ht="33.9" customHeight="1">
      <c r="A45" s="532" t="s">
        <v>170</v>
      </c>
      <c r="B45" s="559"/>
      <c r="C45" s="559"/>
      <c r="D45" s="560"/>
      <c r="E45" s="561" t="s">
        <v>5</v>
      </c>
      <c r="F45" s="561"/>
      <c r="G45" s="561"/>
      <c r="H45" s="561"/>
      <c r="I45" s="561"/>
      <c r="J45" s="561"/>
      <c r="K45" s="562"/>
      <c r="L45" s="562"/>
      <c r="M45" s="562"/>
      <c r="N45" s="569"/>
      <c r="O45" s="570"/>
      <c r="P45" s="571"/>
      <c r="Q45" s="101"/>
      <c r="R45" s="91"/>
      <c r="W45" s="102"/>
      <c r="X45" s="96"/>
      <c r="Z45" s="102"/>
      <c r="AA45" s="103"/>
      <c r="AB45" s="104"/>
      <c r="AC45" s="97"/>
      <c r="AD45" s="97"/>
      <c r="AE45" s="97"/>
      <c r="AF45" s="97"/>
      <c r="AG45" s="97"/>
      <c r="AH45" s="97"/>
      <c r="AI45" s="97"/>
      <c r="AJ45" s="97"/>
      <c r="AK45" s="97"/>
      <c r="AL45" s="97"/>
      <c r="AM45" s="97"/>
      <c r="AN45" s="97"/>
      <c r="AO45" s="97"/>
    </row>
    <row r="46" spans="1:41" ht="38.15" customHeight="1">
      <c r="A46" s="552" t="s">
        <v>76</v>
      </c>
      <c r="B46" s="552"/>
      <c r="C46" s="552"/>
      <c r="D46" s="552"/>
      <c r="E46" s="552"/>
      <c r="F46" s="552"/>
      <c r="G46" s="552"/>
      <c r="H46" s="552"/>
      <c r="I46" s="552"/>
      <c r="J46" s="552"/>
      <c r="K46" s="552"/>
      <c r="L46" s="552"/>
      <c r="M46" s="552"/>
      <c r="N46" s="552"/>
      <c r="O46" s="552"/>
      <c r="P46" s="552"/>
      <c r="Q46" s="555" t="s">
        <v>160</v>
      </c>
      <c r="R46" s="655"/>
      <c r="S46" s="144"/>
      <c r="W46" s="105">
        <v>6</v>
      </c>
      <c r="X46" s="106">
        <v>1.5</v>
      </c>
      <c r="Z46" s="95" t="s">
        <v>39</v>
      </c>
      <c r="AA46" s="540" t="e">
        <f>+IF(#REF!="CUMPLE",1,0)</f>
        <v>#REF!</v>
      </c>
      <c r="AB46" s="541"/>
    </row>
    <row r="47" spans="1:41" ht="24.65" customHeight="1">
      <c r="A47" s="527" t="s">
        <v>74</v>
      </c>
      <c r="B47" s="528"/>
      <c r="C47" s="528"/>
      <c r="D47" s="528"/>
      <c r="E47" s="537"/>
      <c r="F47" s="538"/>
      <c r="G47" s="538"/>
      <c r="H47" s="538"/>
      <c r="I47" s="538"/>
      <c r="J47" s="538"/>
      <c r="K47" s="538"/>
      <c r="L47" s="538"/>
      <c r="M47" s="538"/>
      <c r="N47" s="538"/>
      <c r="O47" s="538"/>
      <c r="P47" s="539"/>
      <c r="Q47" s="546" t="s">
        <v>11</v>
      </c>
      <c r="R47" s="656"/>
      <c r="Z47" s="95" t="s">
        <v>40</v>
      </c>
      <c r="AA47" s="540" t="e">
        <f>+IF(#REF!="CUMPLE",1,0)</f>
        <v>#REF!</v>
      </c>
      <c r="AB47" s="541"/>
    </row>
    <row r="48" spans="1:41" ht="64.5" customHeight="1" thickBot="1">
      <c r="A48" s="553" t="s">
        <v>159</v>
      </c>
      <c r="B48" s="554"/>
      <c r="C48" s="554"/>
      <c r="D48" s="554"/>
      <c r="E48" s="537" t="s">
        <v>255</v>
      </c>
      <c r="F48" s="538"/>
      <c r="G48" s="538"/>
      <c r="H48" s="538"/>
      <c r="I48" s="538"/>
      <c r="J48" s="538"/>
      <c r="K48" s="538"/>
      <c r="L48" s="538"/>
      <c r="M48" s="538"/>
      <c r="N48" s="538"/>
      <c r="O48" s="538"/>
      <c r="P48" s="539"/>
      <c r="Q48" s="548"/>
      <c r="R48" s="657"/>
      <c r="Z48" s="95"/>
      <c r="AA48" s="140"/>
      <c r="AB48" s="140"/>
    </row>
    <row r="49" spans="1:32" ht="21" customHeight="1">
      <c r="A49" s="527" t="s">
        <v>77</v>
      </c>
      <c r="B49" s="528"/>
      <c r="C49" s="528"/>
      <c r="D49" s="528"/>
      <c r="E49" s="537" t="s">
        <v>57</v>
      </c>
      <c r="F49" s="538"/>
      <c r="G49" s="538"/>
      <c r="H49" s="538"/>
      <c r="I49" s="538"/>
      <c r="J49" s="538"/>
      <c r="K49" s="538"/>
      <c r="L49" s="538"/>
      <c r="M49" s="538"/>
      <c r="N49" s="538"/>
      <c r="O49" s="538"/>
      <c r="P49" s="539"/>
      <c r="Q49" s="548"/>
      <c r="R49" s="657"/>
      <c r="V49" s="98" t="s">
        <v>41</v>
      </c>
      <c r="W49" s="99" t="s">
        <v>51</v>
      </c>
      <c r="X49" s="100" t="s">
        <v>42</v>
      </c>
      <c r="Z49" s="95" t="s">
        <v>43</v>
      </c>
      <c r="AA49" s="540" t="e">
        <f>SUM(AA46:AB47)</f>
        <v>#REF!</v>
      </c>
      <c r="AB49" s="541"/>
    </row>
    <row r="50" spans="1:32" ht="27.65" customHeight="1">
      <c r="A50" s="542" t="s">
        <v>78</v>
      </c>
      <c r="B50" s="542"/>
      <c r="C50" s="542"/>
      <c r="D50" s="542"/>
      <c r="E50" s="537" t="s">
        <v>57</v>
      </c>
      <c r="F50" s="538"/>
      <c r="G50" s="538"/>
      <c r="H50" s="538"/>
      <c r="I50" s="538"/>
      <c r="J50" s="538"/>
      <c r="K50" s="538"/>
      <c r="L50" s="538"/>
      <c r="M50" s="538"/>
      <c r="N50" s="538"/>
      <c r="O50" s="538"/>
      <c r="P50" s="539"/>
      <c r="Q50" s="548"/>
      <c r="R50" s="657"/>
      <c r="V50" s="108" t="e">
        <f>+IF(#REF!="CUMPLE",1,"NC")</f>
        <v>#REF!</v>
      </c>
      <c r="W50" s="109" t="e">
        <f>+IF(#REF!="CUMPLE",1,0)</f>
        <v>#REF!</v>
      </c>
      <c r="X50" s="110" t="e">
        <f>+IF(V50=W50,1,0)</f>
        <v>#REF!</v>
      </c>
    </row>
    <row r="51" spans="1:32" ht="27" customHeight="1">
      <c r="A51" s="542" t="s">
        <v>79</v>
      </c>
      <c r="B51" s="542"/>
      <c r="C51" s="542"/>
      <c r="D51" s="542"/>
      <c r="E51" s="537" t="s">
        <v>5</v>
      </c>
      <c r="F51" s="538"/>
      <c r="G51" s="538"/>
      <c r="H51" s="538"/>
      <c r="I51" s="538"/>
      <c r="J51" s="538"/>
      <c r="K51" s="538"/>
      <c r="L51" s="538"/>
      <c r="M51" s="538"/>
      <c r="N51" s="538"/>
      <c r="O51" s="538"/>
      <c r="P51" s="539"/>
      <c r="Q51" s="548"/>
      <c r="R51" s="657"/>
    </row>
    <row r="52" spans="1:32" ht="54.65" customHeight="1">
      <c r="A52" s="532" t="s">
        <v>161</v>
      </c>
      <c r="B52" s="533"/>
      <c r="C52" s="533"/>
      <c r="D52" s="533"/>
      <c r="E52" s="533"/>
      <c r="F52" s="533"/>
      <c r="G52" s="533"/>
      <c r="H52" s="533"/>
      <c r="I52" s="533"/>
      <c r="J52" s="533"/>
      <c r="K52" s="533"/>
      <c r="L52" s="533"/>
      <c r="M52" s="533"/>
      <c r="N52" s="533"/>
      <c r="O52" s="533"/>
      <c r="P52" s="534"/>
      <c r="Q52" s="91"/>
      <c r="R52" s="91"/>
    </row>
    <row r="53" spans="1:32">
      <c r="A53" s="527" t="s">
        <v>156</v>
      </c>
      <c r="B53" s="528"/>
      <c r="C53" s="528"/>
      <c r="D53" s="528"/>
      <c r="E53" s="536" t="s">
        <v>16</v>
      </c>
      <c r="F53" s="536"/>
      <c r="G53" s="536"/>
      <c r="H53" s="536" t="s">
        <v>18</v>
      </c>
      <c r="I53" s="536"/>
      <c r="J53" s="536"/>
      <c r="K53" s="536" t="s">
        <v>21</v>
      </c>
      <c r="L53" s="536"/>
      <c r="M53" s="536"/>
      <c r="N53" s="536" t="s">
        <v>22</v>
      </c>
      <c r="O53" s="536"/>
      <c r="P53" s="536"/>
      <c r="Q53" s="124" t="s">
        <v>164</v>
      </c>
      <c r="R53" s="145" t="s">
        <v>158</v>
      </c>
      <c r="S53" s="112"/>
      <c r="T53" s="113"/>
      <c r="U53" s="113"/>
      <c r="V53" s="113"/>
    </row>
    <row r="54" spans="1:32" ht="31.25" customHeight="1">
      <c r="A54" s="527" t="s">
        <v>143</v>
      </c>
      <c r="B54" s="528"/>
      <c r="C54" s="528"/>
      <c r="D54" s="528"/>
      <c r="E54" s="530" t="s">
        <v>256</v>
      </c>
      <c r="F54" s="530"/>
      <c r="G54" s="530"/>
      <c r="H54" s="666"/>
      <c r="I54" s="666"/>
      <c r="J54" s="666"/>
      <c r="K54" s="666"/>
      <c r="L54" s="666"/>
      <c r="M54" s="666"/>
      <c r="N54" s="666"/>
      <c r="O54" s="666"/>
      <c r="P54" s="666"/>
      <c r="Q54" s="128"/>
      <c r="R54" s="128"/>
      <c r="S54" s="128"/>
      <c r="T54" s="114"/>
      <c r="U54" s="114"/>
      <c r="V54" s="114"/>
    </row>
    <row r="55" spans="1:32" ht="60.9" customHeight="1">
      <c r="A55" s="527" t="s">
        <v>75</v>
      </c>
      <c r="B55" s="528"/>
      <c r="C55" s="528"/>
      <c r="D55" s="528"/>
      <c r="E55" s="530" t="s">
        <v>257</v>
      </c>
      <c r="F55" s="530"/>
      <c r="G55" s="530"/>
      <c r="H55" s="680"/>
      <c r="I55" s="680"/>
      <c r="J55" s="680"/>
      <c r="K55" s="680"/>
      <c r="L55" s="680"/>
      <c r="M55" s="680"/>
      <c r="N55" s="666"/>
      <c r="O55" s="666"/>
      <c r="P55" s="666"/>
      <c r="Q55" s="147"/>
      <c r="R55" s="148"/>
      <c r="S55" s="115"/>
      <c r="T55" s="114"/>
      <c r="U55" s="114"/>
      <c r="V55" s="114"/>
    </row>
    <row r="56" spans="1:32">
      <c r="A56" s="527" t="s">
        <v>157</v>
      </c>
      <c r="B56" s="528"/>
      <c r="C56" s="528"/>
      <c r="D56" s="528"/>
      <c r="E56" s="529" t="s">
        <v>258</v>
      </c>
      <c r="F56" s="529"/>
      <c r="G56" s="529"/>
      <c r="H56" s="536"/>
      <c r="I56" s="536"/>
      <c r="J56" s="536"/>
      <c r="K56" s="536"/>
      <c r="L56" s="536"/>
      <c r="M56" s="536"/>
      <c r="N56" s="536"/>
      <c r="O56" s="536"/>
      <c r="P56" s="536"/>
      <c r="Q56" s="133"/>
      <c r="R56" s="127"/>
      <c r="S56" s="127"/>
      <c r="T56" s="114"/>
      <c r="U56" s="114"/>
      <c r="V56" s="114"/>
    </row>
    <row r="57" spans="1:32">
      <c r="A57" s="527" t="s">
        <v>142</v>
      </c>
      <c r="B57" s="528"/>
      <c r="C57" s="528"/>
      <c r="D57" s="528"/>
      <c r="E57" s="675" t="s">
        <v>5</v>
      </c>
      <c r="F57" s="676"/>
      <c r="G57" s="676"/>
      <c r="H57" s="676"/>
      <c r="I57" s="676"/>
      <c r="J57" s="676"/>
      <c r="K57" s="676"/>
      <c r="L57" s="676"/>
      <c r="M57" s="677"/>
      <c r="N57" s="536"/>
      <c r="O57" s="536"/>
      <c r="P57" s="536"/>
      <c r="Q57" s="133"/>
      <c r="R57" s="127"/>
      <c r="S57" s="127"/>
      <c r="T57" s="114"/>
      <c r="U57" s="114"/>
      <c r="V57" s="114"/>
    </row>
    <row r="58" spans="1:32" ht="15.65" customHeight="1">
      <c r="V58" s="116">
        <v>5</v>
      </c>
      <c r="W58" s="535" t="e">
        <f>+IF($A$22=Q32,IF(#REF!="CUMPLE",#REF!,0),"")</f>
        <v>#REF!</v>
      </c>
      <c r="X58" s="535"/>
      <c r="Y58" s="535" t="e">
        <f>+IF($A$23=Q32,IF(#REF!="CUMPLE",#REF!,0),"")</f>
        <v>#REF!</v>
      </c>
      <c r="Z58" s="535"/>
      <c r="AA58" s="535" t="e">
        <f>+IF($A$24=Q32,IF(#REF!="CUMPLE",#REF!,0),"")</f>
        <v>#REF!</v>
      </c>
      <c r="AB58" s="535"/>
      <c r="AC58" s="535" t="e">
        <f>+IF($A$25=Q32,IF(#REF!="CUMPLE",#REF!,0),"")</f>
        <v>#REF!</v>
      </c>
      <c r="AD58" s="535"/>
      <c r="AE58" s="535" t="e">
        <f>+IF($A$26=Q32,IF(#REF!="CUMPLE",#REF!,0),"")</f>
        <v>#REF!</v>
      </c>
      <c r="AF58" s="535"/>
    </row>
    <row r="59" spans="1:32" ht="15.65" customHeight="1">
      <c r="W59" s="94" t="e">
        <f>+IF(#REF!="CUMPLE",1,"NC")</f>
        <v>#REF!</v>
      </c>
      <c r="X59" s="117" t="str">
        <f>IF(ISNUMBER(#REF!),#REF!,"")</f>
        <v/>
      </c>
      <c r="Y59" s="118" t="e">
        <f>+IF(W59=1,X59,"")</f>
        <v>#REF!</v>
      </c>
    </row>
    <row r="60" spans="1:32" ht="15.65" customHeight="1">
      <c r="W60" s="94" t="e">
        <f>+IF(#REF!="CUMPLE",1,"NC")</f>
        <v>#REF!</v>
      </c>
      <c r="X60" s="117" t="str">
        <f>IF(ISNUMBER(#REF!),#REF!,"")</f>
        <v/>
      </c>
      <c r="Y60" s="118" t="e">
        <f>+IF(W60=1,X60,"")</f>
        <v>#REF!</v>
      </c>
    </row>
    <row r="61" spans="1:32" ht="27" customHeight="1">
      <c r="B61" s="522" t="s">
        <v>49</v>
      </c>
      <c r="C61" s="522"/>
      <c r="D61" s="522"/>
      <c r="E61" s="522"/>
      <c r="F61" s="522"/>
      <c r="G61" s="522"/>
      <c r="H61" s="522"/>
      <c r="I61" s="522"/>
      <c r="J61" s="522"/>
      <c r="K61" s="522"/>
      <c r="L61" s="522"/>
      <c r="M61" s="522"/>
      <c r="N61" s="522"/>
      <c r="O61" s="522"/>
      <c r="P61" s="522"/>
      <c r="Q61" s="119"/>
      <c r="R61" s="119"/>
    </row>
    <row r="62" spans="1:32" ht="15.9" customHeight="1">
      <c r="B62" s="522"/>
      <c r="C62" s="522"/>
      <c r="D62" s="522"/>
      <c r="E62" s="522"/>
      <c r="F62" s="522"/>
      <c r="G62" s="522"/>
      <c r="H62" s="522"/>
      <c r="I62" s="522"/>
      <c r="J62" s="522"/>
      <c r="K62" s="522"/>
      <c r="L62" s="522"/>
      <c r="M62" s="522"/>
      <c r="N62" s="522"/>
      <c r="O62" s="522"/>
      <c r="P62" s="522"/>
      <c r="Q62" s="119"/>
      <c r="R62" s="119"/>
    </row>
    <row r="63" spans="1:32" ht="15.65" customHeight="1">
      <c r="B63" s="522" t="s">
        <v>50</v>
      </c>
      <c r="C63" s="522"/>
      <c r="D63" s="522"/>
      <c r="E63" s="522"/>
      <c r="F63" s="522"/>
      <c r="G63" s="522"/>
      <c r="H63" s="522"/>
      <c r="I63" s="522"/>
      <c r="J63" s="522"/>
      <c r="K63" s="522"/>
      <c r="L63" s="522"/>
      <c r="M63" s="522"/>
      <c r="N63" s="522"/>
      <c r="O63" s="522"/>
      <c r="P63" s="522"/>
      <c r="Q63" s="119"/>
      <c r="R63" s="119"/>
      <c r="W63" t="e">
        <f>+LOOKUP(Y63,#REF!,#REF!)</f>
        <v>#REF!</v>
      </c>
      <c r="Y63" s="120" t="s">
        <v>54</v>
      </c>
    </row>
    <row r="64" spans="1:32" ht="16.399999999999999" customHeight="1">
      <c r="B64" s="522"/>
      <c r="C64" s="522"/>
      <c r="D64" s="522"/>
      <c r="E64" s="522"/>
      <c r="F64" s="522"/>
      <c r="G64" s="522"/>
      <c r="H64" s="522"/>
      <c r="I64" s="522"/>
      <c r="J64" s="522"/>
      <c r="K64" s="522"/>
      <c r="L64" s="522"/>
      <c r="M64" s="522"/>
      <c r="N64" s="522"/>
      <c r="O64" s="522"/>
      <c r="P64" s="522"/>
      <c r="Q64" s="119"/>
      <c r="R64" s="119"/>
    </row>
    <row r="65" spans="1:29" ht="73.5" customHeight="1">
      <c r="B65" s="523" t="s">
        <v>433</v>
      </c>
      <c r="C65" s="523"/>
      <c r="D65" s="523"/>
      <c r="E65" s="678" t="s">
        <v>461</v>
      </c>
      <c r="F65" s="678"/>
      <c r="G65" s="678"/>
      <c r="H65" s="678"/>
      <c r="I65" s="678"/>
      <c r="J65" s="678"/>
      <c r="K65" s="678"/>
      <c r="L65" s="678"/>
      <c r="M65" s="678"/>
      <c r="N65" s="678"/>
      <c r="O65" s="678"/>
      <c r="P65" s="678"/>
      <c r="Q65" s="119"/>
      <c r="R65" s="119"/>
    </row>
    <row r="66" spans="1:29" ht="269.5" customHeight="1">
      <c r="B66" s="523" t="s">
        <v>465</v>
      </c>
      <c r="C66" s="523"/>
      <c r="D66" s="523"/>
      <c r="E66" s="679" t="s">
        <v>464</v>
      </c>
      <c r="F66" s="679"/>
      <c r="G66" s="679"/>
      <c r="H66" s="679"/>
      <c r="I66" s="679"/>
      <c r="J66" s="679"/>
      <c r="K66" s="679"/>
      <c r="L66" s="679"/>
      <c r="M66" s="679"/>
      <c r="N66" s="679"/>
      <c r="O66" s="679"/>
      <c r="P66" s="679"/>
      <c r="Q66" s="121"/>
      <c r="R66" s="121"/>
    </row>
    <row r="67" spans="1:29">
      <c r="A67" s="67"/>
      <c r="B67" s="67"/>
      <c r="C67" s="67"/>
      <c r="D67" s="67"/>
      <c r="E67" s="67"/>
      <c r="F67" s="67"/>
      <c r="G67" s="67"/>
      <c r="H67" s="67"/>
      <c r="I67" s="67"/>
      <c r="J67" s="67"/>
      <c r="K67" s="67"/>
      <c r="L67" s="67"/>
      <c r="M67" s="67"/>
      <c r="N67" s="67"/>
      <c r="O67" s="67"/>
      <c r="P67" s="67"/>
      <c r="Q67" s="67"/>
      <c r="R67" s="67"/>
      <c r="AB67" s="1">
        <v>1988</v>
      </c>
      <c r="AC67" s="2">
        <v>25637</v>
      </c>
    </row>
    <row r="68" spans="1:29">
      <c r="A68" s="67"/>
      <c r="B68" s="67"/>
      <c r="C68" s="67"/>
      <c r="D68" s="67"/>
      <c r="E68" s="67"/>
      <c r="F68" s="67"/>
      <c r="G68" s="67"/>
      <c r="H68" s="67"/>
      <c r="I68" s="67"/>
      <c r="J68" s="67"/>
      <c r="K68" s="67"/>
      <c r="L68" s="67"/>
      <c r="M68" s="67"/>
      <c r="N68" s="67"/>
      <c r="O68" s="67"/>
      <c r="P68" s="67"/>
      <c r="Q68" s="67"/>
      <c r="R68" s="67"/>
      <c r="AB68" s="3">
        <v>1989</v>
      </c>
      <c r="AC68" s="4">
        <v>32560</v>
      </c>
    </row>
    <row r="69" spans="1:29">
      <c r="A69" s="67"/>
      <c r="B69" s="514"/>
      <c r="C69" s="514"/>
      <c r="D69" s="514"/>
      <c r="E69" s="514"/>
      <c r="F69" s="514"/>
      <c r="G69" s="514"/>
      <c r="H69" s="67"/>
      <c r="I69" s="67"/>
      <c r="J69" s="67"/>
      <c r="K69" s="67"/>
      <c r="L69" s="67"/>
      <c r="M69" s="67"/>
      <c r="N69" s="67"/>
      <c r="O69" s="67"/>
      <c r="P69" s="67"/>
      <c r="Q69" s="67"/>
      <c r="R69" s="67"/>
      <c r="S69" s="67"/>
      <c r="AB69" s="1">
        <v>1990</v>
      </c>
      <c r="AC69" s="2">
        <v>41025</v>
      </c>
    </row>
    <row r="70" spans="1:29">
      <c r="A70" s="67"/>
      <c r="B70" s="514"/>
      <c r="C70" s="514"/>
      <c r="D70" s="514"/>
      <c r="E70" s="514"/>
      <c r="F70" s="514"/>
      <c r="G70" s="514"/>
      <c r="H70" s="67"/>
      <c r="I70" s="67"/>
      <c r="J70" s="67"/>
      <c r="K70" s="67"/>
      <c r="L70" s="67"/>
      <c r="M70" s="67"/>
      <c r="N70" s="67"/>
      <c r="O70" s="67"/>
      <c r="P70" s="67"/>
      <c r="Q70" s="67"/>
      <c r="R70" s="67"/>
      <c r="S70" s="67"/>
      <c r="AB70" s="3">
        <v>1991</v>
      </c>
      <c r="AC70" s="4">
        <v>51720</v>
      </c>
    </row>
    <row r="71" spans="1:29">
      <c r="A71" s="67"/>
      <c r="B71" s="514"/>
      <c r="C71" s="514"/>
      <c r="D71" s="514"/>
      <c r="E71" s="514"/>
      <c r="F71" s="514"/>
      <c r="G71" s="514"/>
      <c r="H71" s="67"/>
      <c r="I71" s="67"/>
      <c r="J71" s="67"/>
      <c r="K71" s="67"/>
      <c r="L71" s="67"/>
      <c r="M71" s="67"/>
      <c r="N71" s="67"/>
      <c r="O71" s="67"/>
      <c r="P71" s="67"/>
      <c r="Q71" s="67"/>
      <c r="R71" s="67"/>
      <c r="S71" s="67"/>
      <c r="AB71" s="1">
        <v>1992</v>
      </c>
      <c r="AC71" s="2">
        <v>65190</v>
      </c>
    </row>
    <row r="72" spans="1:29">
      <c r="A72" s="67"/>
      <c r="B72" s="514"/>
      <c r="C72" s="514"/>
      <c r="D72" s="514"/>
      <c r="E72" s="514"/>
      <c r="F72" s="514"/>
      <c r="G72" s="514"/>
      <c r="H72" s="67"/>
      <c r="I72" s="67"/>
      <c r="J72" s="67"/>
      <c r="K72" s="67"/>
      <c r="L72" s="67"/>
      <c r="M72" s="67"/>
      <c r="N72" s="67"/>
      <c r="O72" s="67"/>
      <c r="P72" s="67"/>
      <c r="Q72" s="67"/>
      <c r="R72" s="67"/>
      <c r="S72" s="67"/>
      <c r="AB72" s="3">
        <v>1993</v>
      </c>
      <c r="AC72" s="4">
        <v>81510</v>
      </c>
    </row>
    <row r="73" spans="1:29">
      <c r="A73" s="67"/>
      <c r="B73" s="514"/>
      <c r="C73" s="514"/>
      <c r="D73" s="514"/>
      <c r="E73" s="514"/>
      <c r="F73" s="514"/>
      <c r="G73" s="514"/>
      <c r="H73" s="67"/>
      <c r="I73" s="67"/>
      <c r="J73" s="67"/>
      <c r="K73" s="67"/>
      <c r="L73" s="67"/>
      <c r="M73" s="67"/>
      <c r="N73" s="67"/>
      <c r="O73" s="67"/>
      <c r="P73" s="67"/>
      <c r="Q73" s="67"/>
      <c r="R73" s="67"/>
      <c r="S73" s="67"/>
      <c r="AB73" s="1">
        <v>1994</v>
      </c>
      <c r="AC73" s="2">
        <v>98700</v>
      </c>
    </row>
    <row r="74" spans="1:29">
      <c r="A74" s="67"/>
      <c r="B74" s="514"/>
      <c r="C74" s="514"/>
      <c r="D74" s="514"/>
      <c r="E74" s="514"/>
      <c r="F74" s="514"/>
      <c r="G74" s="514"/>
      <c r="H74" s="67"/>
      <c r="I74" s="67"/>
      <c r="J74" s="67"/>
      <c r="K74" s="67"/>
      <c r="L74" s="67"/>
      <c r="M74" s="67"/>
      <c r="N74" s="67"/>
      <c r="O74" s="67"/>
      <c r="P74" s="67"/>
      <c r="Q74" s="67"/>
      <c r="R74" s="67"/>
      <c r="S74" s="67"/>
      <c r="AB74" s="3">
        <v>1995</v>
      </c>
      <c r="AC74" s="4">
        <v>118934</v>
      </c>
    </row>
    <row r="75" spans="1:29">
      <c r="A75" s="67"/>
      <c r="B75" s="55"/>
      <c r="C75" s="55"/>
      <c r="D75" s="55"/>
      <c r="E75" s="55"/>
      <c r="F75" s="55"/>
      <c r="G75" s="55"/>
      <c r="H75" s="55" t="s">
        <v>250</v>
      </c>
      <c r="I75" s="55"/>
      <c r="J75" s="55"/>
      <c r="K75" s="55"/>
      <c r="L75" s="55"/>
      <c r="M75" s="67"/>
      <c r="N75" s="67"/>
      <c r="O75" s="67"/>
      <c r="P75" s="67"/>
      <c r="Q75" s="67"/>
      <c r="R75" s="67"/>
      <c r="S75" s="67"/>
      <c r="AB75" s="1">
        <v>1996</v>
      </c>
      <c r="AC75" s="2">
        <v>142125</v>
      </c>
    </row>
    <row r="76" spans="1:29">
      <c r="A76" s="67"/>
      <c r="B76" s="55"/>
      <c r="C76" s="55"/>
      <c r="D76" s="55"/>
      <c r="E76" s="55"/>
      <c r="F76" s="55"/>
      <c r="G76" s="55"/>
      <c r="H76" s="55" t="s">
        <v>145</v>
      </c>
      <c r="I76" s="55"/>
      <c r="J76" s="55"/>
      <c r="K76" s="55"/>
      <c r="L76" s="55"/>
      <c r="M76" s="67"/>
      <c r="N76" s="67"/>
      <c r="O76" s="67"/>
      <c r="P76" s="67"/>
      <c r="Q76" s="67"/>
      <c r="R76" s="67"/>
      <c r="S76" s="67"/>
      <c r="AB76" s="3">
        <v>1997</v>
      </c>
      <c r="AC76" s="4">
        <v>172005</v>
      </c>
    </row>
    <row r="77" spans="1:29">
      <c r="A77" s="67"/>
      <c r="B77" s="67"/>
      <c r="C77" s="67"/>
      <c r="D77" s="67"/>
      <c r="E77" s="67"/>
      <c r="F77" s="67"/>
      <c r="G77" s="67"/>
      <c r="H77" s="67"/>
      <c r="I77" s="67"/>
      <c r="J77" s="67"/>
      <c r="K77" s="67"/>
      <c r="L77" s="67"/>
      <c r="M77" s="67"/>
      <c r="N77" s="67"/>
      <c r="O77" s="67"/>
      <c r="P77" s="67"/>
      <c r="Q77" s="67"/>
      <c r="R77" s="67"/>
      <c r="S77" s="67"/>
      <c r="AB77" s="1">
        <v>1998</v>
      </c>
      <c r="AC77" s="2">
        <v>203826</v>
      </c>
    </row>
    <row r="78" spans="1:29">
      <c r="A78" s="67"/>
      <c r="B78" s="67"/>
      <c r="C78" s="67"/>
      <c r="D78" s="67"/>
      <c r="E78" s="67"/>
      <c r="F78" s="67"/>
      <c r="G78" s="67"/>
      <c r="H78" s="67"/>
      <c r="I78" s="67"/>
      <c r="J78" s="67"/>
      <c r="K78" s="67"/>
      <c r="L78" s="67"/>
      <c r="M78" s="67"/>
      <c r="N78" s="67"/>
      <c r="O78" s="67"/>
      <c r="P78" s="67"/>
      <c r="Q78" s="67"/>
      <c r="R78" s="67"/>
      <c r="S78" s="67"/>
      <c r="AB78" s="3">
        <v>1999</v>
      </c>
      <c r="AC78" s="4">
        <v>236460</v>
      </c>
    </row>
    <row r="79" spans="1:29">
      <c r="A79" s="67"/>
      <c r="B79" s="67"/>
      <c r="C79" s="67"/>
      <c r="D79" s="67"/>
      <c r="E79" s="67"/>
      <c r="F79" s="67"/>
      <c r="G79" s="67"/>
      <c r="H79" s="67"/>
      <c r="I79" s="67"/>
      <c r="J79" s="67"/>
      <c r="K79" s="67"/>
      <c r="L79" s="67"/>
      <c r="M79" s="67"/>
      <c r="N79" s="67"/>
      <c r="O79" s="67"/>
      <c r="P79" s="67"/>
      <c r="Q79" s="67"/>
      <c r="R79" s="67"/>
      <c r="S79" s="67"/>
      <c r="AB79" s="1">
        <v>2000</v>
      </c>
      <c r="AC79" s="2">
        <v>260100</v>
      </c>
    </row>
    <row r="80" spans="1:29">
      <c r="S80" s="67"/>
      <c r="AB80" s="3">
        <v>2001</v>
      </c>
      <c r="AC80" s="4">
        <v>286000</v>
      </c>
    </row>
    <row r="81" spans="6:29">
      <c r="S81" s="67"/>
      <c r="AB81" s="1">
        <v>2002</v>
      </c>
      <c r="AC81" s="2">
        <v>309000</v>
      </c>
    </row>
    <row r="82" spans="6:29">
      <c r="S82" s="67"/>
      <c r="AB82" s="3">
        <v>2003</v>
      </c>
      <c r="AC82" s="4">
        <v>332000</v>
      </c>
    </row>
    <row r="83" spans="6:29">
      <c r="AB83" s="1">
        <v>2004</v>
      </c>
      <c r="AC83" s="2">
        <v>358000</v>
      </c>
    </row>
    <row r="84" spans="6:29">
      <c r="F84" s="122"/>
      <c r="AB84" s="3">
        <v>2005</v>
      </c>
      <c r="AC84" s="4">
        <v>381500</v>
      </c>
    </row>
    <row r="85" spans="6:29">
      <c r="AB85" s="1">
        <v>2006</v>
      </c>
      <c r="AC85" s="2">
        <v>408000</v>
      </c>
    </row>
    <row r="86" spans="6:29">
      <c r="AB86" s="3">
        <v>2007</v>
      </c>
      <c r="AC86" s="4">
        <v>433700</v>
      </c>
    </row>
    <row r="87" spans="6:29">
      <c r="AB87" s="1">
        <v>2008</v>
      </c>
      <c r="AC87" s="2">
        <v>461500</v>
      </c>
    </row>
    <row r="88" spans="6:29">
      <c r="AB88" s="3">
        <v>2009</v>
      </c>
      <c r="AC88" s="4">
        <v>496900</v>
      </c>
    </row>
    <row r="89" spans="6:29">
      <c r="AB89" s="1">
        <v>2010</v>
      </c>
      <c r="AC89" s="2">
        <v>515000</v>
      </c>
    </row>
    <row r="90" spans="6:29">
      <c r="AB90" s="3">
        <v>2011</v>
      </c>
      <c r="AC90" s="4">
        <v>535600</v>
      </c>
    </row>
    <row r="91" spans="6:29">
      <c r="AB91" s="1">
        <v>2012</v>
      </c>
      <c r="AC91" s="2">
        <v>566700</v>
      </c>
    </row>
    <row r="92" spans="6:29">
      <c r="AB92" s="3">
        <v>2013</v>
      </c>
      <c r="AC92" s="4">
        <v>589500</v>
      </c>
    </row>
    <row r="93" spans="6:29">
      <c r="AB93" s="1">
        <v>2014</v>
      </c>
      <c r="AC93" s="2">
        <v>616000</v>
      </c>
    </row>
    <row r="94" spans="6:29">
      <c r="AB94" s="3">
        <v>2015</v>
      </c>
      <c r="AC94" s="4">
        <v>644350</v>
      </c>
    </row>
    <row r="95" spans="6:29">
      <c r="AB95" s="1">
        <v>2016</v>
      </c>
      <c r="AC95" s="2">
        <v>689455</v>
      </c>
    </row>
    <row r="96" spans="6:29">
      <c r="AB96" s="3">
        <v>2017</v>
      </c>
      <c r="AC96" s="4">
        <v>737717</v>
      </c>
    </row>
    <row r="97" spans="28:29">
      <c r="AB97" s="1">
        <v>2018</v>
      </c>
      <c r="AC97" s="2">
        <v>781242</v>
      </c>
    </row>
    <row r="98" spans="28:29">
      <c r="AB98" s="3">
        <v>2019</v>
      </c>
      <c r="AC98" s="4">
        <v>828116</v>
      </c>
    </row>
    <row r="99" spans="28:29">
      <c r="AB99" s="1">
        <v>2020</v>
      </c>
      <c r="AC99" s="2">
        <v>877803</v>
      </c>
    </row>
    <row r="100" spans="28:29">
      <c r="AB100" s="3">
        <v>2021</v>
      </c>
      <c r="AC100" s="4">
        <v>908526</v>
      </c>
    </row>
    <row r="101" spans="28:29">
      <c r="AB101" s="1">
        <v>2022</v>
      </c>
      <c r="AC101" s="2">
        <v>1000000</v>
      </c>
    </row>
  </sheetData>
  <sheetProtection algorithmName="SHA-512" hashValue="mLvYJjnPt6eg41sVJqxgwaGq5xZkbqERDUcGqufRozOYWBFknKeT6k3j4ss4d7Phw+DGovREzG5+4Sgk81pObw==" saltValue="R4G/LdKShOl3Bz4wB4mGQw==" spinCount="100000" sheet="1" formatCells="0" formatColumns="0" formatRows="0" insertColumns="0" insertRows="0" insertHyperlinks="0" deleteColumns="0" deleteRows="0" sort="0" autoFilter="0" pivotTables="0"/>
  <mergeCells count="204">
    <mergeCell ref="D1:R1"/>
    <mergeCell ref="D2:R6"/>
    <mergeCell ref="A8:J8"/>
    <mergeCell ref="K8:R8"/>
    <mergeCell ref="A9:B11"/>
    <mergeCell ref="C9:D9"/>
    <mergeCell ref="E9:J9"/>
    <mergeCell ref="K9:P9"/>
    <mergeCell ref="Q9:R9"/>
    <mergeCell ref="C10:D10"/>
    <mergeCell ref="Q11:R11"/>
    <mergeCell ref="A12:B12"/>
    <mergeCell ref="C12:J12"/>
    <mergeCell ref="K12:P12"/>
    <mergeCell ref="Q12:R12"/>
    <mergeCell ref="A13:B13"/>
    <mergeCell ref="C13:J13"/>
    <mergeCell ref="E10:F10"/>
    <mergeCell ref="G10:H10"/>
    <mergeCell ref="I10:J10"/>
    <mergeCell ref="K10:P10"/>
    <mergeCell ref="Q10:R10"/>
    <mergeCell ref="C11:D11"/>
    <mergeCell ref="E11:F11"/>
    <mergeCell ref="G11:H11"/>
    <mergeCell ref="I11:J11"/>
    <mergeCell ref="K11:P11"/>
    <mergeCell ref="A17:J17"/>
    <mergeCell ref="K17:R17"/>
    <mergeCell ref="A18:B18"/>
    <mergeCell ref="C18:F18"/>
    <mergeCell ref="H18:J18"/>
    <mergeCell ref="K18:R18"/>
    <mergeCell ref="A14:B14"/>
    <mergeCell ref="C14:J14"/>
    <mergeCell ref="A15:B15"/>
    <mergeCell ref="C15:J15"/>
    <mergeCell ref="A16:B16"/>
    <mergeCell ref="C16:J16"/>
    <mergeCell ref="M21:R21"/>
    <mergeCell ref="A22:C22"/>
    <mergeCell ref="E22:F22"/>
    <mergeCell ref="I22:J22"/>
    <mergeCell ref="M22:O22"/>
    <mergeCell ref="P22:Q22"/>
    <mergeCell ref="A19:B19"/>
    <mergeCell ref="C19:J19"/>
    <mergeCell ref="A20:B20"/>
    <mergeCell ref="C20:J20"/>
    <mergeCell ref="A21:C21"/>
    <mergeCell ref="E21:F21"/>
    <mergeCell ref="I21:J21"/>
    <mergeCell ref="R25:R26"/>
    <mergeCell ref="A26:C26"/>
    <mergeCell ref="E26:F26"/>
    <mergeCell ref="I26:J26"/>
    <mergeCell ref="A23:C23"/>
    <mergeCell ref="E23:F23"/>
    <mergeCell ref="I23:J23"/>
    <mergeCell ref="M23:O24"/>
    <mergeCell ref="P23:Q24"/>
    <mergeCell ref="R23:R24"/>
    <mergeCell ref="A24:C24"/>
    <mergeCell ref="E24:F24"/>
    <mergeCell ref="I24:J24"/>
    <mergeCell ref="A28:P28"/>
    <mergeCell ref="A29:P29"/>
    <mergeCell ref="A30:D30"/>
    <mergeCell ref="E30:G30"/>
    <mergeCell ref="H30:J30"/>
    <mergeCell ref="K30:M30"/>
    <mergeCell ref="N30:P30"/>
    <mergeCell ref="A25:C25"/>
    <mergeCell ref="E25:F25"/>
    <mergeCell ref="I25:J25"/>
    <mergeCell ref="M25:O26"/>
    <mergeCell ref="P25:Q26"/>
    <mergeCell ref="A31:D31"/>
    <mergeCell ref="E31:G31"/>
    <mergeCell ref="H31:J31"/>
    <mergeCell ref="K31:M31"/>
    <mergeCell ref="A32:D32"/>
    <mergeCell ref="E32:G32"/>
    <mergeCell ref="H32:J32"/>
    <mergeCell ref="K32:M32"/>
    <mergeCell ref="A33:D33"/>
    <mergeCell ref="E36:G36"/>
    <mergeCell ref="H36:J36"/>
    <mergeCell ref="K36:M36"/>
    <mergeCell ref="E33:G33"/>
    <mergeCell ref="H33:J33"/>
    <mergeCell ref="K33:M33"/>
    <mergeCell ref="A34:D34"/>
    <mergeCell ref="E34:G34"/>
    <mergeCell ref="H34:J34"/>
    <mergeCell ref="K34:M34"/>
    <mergeCell ref="W38:AD38"/>
    <mergeCell ref="A39:D39"/>
    <mergeCell ref="E39:G39"/>
    <mergeCell ref="H39:J39"/>
    <mergeCell ref="K39:M39"/>
    <mergeCell ref="A40:D40"/>
    <mergeCell ref="E40:G40"/>
    <mergeCell ref="H40:J40"/>
    <mergeCell ref="K40:M40"/>
    <mergeCell ref="N31:P45"/>
    <mergeCell ref="AD44:AF44"/>
    <mergeCell ref="A37:D37"/>
    <mergeCell ref="E37:G37"/>
    <mergeCell ref="H37:J37"/>
    <mergeCell ref="K37:M37"/>
    <mergeCell ref="A38:D38"/>
    <mergeCell ref="E38:G38"/>
    <mergeCell ref="H38:J38"/>
    <mergeCell ref="K38:M38"/>
    <mergeCell ref="A35:D35"/>
    <mergeCell ref="E35:G35"/>
    <mergeCell ref="H35:J35"/>
    <mergeCell ref="K35:M35"/>
    <mergeCell ref="A36:D36"/>
    <mergeCell ref="AG41:AI41"/>
    <mergeCell ref="AJ41:AL41"/>
    <mergeCell ref="AM41:AO41"/>
    <mergeCell ref="A42:B43"/>
    <mergeCell ref="C42:D42"/>
    <mergeCell ref="E42:G42"/>
    <mergeCell ref="H42:J42"/>
    <mergeCell ref="K42:M42"/>
    <mergeCell ref="C43:D43"/>
    <mergeCell ref="E43:G43"/>
    <mergeCell ref="A41:D41"/>
    <mergeCell ref="E41:G41"/>
    <mergeCell ref="H41:J41"/>
    <mergeCell ref="K41:M41"/>
    <mergeCell ref="AA41:AC41"/>
    <mergeCell ref="AD41:AF41"/>
    <mergeCell ref="AG44:AI44"/>
    <mergeCell ref="AJ44:AL44"/>
    <mergeCell ref="AM44:AO44"/>
    <mergeCell ref="A45:D45"/>
    <mergeCell ref="E45:G45"/>
    <mergeCell ref="H45:J45"/>
    <mergeCell ref="K45:M45"/>
    <mergeCell ref="H43:J43"/>
    <mergeCell ref="K43:M43"/>
    <mergeCell ref="AA43:AC43"/>
    <mergeCell ref="A44:D44"/>
    <mergeCell ref="E44:G44"/>
    <mergeCell ref="H44:J44"/>
    <mergeCell ref="K44:M44"/>
    <mergeCell ref="AA44:AC44"/>
    <mergeCell ref="A46:P46"/>
    <mergeCell ref="Q46:R46"/>
    <mergeCell ref="AA46:AB46"/>
    <mergeCell ref="A47:D47"/>
    <mergeCell ref="E47:P47"/>
    <mergeCell ref="Q47:R51"/>
    <mergeCell ref="AA47:AB47"/>
    <mergeCell ref="A48:D48"/>
    <mergeCell ref="E48:P48"/>
    <mergeCell ref="A49:D49"/>
    <mergeCell ref="A52:P52"/>
    <mergeCell ref="A53:D53"/>
    <mergeCell ref="E53:G53"/>
    <mergeCell ref="H53:J53"/>
    <mergeCell ref="K53:M53"/>
    <mergeCell ref="N53:P53"/>
    <mergeCell ref="E49:P49"/>
    <mergeCell ref="AA49:AB49"/>
    <mergeCell ref="A50:D50"/>
    <mergeCell ref="E50:P50"/>
    <mergeCell ref="A51:D51"/>
    <mergeCell ref="E51:P51"/>
    <mergeCell ref="A54:D54"/>
    <mergeCell ref="E54:G54"/>
    <mergeCell ref="H54:J54"/>
    <mergeCell ref="K54:M54"/>
    <mergeCell ref="N54:P54"/>
    <mergeCell ref="A55:D55"/>
    <mergeCell ref="E55:G55"/>
    <mergeCell ref="H55:J55"/>
    <mergeCell ref="K55:M55"/>
    <mergeCell ref="N55:P55"/>
    <mergeCell ref="Y58:Z58"/>
    <mergeCell ref="AA58:AB58"/>
    <mergeCell ref="AC58:AD58"/>
    <mergeCell ref="AE58:AF58"/>
    <mergeCell ref="B61:P62"/>
    <mergeCell ref="A56:D56"/>
    <mergeCell ref="E56:G56"/>
    <mergeCell ref="H56:J56"/>
    <mergeCell ref="K56:M56"/>
    <mergeCell ref="N56:P56"/>
    <mergeCell ref="A57:D57"/>
    <mergeCell ref="N57:P57"/>
    <mergeCell ref="B72:G74"/>
    <mergeCell ref="E57:M57"/>
    <mergeCell ref="B63:P64"/>
    <mergeCell ref="B65:D65"/>
    <mergeCell ref="E65:P65"/>
    <mergeCell ref="B66:D66"/>
    <mergeCell ref="E66:P66"/>
    <mergeCell ref="B69:G71"/>
    <mergeCell ref="W58:X58"/>
  </mergeCells>
  <dataValidations count="7">
    <dataValidation type="list" allowBlank="1" showInputMessage="1" showErrorMessage="1" sqref="E31:M31" xr:uid="{115482B1-6971-487F-B685-89F5FF64B01E}">
      <formula1>$W$13:$W$19</formula1>
    </dataValidation>
    <dataValidation type="list" allowBlank="1" showInputMessage="1" showErrorMessage="1" sqref="I22:J27" xr:uid="{49FE3024-F3CD-4686-9EC2-B98914B18E24}">
      <formula1>$U$9:$U$11</formula1>
    </dataValidation>
    <dataValidation type="list" allowBlank="1" showInputMessage="1" showErrorMessage="1" sqref="D22:D27" xr:uid="{54AF1994-754B-4C14-ABAF-5AA3F4B744E5}">
      <formula1>$X$9:$X$10</formula1>
    </dataValidation>
    <dataValidation type="list" allowBlank="1" showInputMessage="1" showErrorMessage="1" sqref="G22:H27" xr:uid="{A0937EB6-4C06-4DC1-ABE0-3869D454EB61}">
      <formula1>$U$9:$U$10</formula1>
    </dataValidation>
    <dataValidation type="list" allowBlank="1" showInputMessage="1" showErrorMessage="1" sqref="R31 E30:M30" xr:uid="{14631BAE-0FF3-4C3D-93D4-7F0E0A690C6F}">
      <formula1>$W$22:$W$36</formula1>
    </dataValidation>
    <dataValidation type="list" allowBlank="1" showInputMessage="1" showErrorMessage="1" sqref="R32" xr:uid="{39CCA52F-7461-40AB-B371-780FCD77FC34}">
      <formula1>$W$13:$W$20</formula1>
    </dataValidation>
    <dataValidation type="list" allowBlank="1" showInputMessage="1" showErrorMessage="1" sqref="H10:H11 R42:R45 H18 C19:C20 E42:M45 C15:C16" xr:uid="{E82AC6A9-DDF6-47E1-A126-4FBD17214F15}">
      <formula1>CRITERIO</formula1>
    </dataValidation>
  </dataValidations>
  <pageMargins left="0.7" right="0.7" top="0.75" bottom="0.75" header="0.3" footer="0.3"/>
  <pageSetup paperSize="9" scale="35" orientation="landscape" r:id="rId1"/>
  <colBreaks count="1" manualBreakCount="1">
    <brk id="19" max="1048575" man="1"/>
  </col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85835-7AEC-4D5C-A4F2-1D3834F21F06}">
  <sheetPr>
    <tabColor rgb="FF00B050"/>
  </sheetPr>
  <dimension ref="A1:AR103"/>
  <sheetViews>
    <sheetView showZeros="0" tabSelected="1" zoomScale="70" zoomScaleNormal="70" zoomScaleSheetLayoutView="70" workbookViewId="0">
      <selection activeCell="B65" sqref="B65:D66"/>
    </sheetView>
  </sheetViews>
  <sheetFormatPr baseColWidth="10" defaultRowHeight="15.5"/>
  <cols>
    <col min="1" max="1" width="13" customWidth="1"/>
    <col min="2" max="2" width="13.5" customWidth="1"/>
    <col min="3" max="4" width="11.83203125" customWidth="1"/>
    <col min="5" max="5" width="18.58203125" customWidth="1"/>
    <col min="6" max="6" width="23.5" customWidth="1"/>
    <col min="7" max="7" width="22.33203125" customWidth="1"/>
    <col min="8" max="10" width="11.83203125" customWidth="1"/>
    <col min="11" max="11" width="2.33203125" customWidth="1"/>
    <col min="12" max="12" width="1.83203125" customWidth="1"/>
    <col min="13" max="13" width="27.58203125" customWidth="1"/>
    <col min="14" max="14" width="9.08203125" customWidth="1"/>
    <col min="15" max="15" width="7.08203125" customWidth="1"/>
    <col min="16" max="16" width="11.08203125" customWidth="1"/>
    <col min="17" max="17" width="28.5" customWidth="1"/>
    <col min="18" max="18" width="27.83203125" customWidth="1"/>
    <col min="19" max="19" width="22.08203125" hidden="1" customWidth="1"/>
    <col min="20" max="20" width="11.08203125" hidden="1" customWidth="1"/>
    <col min="21" max="22" width="7.83203125" hidden="1" customWidth="1"/>
    <col min="23" max="23" width="9.83203125" hidden="1" customWidth="1"/>
    <col min="24" max="24" width="8.08203125" hidden="1" customWidth="1"/>
    <col min="25" max="25" width="8" hidden="1" customWidth="1"/>
    <col min="26" max="26" width="12.83203125" hidden="1" customWidth="1"/>
    <col min="27" max="27" width="11.08203125" hidden="1" customWidth="1"/>
    <col min="28" max="28" width="18" hidden="1" customWidth="1"/>
    <col min="29" max="30" width="12.83203125" hidden="1" customWidth="1"/>
    <col min="31" max="31" width="11.5" hidden="1" customWidth="1"/>
    <col min="32" max="33" width="8.33203125" hidden="1" customWidth="1"/>
    <col min="34" max="34" width="8.08203125" hidden="1" customWidth="1"/>
    <col min="35" max="35" width="16.83203125" hidden="1" customWidth="1"/>
    <col min="36" max="36" width="8.58203125" hidden="1" customWidth="1"/>
    <col min="37" max="37" width="16.33203125" hidden="1" customWidth="1"/>
    <col min="38" max="38" width="10" hidden="1" customWidth="1"/>
    <col min="39" max="39" width="8.33203125" hidden="1" customWidth="1"/>
    <col min="40" max="40" width="12.83203125" hidden="1" customWidth="1"/>
    <col min="41" max="41" width="13.5" customWidth="1"/>
    <col min="42" max="42" width="18.5" customWidth="1"/>
    <col min="43" max="43" width="10.58203125" customWidth="1"/>
    <col min="44" max="44" width="0.58203125" customWidth="1"/>
    <col min="45" max="45" width="26.08203125" customWidth="1"/>
    <col min="46" max="46" width="11.33203125" customWidth="1"/>
    <col min="47" max="47" width="15.33203125" customWidth="1"/>
  </cols>
  <sheetData>
    <row r="1" spans="1:44" ht="28.5">
      <c r="A1" s="57"/>
      <c r="B1" s="58"/>
      <c r="C1" s="59"/>
      <c r="D1" s="631" t="s">
        <v>0</v>
      </c>
      <c r="E1" s="632"/>
      <c r="F1" s="632"/>
      <c r="G1" s="632"/>
      <c r="H1" s="632"/>
      <c r="I1" s="632"/>
      <c r="J1" s="632"/>
      <c r="K1" s="632"/>
      <c r="L1" s="632"/>
      <c r="M1" s="632"/>
      <c r="N1" s="632"/>
      <c r="O1" s="632"/>
      <c r="P1" s="632"/>
      <c r="Q1" s="632"/>
      <c r="R1" s="633"/>
    </row>
    <row r="2" spans="1:44" ht="15.65" customHeight="1">
      <c r="A2" s="60"/>
      <c r="B2" s="61"/>
      <c r="C2" s="62"/>
      <c r="D2" s="634" t="s">
        <v>167</v>
      </c>
      <c r="E2" s="635"/>
      <c r="F2" s="635"/>
      <c r="G2" s="635"/>
      <c r="H2" s="635"/>
      <c r="I2" s="635"/>
      <c r="J2" s="635"/>
      <c r="K2" s="635"/>
      <c r="L2" s="635"/>
      <c r="M2" s="635"/>
      <c r="N2" s="635"/>
      <c r="O2" s="635"/>
      <c r="P2" s="635"/>
      <c r="Q2" s="635"/>
      <c r="R2" s="635"/>
    </row>
    <row r="3" spans="1:44" ht="15.65" customHeight="1">
      <c r="A3" s="63"/>
      <c r="B3" s="61"/>
      <c r="C3" s="62"/>
      <c r="D3" s="634"/>
      <c r="E3" s="635"/>
      <c r="F3" s="635"/>
      <c r="G3" s="635"/>
      <c r="H3" s="635"/>
      <c r="I3" s="635"/>
      <c r="J3" s="635"/>
      <c r="K3" s="635"/>
      <c r="L3" s="635"/>
      <c r="M3" s="635"/>
      <c r="N3" s="635"/>
      <c r="O3" s="635"/>
      <c r="P3" s="635"/>
      <c r="Q3" s="635"/>
      <c r="R3" s="635"/>
    </row>
    <row r="4" spans="1:44" ht="16.399999999999999" customHeight="1">
      <c r="A4" s="63"/>
      <c r="B4" s="61"/>
      <c r="C4" s="62"/>
      <c r="D4" s="634"/>
      <c r="E4" s="635"/>
      <c r="F4" s="635"/>
      <c r="G4" s="635"/>
      <c r="H4" s="635"/>
      <c r="I4" s="635"/>
      <c r="J4" s="635"/>
      <c r="K4" s="635"/>
      <c r="L4" s="635"/>
      <c r="M4" s="635"/>
      <c r="N4" s="635"/>
      <c r="O4" s="635"/>
      <c r="P4" s="635"/>
      <c r="Q4" s="635"/>
      <c r="R4" s="635"/>
    </row>
    <row r="5" spans="1:44" ht="15.65" customHeight="1">
      <c r="A5" s="60"/>
      <c r="B5" s="61"/>
      <c r="C5" s="62"/>
      <c r="D5" s="634"/>
      <c r="E5" s="635"/>
      <c r="F5" s="635"/>
      <c r="G5" s="635"/>
      <c r="H5" s="635"/>
      <c r="I5" s="635"/>
      <c r="J5" s="635"/>
      <c r="K5" s="635"/>
      <c r="L5" s="635"/>
      <c r="M5" s="635"/>
      <c r="N5" s="635"/>
      <c r="O5" s="635"/>
      <c r="P5" s="635"/>
      <c r="Q5" s="635"/>
      <c r="R5" s="635"/>
      <c r="W5" t="s">
        <v>1</v>
      </c>
      <c r="X5" t="s">
        <v>2</v>
      </c>
    </row>
    <row r="6" spans="1:44" ht="28.5" customHeight="1" thickBot="1">
      <c r="A6" s="64"/>
      <c r="B6" s="65"/>
      <c r="C6" s="66"/>
      <c r="D6" s="636"/>
      <c r="E6" s="637"/>
      <c r="F6" s="637"/>
      <c r="G6" s="637"/>
      <c r="H6" s="637"/>
      <c r="I6" s="637"/>
      <c r="J6" s="637"/>
      <c r="K6" s="637"/>
      <c r="L6" s="637"/>
      <c r="M6" s="637"/>
      <c r="N6" s="637"/>
      <c r="O6" s="637"/>
      <c r="P6" s="637"/>
      <c r="Q6" s="637"/>
      <c r="R6" s="637"/>
      <c r="W6" t="s">
        <v>3</v>
      </c>
      <c r="X6" t="s">
        <v>4</v>
      </c>
    </row>
    <row r="7" spans="1:44" s="67" customFormat="1" ht="18" customHeight="1" thickBot="1">
      <c r="A7"/>
      <c r="B7"/>
      <c r="C7"/>
      <c r="D7"/>
      <c r="E7"/>
      <c r="F7"/>
      <c r="G7"/>
      <c r="H7"/>
      <c r="I7"/>
      <c r="J7"/>
      <c r="K7"/>
      <c r="L7"/>
      <c r="M7"/>
      <c r="N7"/>
      <c r="O7"/>
      <c r="P7"/>
      <c r="Q7"/>
      <c r="R7"/>
      <c r="S7"/>
      <c r="T7"/>
      <c r="W7" s="67" t="s">
        <v>5</v>
      </c>
      <c r="X7" s="67" t="s">
        <v>6</v>
      </c>
    </row>
    <row r="8" spans="1:44" s="67" customFormat="1" ht="18" customHeight="1">
      <c r="A8" s="638" t="s">
        <v>162</v>
      </c>
      <c r="B8" s="638"/>
      <c r="C8" s="638"/>
      <c r="D8" s="638"/>
      <c r="E8" s="638"/>
      <c r="F8" s="638"/>
      <c r="G8" s="638"/>
      <c r="H8" s="638"/>
      <c r="I8" s="638"/>
      <c r="J8" s="638"/>
      <c r="K8" s="639" t="s">
        <v>7</v>
      </c>
      <c r="L8" s="640"/>
      <c r="M8" s="640"/>
      <c r="N8" s="640"/>
      <c r="O8" s="640"/>
      <c r="P8" s="640"/>
      <c r="Q8" s="640"/>
      <c r="R8" s="640"/>
      <c r="S8"/>
      <c r="T8"/>
    </row>
    <row r="9" spans="1:44" ht="19" customHeight="1">
      <c r="A9" s="641" t="s">
        <v>8</v>
      </c>
      <c r="B9" s="641"/>
      <c r="C9" s="642" t="s">
        <v>151</v>
      </c>
      <c r="D9" s="642"/>
      <c r="E9" s="627" t="s">
        <v>259</v>
      </c>
      <c r="F9" s="627"/>
      <c r="G9" s="627"/>
      <c r="H9" s="627"/>
      <c r="I9" s="627"/>
      <c r="J9" s="627"/>
      <c r="K9" s="643" t="s">
        <v>9</v>
      </c>
      <c r="L9" s="644"/>
      <c r="M9" s="644"/>
      <c r="N9" s="644"/>
      <c r="O9" s="644"/>
      <c r="P9" s="644"/>
      <c r="Q9" s="645">
        <v>461584472.89999998</v>
      </c>
      <c r="R9" s="645"/>
      <c r="T9" s="68"/>
      <c r="U9" t="s">
        <v>3</v>
      </c>
      <c r="W9" t="s">
        <v>3</v>
      </c>
      <c r="X9" t="s">
        <v>4</v>
      </c>
    </row>
    <row r="10" spans="1:44" ht="18.5">
      <c r="A10" s="641"/>
      <c r="B10" s="641"/>
      <c r="C10" s="642" t="s">
        <v>149</v>
      </c>
      <c r="D10" s="642"/>
      <c r="E10" s="646" t="s">
        <v>198</v>
      </c>
      <c r="F10" s="646"/>
      <c r="G10" s="646" t="s">
        <v>150</v>
      </c>
      <c r="H10" s="646"/>
      <c r="I10" s="646"/>
      <c r="J10" s="646"/>
      <c r="K10" s="643" t="s">
        <v>146</v>
      </c>
      <c r="L10" s="644"/>
      <c r="M10" s="644"/>
      <c r="N10" s="644"/>
      <c r="O10" s="644"/>
      <c r="P10" s="644"/>
      <c r="Q10" s="647">
        <v>1300000</v>
      </c>
      <c r="R10" s="647"/>
      <c r="U10" t="s">
        <v>11</v>
      </c>
      <c r="W10" t="s">
        <v>5</v>
      </c>
      <c r="X10" t="s">
        <v>6</v>
      </c>
    </row>
    <row r="11" spans="1:44" ht="18.5">
      <c r="A11" s="641"/>
      <c r="B11" s="641"/>
      <c r="C11" s="627" t="s">
        <v>174</v>
      </c>
      <c r="D11" s="627"/>
      <c r="E11" s="646"/>
      <c r="F11" s="646"/>
      <c r="G11" s="646"/>
      <c r="H11" s="646"/>
      <c r="I11" s="646"/>
      <c r="J11" s="646"/>
      <c r="K11" s="643" t="s">
        <v>72</v>
      </c>
      <c r="L11" s="644"/>
      <c r="M11" s="644"/>
      <c r="N11" s="644"/>
      <c r="O11" s="644"/>
      <c r="P11" s="644"/>
      <c r="Q11" s="626">
        <f>+Q9/Q10</f>
        <v>355.06497915384614</v>
      </c>
      <c r="R11" s="626"/>
      <c r="U11" t="s">
        <v>55</v>
      </c>
    </row>
    <row r="12" spans="1:44" ht="19" thickBot="1">
      <c r="A12" s="623" t="s">
        <v>148</v>
      </c>
      <c r="B12" s="623"/>
      <c r="C12" s="627" t="s">
        <v>259</v>
      </c>
      <c r="D12" s="627"/>
      <c r="E12" s="627"/>
      <c r="F12" s="627"/>
      <c r="G12" s="627"/>
      <c r="H12" s="627"/>
      <c r="I12" s="627"/>
      <c r="J12" s="627"/>
      <c r="K12" s="628" t="s">
        <v>13</v>
      </c>
      <c r="L12" s="629"/>
      <c r="M12" s="629"/>
      <c r="N12" s="629"/>
      <c r="O12" s="629"/>
      <c r="P12" s="629"/>
      <c r="Q12" s="652">
        <v>45586</v>
      </c>
      <c r="R12" s="652"/>
      <c r="W12" t="s">
        <v>12</v>
      </c>
    </row>
    <row r="13" spans="1:44" ht="18.5">
      <c r="A13" s="623" t="s">
        <v>10</v>
      </c>
      <c r="B13" s="623"/>
      <c r="C13" s="627" t="s">
        <v>259</v>
      </c>
      <c r="D13" s="627"/>
      <c r="E13" s="627"/>
      <c r="F13" s="627"/>
      <c r="G13" s="627"/>
      <c r="H13" s="627"/>
      <c r="I13" s="627"/>
      <c r="J13" s="627"/>
      <c r="W13" t="str">
        <f>+A22</f>
        <v>MARCO JULIO SUESCUN LOZANO</v>
      </c>
      <c r="AR13" s="69"/>
    </row>
    <row r="14" spans="1:44" ht="18">
      <c r="A14" s="520" t="s">
        <v>64</v>
      </c>
      <c r="B14" s="520"/>
      <c r="C14" s="663" t="s">
        <v>55</v>
      </c>
      <c r="D14" s="663"/>
      <c r="E14" s="663"/>
      <c r="F14" s="663"/>
      <c r="G14" s="663"/>
      <c r="H14" s="663"/>
      <c r="I14" s="663"/>
      <c r="J14" s="663"/>
      <c r="AR14" s="69"/>
    </row>
    <row r="15" spans="1:44">
      <c r="A15" s="515" t="s">
        <v>73</v>
      </c>
      <c r="B15" s="516"/>
      <c r="C15" s="517" t="s">
        <v>3</v>
      </c>
      <c r="D15" s="517"/>
      <c r="E15" s="517"/>
      <c r="F15" s="517"/>
      <c r="G15" s="517"/>
      <c r="H15" s="517"/>
      <c r="I15" s="517"/>
      <c r="J15" s="517"/>
      <c r="AR15" s="69"/>
    </row>
    <row r="16" spans="1:44">
      <c r="A16" s="518" t="s">
        <v>14</v>
      </c>
      <c r="B16" s="519"/>
      <c r="C16" s="517" t="s">
        <v>3</v>
      </c>
      <c r="D16" s="517"/>
      <c r="E16" s="517"/>
      <c r="F16" s="517"/>
      <c r="G16" s="517"/>
      <c r="H16" s="517"/>
      <c r="I16" s="517"/>
      <c r="J16" s="517"/>
      <c r="AR16" s="69"/>
    </row>
    <row r="17" spans="1:44" ht="208.9" customHeight="1">
      <c r="A17" s="662" t="s">
        <v>201</v>
      </c>
      <c r="B17" s="662"/>
      <c r="C17" s="662"/>
      <c r="D17" s="662"/>
      <c r="E17" s="662"/>
      <c r="F17" s="662"/>
      <c r="G17" s="662"/>
      <c r="H17" s="662"/>
      <c r="I17" s="662"/>
      <c r="J17" s="662"/>
      <c r="K17" s="622"/>
      <c r="L17" s="622"/>
      <c r="M17" s="622"/>
      <c r="N17" s="622"/>
      <c r="O17" s="622"/>
      <c r="P17" s="622"/>
      <c r="Q17" s="622"/>
      <c r="R17" s="622"/>
      <c r="W17">
        <f>+A23</f>
        <v>0</v>
      </c>
      <c r="AR17" s="70"/>
    </row>
    <row r="18" spans="1:44">
      <c r="A18" s="623" t="s">
        <v>163</v>
      </c>
      <c r="B18" s="623"/>
      <c r="C18" s="694" t="s">
        <v>3</v>
      </c>
      <c r="D18" s="694"/>
      <c r="E18" s="694"/>
      <c r="F18" s="694"/>
      <c r="G18" s="71" t="s">
        <v>152</v>
      </c>
      <c r="H18" s="693" t="s">
        <v>3</v>
      </c>
      <c r="I18" s="693"/>
      <c r="J18" s="693"/>
      <c r="K18" s="695" t="s">
        <v>260</v>
      </c>
      <c r="L18" s="695"/>
      <c r="M18" s="695"/>
      <c r="N18" s="695"/>
      <c r="O18" s="695"/>
      <c r="P18" s="695"/>
      <c r="Q18" s="695"/>
      <c r="R18" s="695"/>
      <c r="W18">
        <f>+A24</f>
        <v>0</v>
      </c>
    </row>
    <row r="19" spans="1:44">
      <c r="A19" s="612" t="s">
        <v>73</v>
      </c>
      <c r="B19" s="613"/>
      <c r="C19" s="693" t="s">
        <v>3</v>
      </c>
      <c r="D19" s="693"/>
      <c r="E19" s="693"/>
      <c r="F19" s="693"/>
      <c r="G19" s="693"/>
      <c r="H19" s="693"/>
      <c r="I19" s="693"/>
      <c r="J19" s="693"/>
      <c r="W19">
        <f>+A25</f>
        <v>0</v>
      </c>
    </row>
    <row r="20" spans="1:44" ht="16" thickBot="1">
      <c r="A20" s="615" t="s">
        <v>14</v>
      </c>
      <c r="B20" s="616"/>
      <c r="C20" s="693" t="s">
        <v>3</v>
      </c>
      <c r="D20" s="693"/>
      <c r="E20" s="693"/>
      <c r="F20" s="693"/>
      <c r="G20" s="693"/>
      <c r="H20" s="693"/>
      <c r="I20" s="693"/>
      <c r="J20" s="693"/>
    </row>
    <row r="21" spans="1:44" ht="46.5">
      <c r="A21" s="617" t="s">
        <v>12</v>
      </c>
      <c r="B21" s="618"/>
      <c r="C21" s="619"/>
      <c r="D21" s="72" t="s">
        <v>58</v>
      </c>
      <c r="E21" s="619" t="s">
        <v>15</v>
      </c>
      <c r="F21" s="619"/>
      <c r="G21" s="139" t="s">
        <v>52</v>
      </c>
      <c r="H21" s="74" t="s">
        <v>53</v>
      </c>
      <c r="I21" s="619" t="s">
        <v>144</v>
      </c>
      <c r="J21" s="620"/>
      <c r="M21" s="608"/>
      <c r="N21" s="609"/>
      <c r="O21" s="609"/>
      <c r="P21" s="609"/>
      <c r="Q21" s="609"/>
      <c r="R21" s="609"/>
    </row>
    <row r="22" spans="1:44">
      <c r="A22" s="691" t="str">
        <f>+C12</f>
        <v>MARCO JULIO SUESCUN LOZANO</v>
      </c>
      <c r="B22" s="692"/>
      <c r="C22" s="692"/>
      <c r="D22" s="138" t="s">
        <v>4</v>
      </c>
      <c r="E22" s="610">
        <v>1</v>
      </c>
      <c r="F22" s="611"/>
      <c r="G22" s="138" t="s">
        <v>3</v>
      </c>
      <c r="H22" s="76" t="s">
        <v>3</v>
      </c>
      <c r="I22" s="597" t="s">
        <v>3</v>
      </c>
      <c r="J22" s="598"/>
      <c r="M22" s="599"/>
      <c r="N22" s="599"/>
      <c r="O22" s="599"/>
      <c r="P22" s="599"/>
      <c r="Q22" s="599"/>
      <c r="R22" s="136"/>
      <c r="W22" t="s">
        <v>16</v>
      </c>
      <c r="Z22" t="s">
        <v>17</v>
      </c>
    </row>
    <row r="23" spans="1:44">
      <c r="A23" s="606"/>
      <c r="B23" s="607"/>
      <c r="C23" s="607"/>
      <c r="D23" s="138"/>
      <c r="E23" s="596"/>
      <c r="F23" s="596"/>
      <c r="G23" s="138"/>
      <c r="H23" s="78"/>
      <c r="I23" s="597"/>
      <c r="J23" s="598"/>
      <c r="M23" s="599"/>
      <c r="N23" s="599"/>
      <c r="O23" s="599"/>
      <c r="P23" s="600"/>
      <c r="Q23" s="600"/>
      <c r="R23" s="600"/>
      <c r="T23" s="79"/>
      <c r="W23" t="s">
        <v>18</v>
      </c>
      <c r="Z23" t="s">
        <v>19</v>
      </c>
      <c r="AP23" t="s">
        <v>20</v>
      </c>
    </row>
    <row r="24" spans="1:44" ht="15.65" customHeight="1">
      <c r="A24" s="594"/>
      <c r="B24" s="595"/>
      <c r="C24" s="595"/>
      <c r="D24" s="80"/>
      <c r="E24" s="596"/>
      <c r="F24" s="596"/>
      <c r="G24" s="138"/>
      <c r="H24" s="78"/>
      <c r="I24" s="597"/>
      <c r="J24" s="598"/>
      <c r="M24" s="599"/>
      <c r="N24" s="599"/>
      <c r="O24" s="599"/>
      <c r="P24" s="600"/>
      <c r="Q24" s="600"/>
      <c r="R24" s="600"/>
      <c r="W24" t="s">
        <v>21</v>
      </c>
    </row>
    <row r="25" spans="1:44" ht="15.65" customHeight="1">
      <c r="A25" s="594"/>
      <c r="B25" s="595"/>
      <c r="C25" s="595"/>
      <c r="D25" s="80"/>
      <c r="E25" s="596"/>
      <c r="F25" s="596"/>
      <c r="G25" s="138"/>
      <c r="H25" s="78"/>
      <c r="I25" s="597"/>
      <c r="J25" s="598"/>
      <c r="M25" s="599"/>
      <c r="N25" s="599"/>
      <c r="O25" s="599"/>
      <c r="P25" s="600"/>
      <c r="Q25" s="600"/>
      <c r="R25" s="600"/>
      <c r="W25" t="s">
        <v>22</v>
      </c>
    </row>
    <row r="26" spans="1:44" ht="30" customHeight="1" thickBot="1">
      <c r="A26" s="601"/>
      <c r="B26" s="602"/>
      <c r="C26" s="602"/>
      <c r="D26" s="81"/>
      <c r="E26" s="603"/>
      <c r="F26" s="603"/>
      <c r="G26" s="82"/>
      <c r="H26" s="83"/>
      <c r="I26" s="604"/>
      <c r="J26" s="605"/>
      <c r="M26" s="599"/>
      <c r="N26" s="599"/>
      <c r="O26" s="599"/>
      <c r="P26" s="600"/>
      <c r="Q26" s="600"/>
      <c r="R26" s="600"/>
      <c r="W26" t="s">
        <v>164</v>
      </c>
    </row>
    <row r="27" spans="1:44" ht="30" customHeight="1">
      <c r="A27" s="84"/>
      <c r="B27" s="84"/>
      <c r="C27" s="84"/>
      <c r="D27" s="85"/>
      <c r="E27" s="86"/>
      <c r="F27" s="86"/>
      <c r="G27" s="87"/>
      <c r="H27" s="84"/>
      <c r="I27" s="134"/>
      <c r="J27" s="134"/>
      <c r="M27" s="136"/>
      <c r="N27" s="136"/>
      <c r="O27" s="136"/>
      <c r="P27" s="137"/>
      <c r="Q27" s="137"/>
      <c r="R27" s="137"/>
    </row>
    <row r="28" spans="1:44" ht="94.15" customHeight="1">
      <c r="A28" s="654" t="s">
        <v>168</v>
      </c>
      <c r="B28" s="654"/>
      <c r="C28" s="654"/>
      <c r="D28" s="654"/>
      <c r="E28" s="654"/>
      <c r="F28" s="654"/>
      <c r="G28" s="654"/>
      <c r="H28" s="654"/>
      <c r="I28" s="654"/>
      <c r="J28" s="654"/>
      <c r="K28" s="654"/>
      <c r="L28" s="654"/>
      <c r="M28" s="654"/>
      <c r="N28" s="654"/>
      <c r="O28" s="654"/>
      <c r="P28" s="654"/>
      <c r="Q28" s="90"/>
      <c r="R28" s="137"/>
      <c r="W28" t="s">
        <v>23</v>
      </c>
    </row>
    <row r="29" spans="1:44" s="92" customFormat="1" ht="21">
      <c r="A29" s="591" t="s">
        <v>147</v>
      </c>
      <c r="B29" s="591"/>
      <c r="C29" s="591"/>
      <c r="D29" s="591"/>
      <c r="E29" s="591"/>
      <c r="F29" s="591"/>
      <c r="G29" s="591"/>
      <c r="H29" s="591"/>
      <c r="I29" s="591"/>
      <c r="J29" s="591"/>
      <c r="K29" s="591"/>
      <c r="L29" s="591"/>
      <c r="M29" s="591"/>
      <c r="N29" s="591"/>
      <c r="O29" s="591"/>
      <c r="P29" s="591"/>
      <c r="Q29" s="91"/>
      <c r="R29" s="91"/>
      <c r="W29" t="s">
        <v>24</v>
      </c>
    </row>
    <row r="30" spans="1:44" ht="27.65" customHeight="1">
      <c r="A30" s="592" t="s">
        <v>25</v>
      </c>
      <c r="B30" s="592"/>
      <c r="C30" s="592"/>
      <c r="D30" s="592"/>
      <c r="E30" s="593" t="s">
        <v>16</v>
      </c>
      <c r="F30" s="593"/>
      <c r="G30" s="593"/>
      <c r="H30" s="593" t="s">
        <v>18</v>
      </c>
      <c r="I30" s="593"/>
      <c r="J30" s="593"/>
      <c r="K30" s="593" t="s">
        <v>21</v>
      </c>
      <c r="L30" s="593"/>
      <c r="M30" s="593"/>
      <c r="N30" s="592" t="s">
        <v>160</v>
      </c>
      <c r="O30" s="592"/>
      <c r="P30" s="592"/>
      <c r="Q30" s="93"/>
      <c r="R30" s="93"/>
      <c r="W30" t="s">
        <v>26</v>
      </c>
    </row>
    <row r="31" spans="1:44" ht="21">
      <c r="A31" s="576" t="s">
        <v>27</v>
      </c>
      <c r="B31" s="576"/>
      <c r="C31" s="576"/>
      <c r="D31" s="576"/>
      <c r="E31" s="690" t="s">
        <v>259</v>
      </c>
      <c r="F31" s="690"/>
      <c r="G31" s="690"/>
      <c r="H31" s="588"/>
      <c r="I31" s="588"/>
      <c r="J31" s="588"/>
      <c r="K31" s="588"/>
      <c r="L31" s="588"/>
      <c r="M31" s="588"/>
      <c r="N31" s="563" t="s">
        <v>3</v>
      </c>
      <c r="O31" s="564"/>
      <c r="P31" s="565"/>
      <c r="Q31" s="91" t="str">
        <f>+IF(ISNUMBER(Q36),LOOKUP(Q36,$AB$67:$AB$101,$AC$67:$AC$101),"")</f>
        <v/>
      </c>
      <c r="R31" s="91"/>
    </row>
    <row r="32" spans="1:44" ht="84.65" customHeight="1">
      <c r="A32" s="576" t="s">
        <v>165</v>
      </c>
      <c r="B32" s="576"/>
      <c r="C32" s="576"/>
      <c r="D32" s="576"/>
      <c r="E32" s="661" t="s">
        <v>261</v>
      </c>
      <c r="F32" s="661"/>
      <c r="G32" s="661"/>
      <c r="H32" s="661"/>
      <c r="I32" s="661"/>
      <c r="J32" s="661"/>
      <c r="K32" s="661"/>
      <c r="L32" s="661"/>
      <c r="M32" s="661"/>
      <c r="N32" s="566"/>
      <c r="O32" s="567"/>
      <c r="P32" s="568"/>
      <c r="Q32" s="91"/>
      <c r="R32" s="91"/>
      <c r="W32" t="s">
        <v>28</v>
      </c>
    </row>
    <row r="33" spans="1:41" ht="21">
      <c r="A33" s="576" t="s">
        <v>29</v>
      </c>
      <c r="B33" s="576"/>
      <c r="C33" s="576"/>
      <c r="D33" s="576"/>
      <c r="E33" s="587">
        <v>1</v>
      </c>
      <c r="F33" s="587"/>
      <c r="G33" s="587"/>
      <c r="H33" s="587"/>
      <c r="I33" s="587"/>
      <c r="J33" s="587"/>
      <c r="K33" s="587"/>
      <c r="L33" s="587"/>
      <c r="M33" s="587"/>
      <c r="N33" s="566"/>
      <c r="O33" s="567"/>
      <c r="P33" s="568"/>
      <c r="Q33" s="91"/>
      <c r="R33" s="91"/>
      <c r="W33" t="s">
        <v>30</v>
      </c>
    </row>
    <row r="34" spans="1:41" ht="21">
      <c r="A34" s="576" t="s">
        <v>153</v>
      </c>
      <c r="B34" s="576"/>
      <c r="C34" s="576"/>
      <c r="D34" s="576"/>
      <c r="E34" s="587">
        <v>1</v>
      </c>
      <c r="F34" s="587"/>
      <c r="G34" s="587"/>
      <c r="H34" s="587"/>
      <c r="I34" s="587"/>
      <c r="J34" s="587"/>
      <c r="K34" s="587"/>
      <c r="L34" s="587"/>
      <c r="M34" s="587"/>
      <c r="N34" s="566"/>
      <c r="O34" s="567"/>
      <c r="P34" s="568"/>
      <c r="Q34" s="91"/>
      <c r="R34" s="91"/>
    </row>
    <row r="35" spans="1:41" ht="21">
      <c r="A35" s="576" t="s">
        <v>31</v>
      </c>
      <c r="B35" s="576"/>
      <c r="C35" s="576"/>
      <c r="D35" s="576"/>
      <c r="E35" s="586">
        <v>2354183499</v>
      </c>
      <c r="F35" s="586"/>
      <c r="G35" s="586"/>
      <c r="H35" s="586"/>
      <c r="I35" s="586"/>
      <c r="J35" s="586"/>
      <c r="K35" s="586"/>
      <c r="L35" s="586"/>
      <c r="M35" s="586"/>
      <c r="N35" s="566"/>
      <c r="O35" s="567"/>
      <c r="P35" s="568"/>
      <c r="Q35" s="91"/>
      <c r="R35" s="91"/>
      <c r="W35" t="s">
        <v>32</v>
      </c>
    </row>
    <row r="36" spans="1:41" ht="21">
      <c r="A36" s="528" t="s">
        <v>33</v>
      </c>
      <c r="B36" s="528"/>
      <c r="C36" s="528"/>
      <c r="D36" s="528"/>
      <c r="E36" s="517">
        <v>2023</v>
      </c>
      <c r="F36" s="517"/>
      <c r="G36" s="517"/>
      <c r="H36" s="517"/>
      <c r="I36" s="517"/>
      <c r="J36" s="517"/>
      <c r="K36" s="517"/>
      <c r="L36" s="517"/>
      <c r="M36" s="517"/>
      <c r="N36" s="566"/>
      <c r="O36" s="567"/>
      <c r="P36" s="568"/>
      <c r="Q36" s="91"/>
      <c r="R36" s="91"/>
      <c r="W36" t="s">
        <v>34</v>
      </c>
    </row>
    <row r="37" spans="1:41" ht="21">
      <c r="A37" s="528" t="s">
        <v>35</v>
      </c>
      <c r="B37" s="528"/>
      <c r="C37" s="528"/>
      <c r="D37" s="528"/>
      <c r="E37" s="582">
        <f>+IF(ISNUMBER(E36),LOOKUP(E36,$AB$67:$AB$103,$AC$67:$AC$103),"")</f>
        <v>1160000</v>
      </c>
      <c r="F37" s="582"/>
      <c r="G37" s="582"/>
      <c r="H37" s="582"/>
      <c r="I37" s="582"/>
      <c r="J37" s="582"/>
      <c r="K37" s="582"/>
      <c r="L37" s="582"/>
      <c r="M37" s="582"/>
      <c r="N37" s="566"/>
      <c r="O37" s="567"/>
      <c r="P37" s="568"/>
      <c r="Q37" s="91"/>
      <c r="R37" s="91"/>
    </row>
    <row r="38" spans="1:41" ht="21">
      <c r="A38" s="528" t="s">
        <v>36</v>
      </c>
      <c r="B38" s="528"/>
      <c r="C38" s="528"/>
      <c r="D38" s="528"/>
      <c r="E38" s="561">
        <f>+IF(ISBLANK(E36),0,E35/E37)</f>
        <v>2029.4685336206896</v>
      </c>
      <c r="F38" s="561"/>
      <c r="G38" s="561"/>
      <c r="H38" s="561"/>
      <c r="I38" s="561"/>
      <c r="J38" s="561"/>
      <c r="K38" s="561"/>
      <c r="L38" s="561"/>
      <c r="M38" s="561"/>
      <c r="N38" s="566"/>
      <c r="O38" s="567"/>
      <c r="P38" s="568"/>
      <c r="Q38" s="91"/>
      <c r="R38" s="91"/>
      <c r="W38" s="581" t="s">
        <v>37</v>
      </c>
      <c r="X38" s="581"/>
      <c r="Y38" s="581"/>
      <c r="Z38" s="581"/>
      <c r="AA38" s="581"/>
      <c r="AB38" s="581"/>
      <c r="AC38" s="581"/>
      <c r="AD38" s="581"/>
    </row>
    <row r="39" spans="1:41" ht="21">
      <c r="A39" s="528" t="s">
        <v>169</v>
      </c>
      <c r="B39" s="528"/>
      <c r="C39" s="528"/>
      <c r="D39" s="528"/>
      <c r="E39" s="561" t="s">
        <v>57</v>
      </c>
      <c r="F39" s="561"/>
      <c r="G39" s="561"/>
      <c r="H39" s="561"/>
      <c r="I39" s="561"/>
      <c r="J39" s="561"/>
      <c r="K39" s="561"/>
      <c r="L39" s="561"/>
      <c r="M39" s="561"/>
      <c r="N39" s="566"/>
      <c r="O39" s="567"/>
      <c r="P39" s="568"/>
      <c r="Q39" s="91"/>
      <c r="R39" s="91"/>
      <c r="W39" s="134"/>
      <c r="X39" s="134"/>
      <c r="Y39" s="134"/>
      <c r="Z39" s="134"/>
      <c r="AA39" s="134"/>
      <c r="AB39" s="134"/>
      <c r="AC39" s="134"/>
      <c r="AD39" s="134"/>
    </row>
    <row r="40" spans="1:41" ht="21">
      <c r="A40" s="528" t="s">
        <v>166</v>
      </c>
      <c r="B40" s="528"/>
      <c r="C40" s="528"/>
      <c r="D40" s="528"/>
      <c r="E40" s="529">
        <v>102</v>
      </c>
      <c r="F40" s="529"/>
      <c r="G40" s="529"/>
      <c r="H40" s="529"/>
      <c r="I40" s="529"/>
      <c r="J40" s="529"/>
      <c r="K40" s="529"/>
      <c r="L40" s="529"/>
      <c r="M40" s="529"/>
      <c r="N40" s="566"/>
      <c r="O40" s="567"/>
      <c r="P40" s="568"/>
      <c r="Q40" s="91"/>
      <c r="R40" s="91"/>
    </row>
    <row r="41" spans="1:41" ht="21">
      <c r="A41" s="528" t="s">
        <v>154</v>
      </c>
      <c r="B41" s="528"/>
      <c r="C41" s="528"/>
      <c r="D41" s="528"/>
      <c r="E41" s="561">
        <v>2029.46</v>
      </c>
      <c r="F41" s="561"/>
      <c r="G41" s="561"/>
      <c r="H41" s="561"/>
      <c r="I41" s="561"/>
      <c r="J41" s="561"/>
      <c r="K41" s="580"/>
      <c r="L41" s="580"/>
      <c r="M41" s="580"/>
      <c r="N41" s="566"/>
      <c r="O41" s="567"/>
      <c r="P41" s="568"/>
      <c r="Q41" s="91"/>
      <c r="R41" s="91"/>
      <c r="V41" s="94" t="e">
        <f>+IF(#REF!="CUMPLE",1,"NC")</f>
        <v>#REF!</v>
      </c>
      <c r="W41" s="95" t="e">
        <f>+IF(#REF!="CUMPLE",1,0)</f>
        <v>#REF!</v>
      </c>
      <c r="X41" s="96" t="e">
        <f>+IF(V41=W41,1,0)</f>
        <v>#REF!</v>
      </c>
      <c r="Z41" s="94" t="s">
        <v>46</v>
      </c>
      <c r="AA41" s="557" t="e">
        <f>+IF(#REF!&gt;#REF!,"CUMPLE"," NO CUMPLE ")</f>
        <v>#REF!</v>
      </c>
      <c r="AB41" s="557"/>
      <c r="AC41" s="557"/>
      <c r="AD41" s="557" t="e">
        <f>+IF(#REF!&gt;#REF!,"CUMPLE"," NO CUMPLE ")</f>
        <v>#REF!</v>
      </c>
      <c r="AE41" s="557"/>
      <c r="AF41" s="557"/>
      <c r="AG41" s="557" t="e">
        <f>+IF(#REF!&gt;#REF!,"CUMPLE"," NO CUMPLE ")</f>
        <v>#REF!</v>
      </c>
      <c r="AH41" s="557"/>
      <c r="AI41" s="557"/>
      <c r="AJ41" s="557" t="e">
        <f>+IF(#REF!&gt;#REF!,"CUMPLE"," NO CUMPLE ")</f>
        <v>#REF!</v>
      </c>
      <c r="AK41" s="557"/>
      <c r="AL41" s="557"/>
      <c r="AM41" s="557" t="e">
        <f>+IF(#REF!&gt;#REF!,"CUMPLE"," NO CUMPLE ")</f>
        <v>#REF!</v>
      </c>
      <c r="AN41" s="557"/>
      <c r="AO41" s="558"/>
    </row>
    <row r="42" spans="1:41" ht="21.65" customHeight="1" thickBot="1">
      <c r="A42" s="579" t="s">
        <v>38</v>
      </c>
      <c r="B42" s="579"/>
      <c r="C42" s="576">
        <v>72141120</v>
      </c>
      <c r="D42" s="576"/>
      <c r="E42" s="577" t="s">
        <v>3</v>
      </c>
      <c r="F42" s="577"/>
      <c r="G42" s="577"/>
      <c r="H42" s="578"/>
      <c r="I42" s="578"/>
      <c r="J42" s="578"/>
      <c r="K42" s="578"/>
      <c r="L42" s="578"/>
      <c r="M42" s="578"/>
      <c r="N42" s="566"/>
      <c r="O42" s="567"/>
      <c r="P42" s="568"/>
      <c r="Q42" s="91"/>
      <c r="R42" s="91"/>
      <c r="V42" s="92" t="e">
        <f>+IF(#REF!="CUMPLE",1,0)</f>
        <v>#REF!</v>
      </c>
      <c r="W42" s="92"/>
      <c r="Z42" s="97"/>
      <c r="AA42" s="97"/>
      <c r="AB42" s="97"/>
      <c r="AC42" s="97"/>
      <c r="AD42" s="97"/>
      <c r="AE42" s="97"/>
      <c r="AF42" s="97"/>
      <c r="AG42" s="97"/>
      <c r="AH42" s="97"/>
      <c r="AI42" s="97"/>
      <c r="AJ42" s="97"/>
      <c r="AK42" s="97"/>
      <c r="AL42" s="97"/>
      <c r="AM42" s="97"/>
      <c r="AN42" s="97"/>
    </row>
    <row r="43" spans="1:41" ht="21.5" thickBot="1">
      <c r="A43" s="579"/>
      <c r="B43" s="579"/>
      <c r="C43" s="576">
        <v>72141124</v>
      </c>
      <c r="D43" s="576"/>
      <c r="E43" s="577" t="s">
        <v>3</v>
      </c>
      <c r="F43" s="577"/>
      <c r="G43" s="577"/>
      <c r="H43" s="578"/>
      <c r="I43" s="578"/>
      <c r="J43" s="578"/>
      <c r="K43" s="578"/>
      <c r="L43" s="578"/>
      <c r="M43" s="578"/>
      <c r="N43" s="566"/>
      <c r="O43" s="567"/>
      <c r="P43" s="568"/>
      <c r="Q43" s="91"/>
      <c r="R43" s="91"/>
      <c r="V43" s="98" t="s">
        <v>41</v>
      </c>
      <c r="W43" s="99" t="s">
        <v>56</v>
      </c>
      <c r="X43" s="100" t="s">
        <v>48</v>
      </c>
      <c r="Z43" s="97"/>
      <c r="AA43" s="572" t="s">
        <v>42</v>
      </c>
      <c r="AB43" s="573"/>
      <c r="AC43" s="574"/>
      <c r="AD43" s="97"/>
      <c r="AE43" s="97"/>
      <c r="AF43" s="97"/>
      <c r="AG43" s="97"/>
      <c r="AH43" s="97"/>
      <c r="AI43" s="97"/>
      <c r="AJ43" s="97"/>
      <c r="AK43" s="97"/>
      <c r="AL43" s="97"/>
      <c r="AM43" s="97"/>
      <c r="AN43" s="97"/>
    </row>
    <row r="44" spans="1:41" ht="34" customHeight="1">
      <c r="A44" s="528" t="s">
        <v>155</v>
      </c>
      <c r="B44" s="528"/>
      <c r="C44" s="528"/>
      <c r="D44" s="528"/>
      <c r="E44" s="561" t="s">
        <v>3</v>
      </c>
      <c r="F44" s="561"/>
      <c r="G44" s="561"/>
      <c r="H44" s="561"/>
      <c r="I44" s="561"/>
      <c r="J44" s="561"/>
      <c r="K44" s="575"/>
      <c r="L44" s="575"/>
      <c r="M44" s="575"/>
      <c r="N44" s="566"/>
      <c r="O44" s="567"/>
      <c r="P44" s="568"/>
      <c r="Q44" s="101"/>
      <c r="R44" s="91"/>
      <c r="V44" s="94"/>
      <c r="W44" s="95"/>
      <c r="X44" s="96"/>
      <c r="Z44" s="94"/>
      <c r="AA44" s="557"/>
      <c r="AB44" s="557"/>
      <c r="AC44" s="557"/>
      <c r="AD44" s="557"/>
      <c r="AE44" s="557"/>
      <c r="AF44" s="557"/>
      <c r="AG44" s="557"/>
      <c r="AH44" s="557"/>
      <c r="AI44" s="557"/>
      <c r="AJ44" s="557"/>
      <c r="AK44" s="557"/>
      <c r="AL44" s="557"/>
      <c r="AM44" s="557"/>
      <c r="AN44" s="557"/>
      <c r="AO44" s="558"/>
    </row>
    <row r="45" spans="1:41" ht="34" customHeight="1">
      <c r="A45" s="532" t="s">
        <v>170</v>
      </c>
      <c r="B45" s="559"/>
      <c r="C45" s="559"/>
      <c r="D45" s="560"/>
      <c r="E45" s="561" t="s">
        <v>3</v>
      </c>
      <c r="F45" s="561"/>
      <c r="G45" s="561"/>
      <c r="H45" s="561"/>
      <c r="I45" s="561"/>
      <c r="J45" s="561"/>
      <c r="K45" s="562"/>
      <c r="L45" s="562"/>
      <c r="M45" s="562"/>
      <c r="N45" s="569"/>
      <c r="O45" s="570"/>
      <c r="P45" s="571"/>
      <c r="Q45" s="101"/>
      <c r="R45" s="91"/>
      <c r="W45" s="102"/>
      <c r="X45" s="96"/>
      <c r="Z45" s="102"/>
      <c r="AA45" s="103"/>
      <c r="AB45" s="104"/>
      <c r="AC45" s="97"/>
      <c r="AD45" s="97"/>
      <c r="AE45" s="97"/>
      <c r="AF45" s="97"/>
      <c r="AG45" s="97"/>
      <c r="AH45" s="97"/>
      <c r="AI45" s="97"/>
      <c r="AJ45" s="97"/>
      <c r="AK45" s="97"/>
      <c r="AL45" s="97"/>
      <c r="AM45" s="97"/>
      <c r="AN45" s="97"/>
      <c r="AO45" s="97"/>
    </row>
    <row r="46" spans="1:41" ht="38.15" customHeight="1">
      <c r="A46" s="552" t="s">
        <v>76</v>
      </c>
      <c r="B46" s="552"/>
      <c r="C46" s="552"/>
      <c r="D46" s="552"/>
      <c r="E46" s="552"/>
      <c r="F46" s="552"/>
      <c r="G46" s="552"/>
      <c r="H46" s="552"/>
      <c r="I46" s="552"/>
      <c r="J46" s="552"/>
      <c r="K46" s="552"/>
      <c r="L46" s="552"/>
      <c r="M46" s="552"/>
      <c r="N46" s="552"/>
      <c r="O46" s="552"/>
      <c r="P46" s="552"/>
      <c r="Q46" s="555" t="s">
        <v>160</v>
      </c>
      <c r="R46" s="655"/>
      <c r="S46" s="144"/>
      <c r="W46" s="105">
        <v>6</v>
      </c>
      <c r="X46" s="106">
        <v>1.5</v>
      </c>
      <c r="Z46" s="95" t="s">
        <v>39</v>
      </c>
      <c r="AA46" s="540" t="e">
        <f>+IF(#REF!="CUMPLE",1,0)</f>
        <v>#REF!</v>
      </c>
      <c r="AB46" s="541"/>
    </row>
    <row r="47" spans="1:41" ht="24.65" customHeight="1">
      <c r="A47" s="527" t="s">
        <v>74</v>
      </c>
      <c r="B47" s="528"/>
      <c r="C47" s="528"/>
      <c r="D47" s="528"/>
      <c r="E47" s="537"/>
      <c r="F47" s="538"/>
      <c r="G47" s="538"/>
      <c r="H47" s="538"/>
      <c r="I47" s="538"/>
      <c r="J47" s="538"/>
      <c r="K47" s="538"/>
      <c r="L47" s="538"/>
      <c r="M47" s="538"/>
      <c r="N47" s="538"/>
      <c r="O47" s="538"/>
      <c r="P47" s="539"/>
      <c r="Q47" s="546" t="s">
        <v>11</v>
      </c>
      <c r="R47" s="656"/>
      <c r="Z47" s="95" t="s">
        <v>40</v>
      </c>
      <c r="AA47" s="540" t="e">
        <f>+IF(#REF!="CUMPLE",1,0)</f>
        <v>#REF!</v>
      </c>
      <c r="AB47" s="541"/>
    </row>
    <row r="48" spans="1:41" ht="64.5" customHeight="1" thickBot="1">
      <c r="A48" s="553" t="s">
        <v>159</v>
      </c>
      <c r="B48" s="554"/>
      <c r="C48" s="554"/>
      <c r="D48" s="554"/>
      <c r="E48" s="687" t="s">
        <v>57</v>
      </c>
      <c r="F48" s="688"/>
      <c r="G48" s="688"/>
      <c r="H48" s="688"/>
      <c r="I48" s="688"/>
      <c r="J48" s="688"/>
      <c r="K48" s="688"/>
      <c r="L48" s="688"/>
      <c r="M48" s="688"/>
      <c r="N48" s="688"/>
      <c r="O48" s="688"/>
      <c r="P48" s="689"/>
      <c r="Q48" s="548"/>
      <c r="R48" s="657"/>
      <c r="Z48" s="95"/>
      <c r="AA48" s="140"/>
      <c r="AB48" s="140"/>
    </row>
    <row r="49" spans="1:32" ht="21" customHeight="1">
      <c r="A49" s="527" t="s">
        <v>77</v>
      </c>
      <c r="B49" s="528"/>
      <c r="C49" s="528"/>
      <c r="D49" s="528"/>
      <c r="E49" s="537" t="s">
        <v>57</v>
      </c>
      <c r="F49" s="538"/>
      <c r="G49" s="538"/>
      <c r="H49" s="538"/>
      <c r="I49" s="538"/>
      <c r="J49" s="538"/>
      <c r="K49" s="538"/>
      <c r="L49" s="538"/>
      <c r="M49" s="538"/>
      <c r="N49" s="538"/>
      <c r="O49" s="538"/>
      <c r="P49" s="539"/>
      <c r="Q49" s="548"/>
      <c r="R49" s="657"/>
      <c r="V49" s="98" t="s">
        <v>41</v>
      </c>
      <c r="W49" s="99" t="s">
        <v>51</v>
      </c>
      <c r="X49" s="100" t="s">
        <v>42</v>
      </c>
      <c r="Z49" s="95" t="s">
        <v>43</v>
      </c>
      <c r="AA49" s="540" t="e">
        <f>SUM(AA46:AB47)</f>
        <v>#REF!</v>
      </c>
      <c r="AB49" s="541"/>
    </row>
    <row r="50" spans="1:32" ht="27.65" customHeight="1">
      <c r="A50" s="542" t="s">
        <v>78</v>
      </c>
      <c r="B50" s="542"/>
      <c r="C50" s="542"/>
      <c r="D50" s="542"/>
      <c r="E50" s="537" t="s">
        <v>57</v>
      </c>
      <c r="F50" s="538"/>
      <c r="G50" s="538"/>
      <c r="H50" s="538"/>
      <c r="I50" s="538"/>
      <c r="J50" s="538"/>
      <c r="K50" s="538"/>
      <c r="L50" s="538"/>
      <c r="M50" s="538"/>
      <c r="N50" s="538"/>
      <c r="O50" s="538"/>
      <c r="P50" s="539"/>
      <c r="Q50" s="548"/>
      <c r="R50" s="657"/>
      <c r="V50" s="108" t="e">
        <f>+IF(#REF!="CUMPLE",1,"NC")</f>
        <v>#REF!</v>
      </c>
      <c r="W50" s="109" t="e">
        <f>+IF(#REF!="CUMPLE",1,0)</f>
        <v>#REF!</v>
      </c>
      <c r="X50" s="110" t="e">
        <f>+IF(V50=W50,1,0)</f>
        <v>#REF!</v>
      </c>
    </row>
    <row r="51" spans="1:32" ht="27" customHeight="1">
      <c r="A51" s="542" t="s">
        <v>79</v>
      </c>
      <c r="B51" s="542"/>
      <c r="C51" s="542"/>
      <c r="D51" s="542"/>
      <c r="E51" s="537" t="s">
        <v>11</v>
      </c>
      <c r="F51" s="538"/>
      <c r="G51" s="538"/>
      <c r="H51" s="538"/>
      <c r="I51" s="538"/>
      <c r="J51" s="538"/>
      <c r="K51" s="538"/>
      <c r="L51" s="538"/>
      <c r="M51" s="538"/>
      <c r="N51" s="538"/>
      <c r="O51" s="538"/>
      <c r="P51" s="539"/>
      <c r="Q51" s="548"/>
      <c r="R51" s="657"/>
    </row>
    <row r="52" spans="1:32" ht="54.65" customHeight="1">
      <c r="A52" s="532" t="s">
        <v>161</v>
      </c>
      <c r="B52" s="533"/>
      <c r="C52" s="533"/>
      <c r="D52" s="533"/>
      <c r="E52" s="533"/>
      <c r="F52" s="533"/>
      <c r="G52" s="533"/>
      <c r="H52" s="533"/>
      <c r="I52" s="533"/>
      <c r="J52" s="533"/>
      <c r="K52" s="533"/>
      <c r="L52" s="533"/>
      <c r="M52" s="533"/>
      <c r="N52" s="533"/>
      <c r="O52" s="533"/>
      <c r="P52" s="534"/>
      <c r="Q52" s="91"/>
      <c r="R52" s="91"/>
    </row>
    <row r="53" spans="1:32">
      <c r="A53" s="527" t="s">
        <v>156</v>
      </c>
      <c r="B53" s="528"/>
      <c r="C53" s="528"/>
      <c r="D53" s="528"/>
      <c r="E53" s="536" t="s">
        <v>16</v>
      </c>
      <c r="F53" s="536"/>
      <c r="G53" s="536"/>
      <c r="H53" s="536" t="s">
        <v>18</v>
      </c>
      <c r="I53" s="536"/>
      <c r="J53" s="536"/>
      <c r="K53" s="536" t="s">
        <v>21</v>
      </c>
      <c r="L53" s="536"/>
      <c r="M53" s="536"/>
      <c r="N53" s="536" t="s">
        <v>22</v>
      </c>
      <c r="O53" s="536"/>
      <c r="P53" s="536"/>
      <c r="Q53" s="124" t="s">
        <v>164</v>
      </c>
      <c r="R53" s="145" t="s">
        <v>158</v>
      </c>
      <c r="S53" s="112"/>
      <c r="T53" s="113"/>
      <c r="U53" s="113"/>
      <c r="V53" s="113"/>
    </row>
    <row r="54" spans="1:32" ht="50.25" customHeight="1">
      <c r="A54" s="527" t="s">
        <v>143</v>
      </c>
      <c r="B54" s="528"/>
      <c r="C54" s="528"/>
      <c r="D54" s="528"/>
      <c r="E54" s="686" t="s">
        <v>262</v>
      </c>
      <c r="F54" s="686"/>
      <c r="G54" s="686"/>
      <c r="H54" s="680" t="s">
        <v>263</v>
      </c>
      <c r="I54" s="680"/>
      <c r="J54" s="680"/>
      <c r="K54" s="536"/>
      <c r="L54" s="536"/>
      <c r="M54" s="536"/>
      <c r="N54" s="536"/>
      <c r="O54" s="536"/>
      <c r="P54" s="536"/>
      <c r="Q54" s="133"/>
      <c r="R54" s="683" t="s">
        <v>264</v>
      </c>
      <c r="S54" s="112"/>
      <c r="T54" s="114"/>
      <c r="U54" s="114"/>
      <c r="V54" s="114"/>
    </row>
    <row r="55" spans="1:32" ht="156" customHeight="1">
      <c r="A55" s="527" t="s">
        <v>75</v>
      </c>
      <c r="B55" s="528"/>
      <c r="C55" s="528"/>
      <c r="D55" s="528"/>
      <c r="E55" s="666" t="s">
        <v>265</v>
      </c>
      <c r="F55" s="666"/>
      <c r="G55" s="666"/>
      <c r="H55" s="680" t="s">
        <v>266</v>
      </c>
      <c r="I55" s="680"/>
      <c r="J55" s="680"/>
      <c r="K55" s="680"/>
      <c r="L55" s="680"/>
      <c r="M55" s="680"/>
      <c r="N55" s="666"/>
      <c r="O55" s="666"/>
      <c r="P55" s="666"/>
      <c r="Q55" s="147"/>
      <c r="R55" s="684"/>
      <c r="S55" s="115"/>
      <c r="T55" s="114"/>
      <c r="U55" s="114"/>
      <c r="V55" s="114"/>
    </row>
    <row r="56" spans="1:32">
      <c r="A56" s="527" t="s">
        <v>157</v>
      </c>
      <c r="B56" s="528"/>
      <c r="C56" s="528"/>
      <c r="D56" s="528"/>
      <c r="E56" s="536" t="s">
        <v>267</v>
      </c>
      <c r="F56" s="536"/>
      <c r="G56" s="536"/>
      <c r="H56" s="536" t="s">
        <v>268</v>
      </c>
      <c r="I56" s="536"/>
      <c r="J56" s="536"/>
      <c r="K56" s="536"/>
      <c r="L56" s="536"/>
      <c r="M56" s="536"/>
      <c r="N56" s="536"/>
      <c r="O56" s="536"/>
      <c r="P56" s="536"/>
      <c r="Q56" s="133"/>
      <c r="R56" s="684"/>
      <c r="S56" s="112"/>
      <c r="T56" s="114"/>
      <c r="U56" s="114"/>
      <c r="V56" s="114"/>
    </row>
    <row r="57" spans="1:32">
      <c r="A57" s="527" t="s">
        <v>142</v>
      </c>
      <c r="B57" s="528"/>
      <c r="C57" s="528"/>
      <c r="D57" s="528"/>
      <c r="E57" s="536" t="s">
        <v>11</v>
      </c>
      <c r="F57" s="536"/>
      <c r="G57" s="536"/>
      <c r="H57" s="536" t="s">
        <v>11</v>
      </c>
      <c r="I57" s="536"/>
      <c r="J57" s="536"/>
      <c r="K57" s="536"/>
      <c r="L57" s="536"/>
      <c r="M57" s="536"/>
      <c r="N57" s="536"/>
      <c r="O57" s="536"/>
      <c r="P57" s="536"/>
      <c r="Q57" s="133"/>
      <c r="R57" s="685"/>
      <c r="S57" s="112"/>
      <c r="T57" s="114"/>
      <c r="U57" s="114"/>
      <c r="V57" s="114"/>
    </row>
    <row r="58" spans="1:32" ht="15.65" customHeight="1">
      <c r="V58" s="116">
        <v>5</v>
      </c>
      <c r="W58" s="535" t="str">
        <f>+IF($A$22=Q32,IF(#REF!="CUMPLE",#REF!,0),"")</f>
        <v/>
      </c>
      <c r="X58" s="535"/>
      <c r="Y58" s="535" t="e">
        <f>+IF($A$23=Q32,IF(#REF!="CUMPLE",#REF!,0),"")</f>
        <v>#REF!</v>
      </c>
      <c r="Z58" s="535"/>
      <c r="AA58" s="535" t="e">
        <f>+IF($A$24=Q32,IF(#REF!="CUMPLE",#REF!,0),"")</f>
        <v>#REF!</v>
      </c>
      <c r="AB58" s="535"/>
      <c r="AC58" s="535" t="e">
        <f>+IF($A$25=Q32,IF(#REF!="CUMPLE",#REF!,0),"")</f>
        <v>#REF!</v>
      </c>
      <c r="AD58" s="535"/>
      <c r="AE58" s="535" t="e">
        <f>+IF($A$26=Q32,IF(#REF!="CUMPLE",#REF!,0),"")</f>
        <v>#REF!</v>
      </c>
      <c r="AF58" s="535"/>
    </row>
    <row r="59" spans="1:32" ht="15.65" customHeight="1">
      <c r="W59" s="94" t="e">
        <f>+IF(#REF!="CUMPLE",1,"NC")</f>
        <v>#REF!</v>
      </c>
      <c r="X59" s="117" t="str">
        <f>IF(ISNUMBER(#REF!),#REF!,"")</f>
        <v/>
      </c>
      <c r="Y59" s="118" t="e">
        <f>+IF(W59=1,X59,"")</f>
        <v>#REF!</v>
      </c>
    </row>
    <row r="60" spans="1:32" ht="15.65" customHeight="1">
      <c r="W60" s="94" t="e">
        <f>+IF(#REF!="CUMPLE",1,"NC")</f>
        <v>#REF!</v>
      </c>
      <c r="X60" s="117" t="str">
        <f>IF(ISNUMBER(#REF!),#REF!,"")</f>
        <v/>
      </c>
      <c r="Y60" s="118" t="e">
        <f>+IF(W60=1,X60,"")</f>
        <v>#REF!</v>
      </c>
    </row>
    <row r="61" spans="1:32" ht="27" customHeight="1">
      <c r="B61" s="522" t="s">
        <v>269</v>
      </c>
      <c r="C61" s="522"/>
      <c r="D61" s="522"/>
      <c r="E61" s="522"/>
      <c r="F61" s="522"/>
      <c r="G61" s="522"/>
      <c r="H61" s="522"/>
      <c r="I61" s="522"/>
      <c r="J61" s="522"/>
      <c r="K61" s="522"/>
      <c r="L61" s="522"/>
      <c r="M61" s="522"/>
      <c r="N61" s="522"/>
      <c r="O61" s="522"/>
      <c r="P61" s="522"/>
      <c r="Q61" s="119"/>
      <c r="R61" s="119"/>
    </row>
    <row r="62" spans="1:32" ht="16" customHeight="1">
      <c r="B62" s="522"/>
      <c r="C62" s="522"/>
      <c r="D62" s="522"/>
      <c r="E62" s="522"/>
      <c r="F62" s="522"/>
      <c r="G62" s="522"/>
      <c r="H62" s="522"/>
      <c r="I62" s="522"/>
      <c r="J62" s="522"/>
      <c r="K62" s="522"/>
      <c r="L62" s="522"/>
      <c r="M62" s="522"/>
      <c r="N62" s="522"/>
      <c r="O62" s="522"/>
      <c r="P62" s="522"/>
      <c r="Q62" s="119"/>
      <c r="R62" s="119"/>
    </row>
    <row r="63" spans="1:32" ht="15.65" customHeight="1">
      <c r="B63" s="522" t="s">
        <v>50</v>
      </c>
      <c r="C63" s="522"/>
      <c r="D63" s="522"/>
      <c r="E63" s="522"/>
      <c r="F63" s="522"/>
      <c r="G63" s="522"/>
      <c r="H63" s="522"/>
      <c r="I63" s="522"/>
      <c r="J63" s="522"/>
      <c r="K63" s="522"/>
      <c r="L63" s="522"/>
      <c r="M63" s="522"/>
      <c r="N63" s="522"/>
      <c r="O63" s="522"/>
      <c r="P63" s="522"/>
      <c r="Q63" s="119"/>
      <c r="R63" s="119"/>
      <c r="W63" t="e">
        <f>+LOOKUP(Y63,#REF!,#REF!)</f>
        <v>#REF!</v>
      </c>
      <c r="Y63" s="120" t="s">
        <v>54</v>
      </c>
    </row>
    <row r="64" spans="1:32" ht="16.399999999999999" customHeight="1">
      <c r="B64" s="522"/>
      <c r="C64" s="522"/>
      <c r="D64" s="522"/>
      <c r="E64" s="522"/>
      <c r="F64" s="522"/>
      <c r="G64" s="522"/>
      <c r="H64" s="522"/>
      <c r="I64" s="522"/>
      <c r="J64" s="522"/>
      <c r="K64" s="522"/>
      <c r="L64" s="522"/>
      <c r="M64" s="522"/>
      <c r="N64" s="522"/>
      <c r="O64" s="522"/>
      <c r="P64" s="522"/>
      <c r="Q64" s="119"/>
      <c r="R64" s="119"/>
    </row>
    <row r="65" spans="1:29" ht="112" customHeight="1">
      <c r="B65" s="523" t="s">
        <v>433</v>
      </c>
      <c r="C65" s="523"/>
      <c r="D65" s="523"/>
      <c r="E65" s="681" t="s">
        <v>462</v>
      </c>
      <c r="F65" s="681"/>
      <c r="G65" s="681"/>
      <c r="H65" s="681"/>
      <c r="I65" s="681"/>
      <c r="J65" s="681"/>
      <c r="K65" s="681"/>
      <c r="L65" s="681"/>
      <c r="M65" s="681"/>
      <c r="N65" s="681"/>
      <c r="O65" s="681"/>
      <c r="P65" s="681"/>
      <c r="Q65" s="119"/>
      <c r="R65" s="119"/>
    </row>
    <row r="66" spans="1:29" ht="218.25" customHeight="1">
      <c r="B66" s="523" t="s">
        <v>465</v>
      </c>
      <c r="C66" s="523"/>
      <c r="D66" s="523"/>
      <c r="E66" s="682" t="s">
        <v>463</v>
      </c>
      <c r="F66" s="682"/>
      <c r="G66" s="682"/>
      <c r="H66" s="682"/>
      <c r="I66" s="682"/>
      <c r="J66" s="682"/>
      <c r="K66" s="682"/>
      <c r="L66" s="682"/>
      <c r="M66" s="682"/>
      <c r="N66" s="682"/>
      <c r="O66" s="682"/>
      <c r="P66" s="682"/>
      <c r="Q66" s="121"/>
      <c r="R66" s="121"/>
    </row>
    <row r="67" spans="1:29">
      <c r="A67" s="67"/>
      <c r="B67" s="67"/>
      <c r="C67" s="67"/>
      <c r="D67" s="67"/>
      <c r="E67" s="67"/>
      <c r="F67" s="67"/>
      <c r="G67" s="67"/>
      <c r="H67" s="67"/>
      <c r="I67" s="67"/>
      <c r="J67" s="67"/>
      <c r="K67" s="67"/>
      <c r="L67" s="67"/>
      <c r="M67" s="67"/>
      <c r="N67" s="67"/>
      <c r="O67" s="67"/>
      <c r="P67" s="67"/>
      <c r="Q67" s="67"/>
      <c r="R67" s="67"/>
      <c r="AB67" s="1">
        <v>1988</v>
      </c>
      <c r="AC67" s="2">
        <v>25637</v>
      </c>
    </row>
    <row r="68" spans="1:29">
      <c r="A68" s="67"/>
      <c r="B68" s="67"/>
      <c r="C68" s="67"/>
      <c r="D68" s="67"/>
      <c r="E68" s="67"/>
      <c r="F68" s="67"/>
      <c r="G68" s="67"/>
      <c r="H68" s="67"/>
      <c r="I68" s="67"/>
      <c r="J68" s="67"/>
      <c r="K68" s="67"/>
      <c r="L68" s="67"/>
      <c r="M68" s="67"/>
      <c r="N68" s="67"/>
      <c r="O68" s="67"/>
      <c r="P68" s="67"/>
      <c r="Q68" s="67"/>
      <c r="R68" s="67"/>
      <c r="AB68" s="3">
        <v>1989</v>
      </c>
      <c r="AC68" s="4">
        <v>32560</v>
      </c>
    </row>
    <row r="69" spans="1:29">
      <c r="A69" s="67"/>
      <c r="B69" s="514"/>
      <c r="C69" s="514"/>
      <c r="D69" s="514"/>
      <c r="E69" s="514"/>
      <c r="F69" s="514"/>
      <c r="G69" s="514"/>
      <c r="H69" s="67"/>
      <c r="I69" s="67"/>
      <c r="J69" s="67"/>
      <c r="K69" s="67"/>
      <c r="L69" s="67"/>
      <c r="M69" s="67"/>
      <c r="N69" s="67"/>
      <c r="O69" s="67"/>
      <c r="P69" s="67"/>
      <c r="Q69" s="67"/>
      <c r="R69" s="67"/>
      <c r="S69" s="67"/>
      <c r="AB69" s="1">
        <v>1990</v>
      </c>
      <c r="AC69" s="2">
        <v>41025</v>
      </c>
    </row>
    <row r="70" spans="1:29">
      <c r="A70" s="67"/>
      <c r="B70" s="514"/>
      <c r="C70" s="514"/>
      <c r="D70" s="514"/>
      <c r="E70" s="514"/>
      <c r="F70" s="514"/>
      <c r="G70" s="514"/>
      <c r="H70" s="67"/>
      <c r="I70" s="67"/>
      <c r="J70" s="67"/>
      <c r="K70" s="67"/>
      <c r="L70" s="67"/>
      <c r="M70" s="67"/>
      <c r="N70" s="67"/>
      <c r="O70" s="67"/>
      <c r="P70" s="67"/>
      <c r="Q70" s="67"/>
      <c r="R70" s="67"/>
      <c r="S70" s="67"/>
      <c r="AB70" s="3">
        <v>1991</v>
      </c>
      <c r="AC70" s="4">
        <v>51720</v>
      </c>
    </row>
    <row r="71" spans="1:29">
      <c r="A71" s="67"/>
      <c r="B71" s="514"/>
      <c r="C71" s="514"/>
      <c r="D71" s="514"/>
      <c r="E71" s="514"/>
      <c r="F71" s="514"/>
      <c r="G71" s="514"/>
      <c r="H71" s="130" t="s">
        <v>270</v>
      </c>
      <c r="I71" s="67"/>
      <c r="J71" s="67"/>
      <c r="K71" s="67"/>
      <c r="L71" s="67"/>
      <c r="M71" s="67"/>
      <c r="N71" s="67"/>
      <c r="O71" s="67"/>
      <c r="P71" s="67"/>
      <c r="Q71" s="67"/>
      <c r="R71" s="67"/>
      <c r="S71" s="67"/>
      <c r="AB71" s="1">
        <v>1992</v>
      </c>
      <c r="AC71" s="2">
        <v>65190</v>
      </c>
    </row>
    <row r="72" spans="1:29">
      <c r="A72" s="67"/>
      <c r="B72" s="514"/>
      <c r="C72" s="514"/>
      <c r="D72" s="514"/>
      <c r="E72" s="514"/>
      <c r="F72" s="514"/>
      <c r="G72" s="514"/>
      <c r="H72" s="55" t="s">
        <v>145</v>
      </c>
      <c r="I72" s="67"/>
      <c r="J72" s="67"/>
      <c r="K72" s="67"/>
      <c r="L72" s="67"/>
      <c r="M72" s="67"/>
      <c r="N72" s="67"/>
      <c r="O72" s="67"/>
      <c r="P72" s="67"/>
      <c r="Q72" s="67"/>
      <c r="R72" s="67"/>
      <c r="S72" s="67"/>
      <c r="AB72" s="3">
        <v>1993</v>
      </c>
      <c r="AC72" s="4">
        <v>81510</v>
      </c>
    </row>
    <row r="73" spans="1:29">
      <c r="A73" s="67"/>
      <c r="B73" s="514"/>
      <c r="C73" s="514"/>
      <c r="D73" s="514"/>
      <c r="E73" s="514"/>
      <c r="F73" s="514"/>
      <c r="G73" s="514"/>
      <c r="H73" s="67"/>
      <c r="I73" s="67"/>
      <c r="J73" s="67"/>
      <c r="K73" s="67"/>
      <c r="L73" s="67"/>
      <c r="M73" s="67"/>
      <c r="N73" s="67"/>
      <c r="O73" s="67"/>
      <c r="P73" s="67"/>
      <c r="Q73" s="67"/>
      <c r="R73" s="67"/>
      <c r="S73" s="67"/>
      <c r="AB73" s="1">
        <v>1994</v>
      </c>
      <c r="AC73" s="2">
        <v>98700</v>
      </c>
    </row>
    <row r="74" spans="1:29">
      <c r="A74" s="67"/>
      <c r="B74" s="514"/>
      <c r="C74" s="514"/>
      <c r="D74" s="514"/>
      <c r="E74" s="514"/>
      <c r="F74" s="514"/>
      <c r="G74" s="514"/>
      <c r="H74" s="67"/>
      <c r="I74" s="67"/>
      <c r="J74" s="67"/>
      <c r="K74" s="67"/>
      <c r="L74" s="67"/>
      <c r="M74" s="67"/>
      <c r="N74" s="67"/>
      <c r="O74" s="67"/>
      <c r="P74" s="67"/>
      <c r="Q74" s="67"/>
      <c r="R74" s="67"/>
      <c r="S74" s="67"/>
      <c r="AB74" s="3">
        <v>1995</v>
      </c>
      <c r="AC74" s="4">
        <v>118934</v>
      </c>
    </row>
    <row r="75" spans="1:29">
      <c r="A75" s="67"/>
      <c r="B75" s="55"/>
      <c r="C75" s="55"/>
      <c r="D75" s="55"/>
      <c r="E75" s="55"/>
      <c r="F75" s="55"/>
      <c r="G75" s="55"/>
      <c r="I75" s="55"/>
      <c r="J75" s="55"/>
      <c r="K75" s="55"/>
      <c r="L75" s="55"/>
      <c r="M75" s="67"/>
      <c r="N75" s="67"/>
      <c r="O75" s="67"/>
      <c r="P75" s="67"/>
      <c r="Q75" s="67"/>
      <c r="R75" s="67"/>
      <c r="S75" s="67"/>
      <c r="AB75" s="1">
        <v>1996</v>
      </c>
      <c r="AC75" s="2">
        <v>142125</v>
      </c>
    </row>
    <row r="76" spans="1:29">
      <c r="E76" s="151"/>
      <c r="F76" s="151"/>
      <c r="G76" s="79"/>
      <c r="Q76" s="67"/>
      <c r="R76" s="67"/>
      <c r="S76" s="67"/>
      <c r="AB76" s="3">
        <v>1997</v>
      </c>
      <c r="AC76" s="4">
        <v>172005</v>
      </c>
    </row>
    <row r="77" spans="1:29">
      <c r="E77" s="151"/>
      <c r="F77" s="151"/>
      <c r="Q77" s="67"/>
      <c r="R77" s="67"/>
      <c r="S77" s="67"/>
      <c r="AB77" s="1">
        <v>1998</v>
      </c>
      <c r="AC77" s="2">
        <v>203826</v>
      </c>
    </row>
    <row r="78" spans="1:29">
      <c r="E78" s="151"/>
      <c r="F78" s="151"/>
      <c r="Q78" s="67"/>
      <c r="R78" s="67"/>
      <c r="S78" s="67"/>
      <c r="AB78" s="3">
        <v>1999</v>
      </c>
      <c r="AC78" s="4">
        <v>236460</v>
      </c>
    </row>
    <row r="79" spans="1:29">
      <c r="E79" s="151"/>
      <c r="F79" s="151"/>
      <c r="Q79" s="67"/>
      <c r="R79" s="67"/>
      <c r="S79" s="67"/>
      <c r="AB79" s="1">
        <v>2000</v>
      </c>
      <c r="AC79" s="2">
        <v>260100</v>
      </c>
    </row>
    <row r="80" spans="1:29">
      <c r="S80" s="67"/>
      <c r="AB80" s="3">
        <v>2001</v>
      </c>
      <c r="AC80" s="4">
        <v>286000</v>
      </c>
    </row>
    <row r="81" spans="19:29">
      <c r="S81" s="67"/>
      <c r="AB81" s="1">
        <v>2002</v>
      </c>
      <c r="AC81" s="2">
        <v>309000</v>
      </c>
    </row>
    <row r="82" spans="19:29">
      <c r="S82" s="67"/>
      <c r="AB82" s="3">
        <v>2003</v>
      </c>
      <c r="AC82" s="4">
        <v>332000</v>
      </c>
    </row>
    <row r="83" spans="19:29">
      <c r="AB83" s="1">
        <v>2004</v>
      </c>
      <c r="AC83" s="2">
        <v>358000</v>
      </c>
    </row>
    <row r="84" spans="19:29">
      <c r="AB84" s="3">
        <v>2005</v>
      </c>
      <c r="AC84" s="4">
        <v>381500</v>
      </c>
    </row>
    <row r="85" spans="19:29">
      <c r="AB85" s="1">
        <v>2006</v>
      </c>
      <c r="AC85" s="2">
        <v>408000</v>
      </c>
    </row>
    <row r="86" spans="19:29">
      <c r="AB86" s="3">
        <v>2007</v>
      </c>
      <c r="AC86" s="4">
        <v>433700</v>
      </c>
    </row>
    <row r="87" spans="19:29">
      <c r="AB87" s="1">
        <v>2008</v>
      </c>
      <c r="AC87" s="2">
        <v>461500</v>
      </c>
    </row>
    <row r="88" spans="19:29">
      <c r="AB88" s="3">
        <v>2009</v>
      </c>
      <c r="AC88" s="4">
        <v>496900</v>
      </c>
    </row>
    <row r="89" spans="19:29">
      <c r="AB89" s="1">
        <v>2010</v>
      </c>
      <c r="AC89" s="2">
        <v>515000</v>
      </c>
    </row>
    <row r="90" spans="19:29">
      <c r="AB90" s="3">
        <v>2011</v>
      </c>
      <c r="AC90" s="4">
        <v>535600</v>
      </c>
    </row>
    <row r="91" spans="19:29">
      <c r="AB91" s="1">
        <v>2012</v>
      </c>
      <c r="AC91" s="2">
        <v>566700</v>
      </c>
    </row>
    <row r="92" spans="19:29">
      <c r="AB92" s="3">
        <v>2013</v>
      </c>
      <c r="AC92" s="4">
        <v>589500</v>
      </c>
    </row>
    <row r="93" spans="19:29">
      <c r="AB93" s="1">
        <v>2014</v>
      </c>
      <c r="AC93" s="2">
        <v>616000</v>
      </c>
    </row>
    <row r="94" spans="19:29">
      <c r="AB94" s="3">
        <v>2015</v>
      </c>
      <c r="AC94" s="4">
        <v>644350</v>
      </c>
    </row>
    <row r="95" spans="19:29">
      <c r="AB95" s="1">
        <v>2016</v>
      </c>
      <c r="AC95" s="2">
        <v>689455</v>
      </c>
    </row>
    <row r="96" spans="19:29">
      <c r="AB96" s="3">
        <v>2017</v>
      </c>
      <c r="AC96" s="4">
        <v>737717</v>
      </c>
    </row>
    <row r="97" spans="28:29">
      <c r="AB97" s="1">
        <v>2018</v>
      </c>
      <c r="AC97" s="2">
        <v>781242</v>
      </c>
    </row>
    <row r="98" spans="28:29">
      <c r="AB98" s="3">
        <v>2019</v>
      </c>
      <c r="AC98" s="4">
        <v>828116</v>
      </c>
    </row>
    <row r="99" spans="28:29">
      <c r="AB99" s="1">
        <v>2020</v>
      </c>
      <c r="AC99" s="2">
        <v>877803</v>
      </c>
    </row>
    <row r="100" spans="28:29">
      <c r="AB100" s="3">
        <v>2021</v>
      </c>
      <c r="AC100" s="4">
        <v>908526</v>
      </c>
    </row>
    <row r="101" spans="28:29">
      <c r="AB101" s="1">
        <v>2022</v>
      </c>
      <c r="AC101" s="2">
        <v>1000000</v>
      </c>
    </row>
    <row r="102" spans="28:29">
      <c r="AB102" s="3">
        <v>2023</v>
      </c>
      <c r="AC102" s="4">
        <v>1160000</v>
      </c>
    </row>
    <row r="103" spans="28:29">
      <c r="AB103" s="3">
        <v>2024</v>
      </c>
      <c r="AC103" s="2">
        <v>1300000</v>
      </c>
    </row>
  </sheetData>
  <sheetProtection algorithmName="SHA-512" hashValue="OQEgex/niUUerXAi39SAw6Z5ypFw98oeCvaLfSrbonGtRpsJk2KVe7PqaLKJ88vn4BfTEpTwnmpqOq4DG0FghQ==" saltValue="EoefRXWuqrrK5G9WJH+e4w==" spinCount="100000" sheet="1" formatCells="0" formatColumns="0" formatRows="0" insertColumns="0" insertRows="0" insertHyperlinks="0" deleteColumns="0" deleteRows="0" sort="0" autoFilter="0" pivotTables="0"/>
  <mergeCells count="207">
    <mergeCell ref="D1:R1"/>
    <mergeCell ref="D2:R6"/>
    <mergeCell ref="A8:J8"/>
    <mergeCell ref="K8:R8"/>
    <mergeCell ref="A9:B11"/>
    <mergeCell ref="C9:D9"/>
    <mergeCell ref="E9:J9"/>
    <mergeCell ref="K9:P9"/>
    <mergeCell ref="Q9:R9"/>
    <mergeCell ref="C10:D10"/>
    <mergeCell ref="Q11:R11"/>
    <mergeCell ref="A12:B12"/>
    <mergeCell ref="C12:J12"/>
    <mergeCell ref="K12:P12"/>
    <mergeCell ref="Q12:R12"/>
    <mergeCell ref="A13:B13"/>
    <mergeCell ref="C13:J13"/>
    <mergeCell ref="E10:F10"/>
    <mergeCell ref="G10:H10"/>
    <mergeCell ref="I10:J10"/>
    <mergeCell ref="K10:P10"/>
    <mergeCell ref="Q10:R10"/>
    <mergeCell ref="C11:D11"/>
    <mergeCell ref="E11:F11"/>
    <mergeCell ref="G11:H11"/>
    <mergeCell ref="I11:J11"/>
    <mergeCell ref="K11:P11"/>
    <mergeCell ref="A17:J17"/>
    <mergeCell ref="K17:R17"/>
    <mergeCell ref="A18:B18"/>
    <mergeCell ref="C18:F18"/>
    <mergeCell ref="H18:J18"/>
    <mergeCell ref="K18:R18"/>
    <mergeCell ref="A14:B14"/>
    <mergeCell ref="C14:J14"/>
    <mergeCell ref="A15:B15"/>
    <mergeCell ref="C15:J15"/>
    <mergeCell ref="A16:B16"/>
    <mergeCell ref="C16:J16"/>
    <mergeCell ref="M21:R21"/>
    <mergeCell ref="A22:C22"/>
    <mergeCell ref="E22:F22"/>
    <mergeCell ref="I22:J22"/>
    <mergeCell ref="M22:O22"/>
    <mergeCell ref="P22:Q22"/>
    <mergeCell ref="A19:B19"/>
    <mergeCell ref="C19:J19"/>
    <mergeCell ref="A20:B20"/>
    <mergeCell ref="C20:J20"/>
    <mergeCell ref="A21:C21"/>
    <mergeCell ref="E21:F21"/>
    <mergeCell ref="I21:J21"/>
    <mergeCell ref="R25:R26"/>
    <mergeCell ref="A26:C26"/>
    <mergeCell ref="E26:F26"/>
    <mergeCell ref="I26:J26"/>
    <mergeCell ref="A23:C23"/>
    <mergeCell ref="E23:F23"/>
    <mergeCell ref="I23:J23"/>
    <mergeCell ref="M23:O24"/>
    <mergeCell ref="P23:Q24"/>
    <mergeCell ref="R23:R24"/>
    <mergeCell ref="A24:C24"/>
    <mergeCell ref="E24:F24"/>
    <mergeCell ref="I24:J24"/>
    <mergeCell ref="A28:P28"/>
    <mergeCell ref="A29:P29"/>
    <mergeCell ref="A30:D30"/>
    <mergeCell ref="E30:G30"/>
    <mergeCell ref="H30:J30"/>
    <mergeCell ref="K30:M30"/>
    <mergeCell ref="N30:P30"/>
    <mergeCell ref="A25:C25"/>
    <mergeCell ref="E25:F25"/>
    <mergeCell ref="I25:J25"/>
    <mergeCell ref="M25:O26"/>
    <mergeCell ref="P25:Q26"/>
    <mergeCell ref="A31:D31"/>
    <mergeCell ref="E31:G31"/>
    <mergeCell ref="H31:J31"/>
    <mergeCell ref="K31:M31"/>
    <mergeCell ref="A32:D32"/>
    <mergeCell ref="E32:G32"/>
    <mergeCell ref="H32:J32"/>
    <mergeCell ref="K32:M32"/>
    <mergeCell ref="A33:D33"/>
    <mergeCell ref="E36:G36"/>
    <mergeCell ref="H36:J36"/>
    <mergeCell ref="K36:M36"/>
    <mergeCell ref="E33:G33"/>
    <mergeCell ref="H33:J33"/>
    <mergeCell ref="K33:M33"/>
    <mergeCell ref="A34:D34"/>
    <mergeCell ref="E34:G34"/>
    <mergeCell ref="H34:J34"/>
    <mergeCell ref="K34:M34"/>
    <mergeCell ref="W38:AD38"/>
    <mergeCell ref="A39:D39"/>
    <mergeCell ref="E39:G39"/>
    <mergeCell ref="H39:J39"/>
    <mergeCell ref="K39:M39"/>
    <mergeCell ref="A40:D40"/>
    <mergeCell ref="E40:G40"/>
    <mergeCell ref="H40:J40"/>
    <mergeCell ref="K40:M40"/>
    <mergeCell ref="N31:P45"/>
    <mergeCell ref="AD44:AF44"/>
    <mergeCell ref="A37:D37"/>
    <mergeCell ref="E37:G37"/>
    <mergeCell ref="H37:J37"/>
    <mergeCell ref="K37:M37"/>
    <mergeCell ref="A38:D38"/>
    <mergeCell ref="E38:G38"/>
    <mergeCell ref="H38:J38"/>
    <mergeCell ref="K38:M38"/>
    <mergeCell ref="A35:D35"/>
    <mergeCell ref="E35:G35"/>
    <mergeCell ref="H35:J35"/>
    <mergeCell ref="K35:M35"/>
    <mergeCell ref="A36:D36"/>
    <mergeCell ref="AG41:AI41"/>
    <mergeCell ref="AJ41:AL41"/>
    <mergeCell ref="AM41:AO41"/>
    <mergeCell ref="A42:B43"/>
    <mergeCell ref="C42:D42"/>
    <mergeCell ref="E42:G42"/>
    <mergeCell ref="H42:J42"/>
    <mergeCell ref="K42:M42"/>
    <mergeCell ref="C43:D43"/>
    <mergeCell ref="E43:G43"/>
    <mergeCell ref="A41:D41"/>
    <mergeCell ref="E41:G41"/>
    <mergeCell ref="H41:J41"/>
    <mergeCell ref="K41:M41"/>
    <mergeCell ref="AA41:AC41"/>
    <mergeCell ref="AD41:AF41"/>
    <mergeCell ref="AG44:AI44"/>
    <mergeCell ref="AJ44:AL44"/>
    <mergeCell ref="AM44:AO44"/>
    <mergeCell ref="A45:D45"/>
    <mergeCell ref="E45:G45"/>
    <mergeCell ref="H45:J45"/>
    <mergeCell ref="K45:M45"/>
    <mergeCell ref="H43:J43"/>
    <mergeCell ref="K43:M43"/>
    <mergeCell ref="AA43:AC43"/>
    <mergeCell ref="A44:D44"/>
    <mergeCell ref="E44:G44"/>
    <mergeCell ref="H44:J44"/>
    <mergeCell ref="K44:M44"/>
    <mergeCell ref="AA44:AC44"/>
    <mergeCell ref="A46:P46"/>
    <mergeCell ref="Q46:R46"/>
    <mergeCell ref="AA46:AB46"/>
    <mergeCell ref="A47:D47"/>
    <mergeCell ref="E47:P47"/>
    <mergeCell ref="Q47:R51"/>
    <mergeCell ref="AA47:AB47"/>
    <mergeCell ref="A48:D48"/>
    <mergeCell ref="E48:P48"/>
    <mergeCell ref="A49:D49"/>
    <mergeCell ref="K55:M55"/>
    <mergeCell ref="A52:P52"/>
    <mergeCell ref="A53:D53"/>
    <mergeCell ref="E53:G53"/>
    <mergeCell ref="H53:J53"/>
    <mergeCell ref="K53:M53"/>
    <mergeCell ref="N53:P53"/>
    <mergeCell ref="E49:P49"/>
    <mergeCell ref="AA49:AB49"/>
    <mergeCell ref="A50:D50"/>
    <mergeCell ref="E50:P50"/>
    <mergeCell ref="A51:D51"/>
    <mergeCell ref="E51:P51"/>
    <mergeCell ref="AE58:AF58"/>
    <mergeCell ref="B61:P62"/>
    <mergeCell ref="B63:P64"/>
    <mergeCell ref="A57:D57"/>
    <mergeCell ref="E57:G57"/>
    <mergeCell ref="H57:J57"/>
    <mergeCell ref="K57:M57"/>
    <mergeCell ref="N57:P57"/>
    <mergeCell ref="W58:X58"/>
    <mergeCell ref="R54:R57"/>
    <mergeCell ref="N55:P55"/>
    <mergeCell ref="A56:D56"/>
    <mergeCell ref="E56:G56"/>
    <mergeCell ref="H56:J56"/>
    <mergeCell ref="K56:M56"/>
    <mergeCell ref="N56:P56"/>
    <mergeCell ref="A54:D54"/>
    <mergeCell ref="E54:G54"/>
    <mergeCell ref="H54:J54"/>
    <mergeCell ref="K54:M54"/>
    <mergeCell ref="N54:P54"/>
    <mergeCell ref="A55:D55"/>
    <mergeCell ref="E55:G55"/>
    <mergeCell ref="H55:J55"/>
    <mergeCell ref="B65:D65"/>
    <mergeCell ref="E65:P65"/>
    <mergeCell ref="B66:D66"/>
    <mergeCell ref="E66:P66"/>
    <mergeCell ref="B69:G71"/>
    <mergeCell ref="B72:G74"/>
    <mergeCell ref="Y58:Z58"/>
    <mergeCell ref="AA58:AB58"/>
    <mergeCell ref="AC58:AD58"/>
  </mergeCells>
  <dataValidations count="7">
    <dataValidation type="list" allowBlank="1" showInputMessage="1" showErrorMessage="1" sqref="H10:H11 R42:R45 H18 C19:C20 E42:M45 C15:C16" xr:uid="{8951F595-8642-4BF4-AE81-32D599801374}">
      <formula1>CRITERIO</formula1>
    </dataValidation>
    <dataValidation type="list" allowBlank="1" showInputMessage="1" showErrorMessage="1" sqref="R32" xr:uid="{D596484E-9D71-41AC-93C3-521B660816E6}">
      <formula1>$W$13:$W$20</formula1>
    </dataValidation>
    <dataValidation type="list" allowBlank="1" showInputMessage="1" showErrorMessage="1" sqref="R31 E30:M30" xr:uid="{2C0E942A-C2F9-4DCE-9D88-9BAA2C14B5A2}">
      <formula1>$W$22:$W$36</formula1>
    </dataValidation>
    <dataValidation type="list" allowBlank="1" showInputMessage="1" showErrorMessage="1" sqref="G22:H27" xr:uid="{74C26C27-0976-4CF3-96C0-50F7EBA6215C}">
      <formula1>$U$9:$U$10</formula1>
    </dataValidation>
    <dataValidation type="list" allowBlank="1" showInputMessage="1" showErrorMessage="1" sqref="D22:D27" xr:uid="{E11391CC-B8A3-4095-AB6F-B794A8FEC0E1}">
      <formula1>$X$9:$X$10</formula1>
    </dataValidation>
    <dataValidation type="list" allowBlank="1" showInputMessage="1" showErrorMessage="1" sqref="I22:J27" xr:uid="{317C8E32-CE86-4826-81F7-54DFA02FA3C6}">
      <formula1>$U$9:$U$11</formula1>
    </dataValidation>
    <dataValidation type="list" allowBlank="1" showInputMessage="1" showErrorMessage="1" sqref="E31:M31" xr:uid="{C243CE98-FAFE-4AB3-9D0A-2A4140919781}">
      <formula1>$W$13:$W$19</formula1>
    </dataValidation>
  </dataValidations>
  <pageMargins left="0.7" right="0.7" top="0.75" bottom="0.75" header="0.3" footer="0.3"/>
  <pageSetup paperSize="9" scale="35" orientation="landscape" r:id="rId1"/>
  <colBreaks count="1" manualBreakCount="1">
    <brk id="19" max="1048575" man="1"/>
  </colBreaks>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J139"/>
  <sheetViews>
    <sheetView topLeftCell="B13" workbookViewId="0">
      <selection activeCell="F59" sqref="F59"/>
    </sheetView>
  </sheetViews>
  <sheetFormatPr baseColWidth="10" defaultColWidth="10.83203125" defaultRowHeight="15.5"/>
  <cols>
    <col min="9" max="9" width="14.33203125" bestFit="1" customWidth="1"/>
    <col min="10" max="10" width="13.83203125" bestFit="1" customWidth="1"/>
  </cols>
  <sheetData>
    <row r="1" spans="2:10" ht="16" thickBot="1"/>
    <row r="2" spans="2:10">
      <c r="B2" s="732" t="s">
        <v>80</v>
      </c>
      <c r="C2" s="733"/>
      <c r="D2" s="733"/>
      <c r="E2" s="733"/>
      <c r="F2" s="733"/>
      <c r="G2" s="734"/>
    </row>
    <row r="3" spans="2:10" ht="16" thickBot="1">
      <c r="B3" s="744" t="s">
        <v>81</v>
      </c>
      <c r="C3" s="745"/>
      <c r="D3" s="745"/>
      <c r="E3" s="745"/>
      <c r="F3" s="745"/>
      <c r="G3" s="746"/>
    </row>
    <row r="4" spans="2:10" ht="16" thickBot="1">
      <c r="B4" s="738" t="s">
        <v>82</v>
      </c>
      <c r="C4" s="739"/>
      <c r="D4" s="739"/>
      <c r="E4" s="739"/>
      <c r="F4" s="739"/>
      <c r="G4" s="740"/>
    </row>
    <row r="5" spans="2:10" ht="16" thickBot="1">
      <c r="B5" s="30" t="s">
        <v>83</v>
      </c>
      <c r="C5" s="31" t="s">
        <v>84</v>
      </c>
      <c r="D5" s="31" t="s">
        <v>85</v>
      </c>
      <c r="E5" s="31" t="s">
        <v>86</v>
      </c>
      <c r="F5" s="32" t="s">
        <v>87</v>
      </c>
      <c r="G5" s="32" t="s">
        <v>88</v>
      </c>
    </row>
    <row r="6" spans="2:10" ht="16" thickBot="1">
      <c r="B6" s="33">
        <v>1</v>
      </c>
      <c r="C6" s="741" t="s">
        <v>89</v>
      </c>
      <c r="D6" s="742"/>
      <c r="E6" s="742"/>
      <c r="F6" s="743"/>
      <c r="G6" s="35">
        <v>1829702.86</v>
      </c>
    </row>
    <row r="7" spans="2:10" ht="18.5" thickBot="1">
      <c r="B7" s="36">
        <v>1.1000000000000001</v>
      </c>
      <c r="C7" s="37" t="s">
        <v>90</v>
      </c>
      <c r="D7" s="38" t="s">
        <v>91</v>
      </c>
      <c r="E7" s="38">
        <v>38</v>
      </c>
      <c r="F7" s="39">
        <v>7718.75</v>
      </c>
      <c r="G7" s="40">
        <v>293312.5</v>
      </c>
      <c r="I7" s="34">
        <f>+E7*F7</f>
        <v>293312.5</v>
      </c>
      <c r="J7" s="34">
        <f>+I7-G7</f>
        <v>0</v>
      </c>
    </row>
    <row r="8" spans="2:10" ht="27.5" thickBot="1">
      <c r="B8" s="36">
        <v>1.2</v>
      </c>
      <c r="C8" s="37" t="s">
        <v>92</v>
      </c>
      <c r="D8" s="38" t="s">
        <v>91</v>
      </c>
      <c r="E8" s="38">
        <v>80</v>
      </c>
      <c r="F8" s="39">
        <v>5504.44</v>
      </c>
      <c r="G8" s="40">
        <v>440355.2</v>
      </c>
      <c r="I8" s="34">
        <f t="shared" ref="I8:I62" si="0">+E8*F8</f>
        <v>440355.19999999995</v>
      </c>
      <c r="J8" s="34">
        <f t="shared" ref="J8:J62" si="1">+I8-G8</f>
        <v>0</v>
      </c>
    </row>
    <row r="9" spans="2:10" ht="18.5" thickBot="1">
      <c r="B9" s="36">
        <v>1.3</v>
      </c>
      <c r="C9" s="37" t="s">
        <v>93</v>
      </c>
      <c r="D9" s="38" t="s">
        <v>94</v>
      </c>
      <c r="E9" s="38">
        <v>3</v>
      </c>
      <c r="F9" s="39">
        <v>11687.54</v>
      </c>
      <c r="G9" s="40">
        <v>35062.620000000003</v>
      </c>
      <c r="I9" s="34">
        <f t="shared" si="0"/>
        <v>35062.620000000003</v>
      </c>
      <c r="J9" s="34">
        <f t="shared" si="1"/>
        <v>0</v>
      </c>
    </row>
    <row r="10" spans="2:10" ht="16" thickBot="1">
      <c r="B10" s="36">
        <v>1.4</v>
      </c>
      <c r="C10" s="37" t="s">
        <v>95</v>
      </c>
      <c r="D10" s="38" t="s">
        <v>91</v>
      </c>
      <c r="E10" s="38">
        <v>38</v>
      </c>
      <c r="F10" s="39">
        <v>27920.33</v>
      </c>
      <c r="G10" s="40">
        <v>1060972.54</v>
      </c>
      <c r="I10" s="34">
        <f t="shared" si="0"/>
        <v>1060972.54</v>
      </c>
      <c r="J10" s="34">
        <f t="shared" si="1"/>
        <v>0</v>
      </c>
    </row>
    <row r="11" spans="2:10" ht="16" thickBot="1">
      <c r="B11" s="33">
        <v>2</v>
      </c>
      <c r="C11" s="741" t="s">
        <v>96</v>
      </c>
      <c r="D11" s="742"/>
      <c r="E11" s="742"/>
      <c r="F11" s="743"/>
      <c r="G11" s="35">
        <v>15148731.630000001</v>
      </c>
      <c r="I11" s="34"/>
      <c r="J11" s="34"/>
    </row>
    <row r="12" spans="2:10" ht="45.5" thickBot="1">
      <c r="B12" s="36">
        <v>2.1</v>
      </c>
      <c r="C12" s="41" t="s">
        <v>97</v>
      </c>
      <c r="D12" s="42" t="s">
        <v>98</v>
      </c>
      <c r="E12" s="38">
        <v>147</v>
      </c>
      <c r="F12" s="39">
        <v>22296.36</v>
      </c>
      <c r="G12" s="40">
        <v>3277564.92</v>
      </c>
      <c r="I12" s="34">
        <f t="shared" si="0"/>
        <v>3277564.92</v>
      </c>
      <c r="J12" s="34">
        <f t="shared" si="1"/>
        <v>0</v>
      </c>
    </row>
    <row r="13" spans="2:10" ht="45.5" thickBot="1">
      <c r="B13" s="36">
        <v>2.2000000000000002</v>
      </c>
      <c r="C13" s="43" t="s">
        <v>99</v>
      </c>
      <c r="D13" s="42" t="s">
        <v>98</v>
      </c>
      <c r="E13" s="38">
        <v>12</v>
      </c>
      <c r="F13" s="39">
        <v>29562.02</v>
      </c>
      <c r="G13" s="40">
        <v>354744.24</v>
      </c>
      <c r="I13" s="34">
        <f t="shared" si="0"/>
        <v>354744.24</v>
      </c>
      <c r="J13" s="34">
        <f t="shared" si="1"/>
        <v>0</v>
      </c>
    </row>
    <row r="14" spans="2:10" ht="27.5" thickBot="1">
      <c r="B14" s="36">
        <v>2.2999999999999998</v>
      </c>
      <c r="C14" s="41" t="s">
        <v>100</v>
      </c>
      <c r="D14" s="42" t="s">
        <v>98</v>
      </c>
      <c r="E14" s="38">
        <v>79</v>
      </c>
      <c r="F14" s="39">
        <v>15040.33</v>
      </c>
      <c r="G14" s="40">
        <v>1188186.07</v>
      </c>
      <c r="I14" s="34">
        <f t="shared" si="0"/>
        <v>1188186.07</v>
      </c>
      <c r="J14" s="34">
        <f t="shared" si="1"/>
        <v>0</v>
      </c>
    </row>
    <row r="15" spans="2:10" ht="45.5" thickBot="1">
      <c r="B15" s="36">
        <v>2.4</v>
      </c>
      <c r="C15" s="41" t="s">
        <v>101</v>
      </c>
      <c r="D15" s="42" t="s">
        <v>98</v>
      </c>
      <c r="E15" s="38">
        <v>70</v>
      </c>
      <c r="F15" s="39">
        <v>50570.48</v>
      </c>
      <c r="G15" s="40">
        <v>3539933.6</v>
      </c>
      <c r="I15" s="34">
        <f t="shared" si="0"/>
        <v>3539933.6</v>
      </c>
      <c r="J15" s="34">
        <f t="shared" si="1"/>
        <v>0</v>
      </c>
    </row>
    <row r="16" spans="2:10" ht="27.5" thickBot="1">
      <c r="B16" s="36">
        <v>2.5</v>
      </c>
      <c r="C16" s="37" t="s">
        <v>102</v>
      </c>
      <c r="D16" s="42" t="s">
        <v>98</v>
      </c>
      <c r="E16" s="38">
        <v>28</v>
      </c>
      <c r="F16" s="39">
        <v>145246.84</v>
      </c>
      <c r="G16" s="40">
        <v>4066911.52</v>
      </c>
      <c r="I16" s="34">
        <f t="shared" si="0"/>
        <v>4066911.52</v>
      </c>
      <c r="J16" s="34">
        <f t="shared" si="1"/>
        <v>0</v>
      </c>
    </row>
    <row r="17" spans="2:10" ht="16" thickBot="1">
      <c r="B17" s="36">
        <v>2.6</v>
      </c>
      <c r="C17" s="41" t="s">
        <v>103</v>
      </c>
      <c r="D17" s="42" t="s">
        <v>104</v>
      </c>
      <c r="E17" s="38">
        <v>76</v>
      </c>
      <c r="F17" s="39">
        <v>35807.78</v>
      </c>
      <c r="G17" s="40">
        <v>2721391.28</v>
      </c>
      <c r="I17" s="34">
        <f t="shared" si="0"/>
        <v>2721391.28</v>
      </c>
      <c r="J17" s="34">
        <f t="shared" si="1"/>
        <v>0</v>
      </c>
    </row>
    <row r="18" spans="2:10" ht="16" thickBot="1">
      <c r="B18" s="33">
        <v>3</v>
      </c>
      <c r="C18" s="741" t="s">
        <v>105</v>
      </c>
      <c r="D18" s="742"/>
      <c r="E18" s="742"/>
      <c r="F18" s="743"/>
      <c r="G18" s="35">
        <v>11975463.58</v>
      </c>
      <c r="I18" s="34"/>
      <c r="J18" s="34"/>
    </row>
    <row r="19" spans="2:10" ht="27.5" thickBot="1">
      <c r="B19" s="36">
        <v>3.1</v>
      </c>
      <c r="C19" s="37" t="s">
        <v>106</v>
      </c>
      <c r="D19" s="38" t="s">
        <v>91</v>
      </c>
      <c r="E19" s="38">
        <v>90</v>
      </c>
      <c r="F19" s="39">
        <v>37687.58</v>
      </c>
      <c r="G19" s="40">
        <v>3391882.2</v>
      </c>
      <c r="I19" s="34">
        <f t="shared" si="0"/>
        <v>3391882.2</v>
      </c>
      <c r="J19" s="34">
        <f t="shared" si="1"/>
        <v>0</v>
      </c>
    </row>
    <row r="20" spans="2:10" ht="27.5" thickBot="1">
      <c r="B20" s="36">
        <v>3.2</v>
      </c>
      <c r="C20" s="37" t="s">
        <v>107</v>
      </c>
      <c r="D20" s="38" t="s">
        <v>91</v>
      </c>
      <c r="E20" s="38">
        <v>38</v>
      </c>
      <c r="F20" s="39">
        <v>151531.16</v>
      </c>
      <c r="G20" s="40">
        <v>5758184.0800000001</v>
      </c>
      <c r="I20" s="34">
        <f t="shared" si="0"/>
        <v>5758184.0800000001</v>
      </c>
      <c r="J20" s="34">
        <f t="shared" si="1"/>
        <v>0</v>
      </c>
    </row>
    <row r="21" spans="2:10" ht="27.5" thickBot="1">
      <c r="B21" s="36">
        <v>3.3</v>
      </c>
      <c r="C21" s="37" t="s">
        <v>108</v>
      </c>
      <c r="D21" s="38" t="s">
        <v>94</v>
      </c>
      <c r="E21" s="38">
        <v>15</v>
      </c>
      <c r="F21" s="39">
        <v>188359.82</v>
      </c>
      <c r="G21" s="40">
        <v>2825397.3</v>
      </c>
      <c r="I21" s="34">
        <f t="shared" si="0"/>
        <v>2825397.3000000003</v>
      </c>
      <c r="J21" s="34">
        <f t="shared" si="1"/>
        <v>0</v>
      </c>
    </row>
    <row r="22" spans="2:10" ht="16" thickBot="1">
      <c r="B22" s="33">
        <v>4</v>
      </c>
      <c r="C22" s="741" t="s">
        <v>109</v>
      </c>
      <c r="D22" s="742"/>
      <c r="E22" s="742"/>
      <c r="F22" s="743"/>
      <c r="G22" s="35">
        <v>18212970.789999999</v>
      </c>
      <c r="I22" s="34"/>
      <c r="J22" s="34"/>
    </row>
    <row r="23" spans="2:10" ht="36.5" thickBot="1">
      <c r="B23" s="36">
        <v>4.0999999999999996</v>
      </c>
      <c r="C23" s="37" t="s">
        <v>110</v>
      </c>
      <c r="D23" s="38" t="s">
        <v>94</v>
      </c>
      <c r="E23" s="38">
        <v>15</v>
      </c>
      <c r="F23" s="39">
        <v>712746.9</v>
      </c>
      <c r="G23" s="40">
        <v>10691203.5</v>
      </c>
      <c r="I23" s="34">
        <f t="shared" si="0"/>
        <v>10691203.5</v>
      </c>
      <c r="J23" s="34">
        <f t="shared" si="1"/>
        <v>0</v>
      </c>
    </row>
    <row r="24" spans="2:10" ht="27.5" thickBot="1">
      <c r="B24" s="36">
        <v>4.2</v>
      </c>
      <c r="C24" s="37" t="s">
        <v>111</v>
      </c>
      <c r="D24" s="42" t="s">
        <v>104</v>
      </c>
      <c r="E24" s="38">
        <v>85</v>
      </c>
      <c r="F24" s="39">
        <v>5800.39</v>
      </c>
      <c r="G24" s="40">
        <v>493033.15</v>
      </c>
      <c r="I24" s="34">
        <f t="shared" si="0"/>
        <v>493033.15</v>
      </c>
      <c r="J24" s="34">
        <f t="shared" si="1"/>
        <v>0</v>
      </c>
    </row>
    <row r="25" spans="2:10" ht="27.5" thickBot="1">
      <c r="B25" s="36">
        <v>4.3</v>
      </c>
      <c r="C25" s="37" t="s">
        <v>112</v>
      </c>
      <c r="D25" s="42" t="s">
        <v>98</v>
      </c>
      <c r="E25" s="38">
        <v>6</v>
      </c>
      <c r="F25" s="39">
        <v>1171455.69</v>
      </c>
      <c r="G25" s="40">
        <v>7028734.1399999997</v>
      </c>
      <c r="I25" s="34">
        <f t="shared" si="0"/>
        <v>7028734.1399999997</v>
      </c>
      <c r="J25" s="34">
        <f t="shared" si="1"/>
        <v>0</v>
      </c>
    </row>
    <row r="26" spans="2:10" ht="16" thickBot="1">
      <c r="B26" s="33">
        <v>5</v>
      </c>
      <c r="C26" s="741" t="s">
        <v>113</v>
      </c>
      <c r="D26" s="742"/>
      <c r="E26" s="742"/>
      <c r="F26" s="743"/>
      <c r="G26" s="35">
        <v>2146500.2400000002</v>
      </c>
      <c r="I26" s="34"/>
      <c r="J26" s="34"/>
    </row>
    <row r="27" spans="2:10" ht="36.5" thickBot="1">
      <c r="B27" s="36">
        <v>5.0999999999999996</v>
      </c>
      <c r="C27" s="37" t="s">
        <v>114</v>
      </c>
      <c r="D27" s="42" t="s">
        <v>98</v>
      </c>
      <c r="E27" s="38">
        <v>17</v>
      </c>
      <c r="F27" s="39">
        <v>126264.72</v>
      </c>
      <c r="G27" s="40">
        <v>2146500.2400000002</v>
      </c>
      <c r="I27" s="34">
        <f t="shared" si="0"/>
        <v>2146500.2400000002</v>
      </c>
      <c r="J27" s="34">
        <f t="shared" si="1"/>
        <v>0</v>
      </c>
    </row>
    <row r="28" spans="2:10" ht="16" thickBot="1">
      <c r="B28" s="33">
        <v>6</v>
      </c>
      <c r="C28" s="741" t="s">
        <v>115</v>
      </c>
      <c r="D28" s="742"/>
      <c r="E28" s="742"/>
      <c r="F28" s="743"/>
      <c r="G28" s="35">
        <v>2154977.5</v>
      </c>
      <c r="I28" s="34"/>
      <c r="J28" s="34"/>
    </row>
    <row r="29" spans="2:10" ht="18.5" thickBot="1">
      <c r="B29" s="36">
        <v>6.1</v>
      </c>
      <c r="C29" s="37" t="s">
        <v>116</v>
      </c>
      <c r="D29" s="42" t="s">
        <v>98</v>
      </c>
      <c r="E29" s="38">
        <v>40</v>
      </c>
      <c r="F29" s="39">
        <v>40510.17</v>
      </c>
      <c r="G29" s="40">
        <v>1620406.8</v>
      </c>
      <c r="I29" s="34">
        <f t="shared" si="0"/>
        <v>1620406.7999999998</v>
      </c>
      <c r="J29" s="34">
        <f t="shared" si="1"/>
        <v>0</v>
      </c>
    </row>
    <row r="30" spans="2:10" ht="36.5" thickBot="1">
      <c r="B30" s="36">
        <v>6.2</v>
      </c>
      <c r="C30" s="37" t="s">
        <v>117</v>
      </c>
      <c r="D30" s="42" t="s">
        <v>118</v>
      </c>
      <c r="E30" s="38">
        <v>38</v>
      </c>
      <c r="F30" s="39">
        <v>14067.65</v>
      </c>
      <c r="G30" s="40">
        <v>534570.69999999995</v>
      </c>
      <c r="I30" s="34">
        <f t="shared" si="0"/>
        <v>534570.69999999995</v>
      </c>
      <c r="J30" s="34">
        <f t="shared" si="1"/>
        <v>0</v>
      </c>
    </row>
    <row r="31" spans="2:10" ht="16" thickBot="1">
      <c r="B31" s="44"/>
      <c r="C31" s="710" t="s">
        <v>119</v>
      </c>
      <c r="D31" s="711"/>
      <c r="E31" s="711"/>
      <c r="F31" s="712"/>
      <c r="G31" s="35">
        <v>51468346.600000001</v>
      </c>
      <c r="I31" s="34"/>
      <c r="J31" s="34"/>
    </row>
    <row r="32" spans="2:10" ht="16" thickBot="1">
      <c r="B32" s="738" t="s">
        <v>120</v>
      </c>
      <c r="C32" s="739"/>
      <c r="D32" s="739"/>
      <c r="E32" s="739"/>
      <c r="F32" s="739"/>
      <c r="G32" s="740"/>
      <c r="I32" s="34"/>
      <c r="J32" s="34"/>
    </row>
    <row r="33" spans="2:10" ht="16" thickBot="1">
      <c r="B33" s="45" t="s">
        <v>83</v>
      </c>
      <c r="C33" s="46" t="s">
        <v>84</v>
      </c>
      <c r="D33" s="46" t="s">
        <v>85</v>
      </c>
      <c r="E33" s="46" t="s">
        <v>86</v>
      </c>
      <c r="F33" s="47" t="s">
        <v>87</v>
      </c>
      <c r="G33" s="47" t="s">
        <v>88</v>
      </c>
      <c r="I33" s="34"/>
      <c r="J33" s="34"/>
    </row>
    <row r="34" spans="2:10" ht="16" thickBot="1">
      <c r="B34" s="48">
        <v>1</v>
      </c>
      <c r="C34" s="741" t="s">
        <v>89</v>
      </c>
      <c r="D34" s="742"/>
      <c r="E34" s="742"/>
      <c r="F34" s="743"/>
      <c r="G34" s="35">
        <v>3265292.81</v>
      </c>
      <c r="I34" s="34"/>
      <c r="J34" s="34"/>
    </row>
    <row r="35" spans="2:10" ht="18.5" thickBot="1">
      <c r="B35" s="36">
        <v>1.1000000000000001</v>
      </c>
      <c r="C35" s="37" t="s">
        <v>90</v>
      </c>
      <c r="D35" s="38" t="s">
        <v>91</v>
      </c>
      <c r="E35" s="38">
        <v>112</v>
      </c>
      <c r="F35" s="39">
        <v>7718.75</v>
      </c>
      <c r="G35" s="40">
        <v>864500</v>
      </c>
      <c r="I35" s="34">
        <f t="shared" si="0"/>
        <v>864500</v>
      </c>
      <c r="J35" s="34">
        <f t="shared" si="1"/>
        <v>0</v>
      </c>
    </row>
    <row r="36" spans="2:10" ht="27.5" thickBot="1">
      <c r="B36" s="36">
        <v>1.2</v>
      </c>
      <c r="C36" s="37" t="s">
        <v>92</v>
      </c>
      <c r="D36" s="38" t="s">
        <v>91</v>
      </c>
      <c r="E36" s="38">
        <v>223</v>
      </c>
      <c r="F36" s="39">
        <v>5504.44</v>
      </c>
      <c r="G36" s="40">
        <v>1227490.1200000001</v>
      </c>
      <c r="I36" s="34">
        <f t="shared" si="0"/>
        <v>1227490.1199999999</v>
      </c>
      <c r="J36" s="34">
        <f t="shared" si="1"/>
        <v>0</v>
      </c>
    </row>
    <row r="37" spans="2:10" ht="18.5" thickBot="1">
      <c r="B37" s="36">
        <v>1.3</v>
      </c>
      <c r="C37" s="37" t="s">
        <v>93</v>
      </c>
      <c r="D37" s="38" t="s">
        <v>94</v>
      </c>
      <c r="E37" s="38">
        <v>12</v>
      </c>
      <c r="F37" s="39">
        <v>11687.54</v>
      </c>
      <c r="G37" s="40">
        <v>140250.48000000001</v>
      </c>
      <c r="I37" s="34">
        <f t="shared" si="0"/>
        <v>140250.48000000001</v>
      </c>
      <c r="J37" s="34">
        <f t="shared" si="1"/>
        <v>0</v>
      </c>
    </row>
    <row r="38" spans="2:10" ht="16" thickBot="1">
      <c r="B38" s="36">
        <v>1.4</v>
      </c>
      <c r="C38" s="37" t="s">
        <v>95</v>
      </c>
      <c r="D38" s="38" t="s">
        <v>91</v>
      </c>
      <c r="E38" s="38">
        <v>37</v>
      </c>
      <c r="F38" s="39">
        <v>27920.33</v>
      </c>
      <c r="G38" s="40">
        <v>1033052.21</v>
      </c>
      <c r="I38" s="34">
        <f t="shared" si="0"/>
        <v>1033052.2100000001</v>
      </c>
      <c r="J38" s="34">
        <f t="shared" si="1"/>
        <v>0</v>
      </c>
    </row>
    <row r="39" spans="2:10" ht="16" thickBot="1">
      <c r="B39" s="48">
        <v>2</v>
      </c>
      <c r="C39" s="741" t="s">
        <v>96</v>
      </c>
      <c r="D39" s="742"/>
      <c r="E39" s="742"/>
      <c r="F39" s="743"/>
      <c r="G39" s="35">
        <v>36130608.780000001</v>
      </c>
      <c r="I39" s="34"/>
      <c r="J39" s="34"/>
    </row>
    <row r="40" spans="2:10" ht="45.5" thickBot="1">
      <c r="B40" s="36">
        <v>2.1</v>
      </c>
      <c r="C40" s="41" t="s">
        <v>97</v>
      </c>
      <c r="D40" s="42" t="s">
        <v>98</v>
      </c>
      <c r="E40" s="38">
        <v>301</v>
      </c>
      <c r="F40" s="39">
        <v>22296.36</v>
      </c>
      <c r="G40" s="40">
        <v>6711204.3600000003</v>
      </c>
      <c r="I40" s="34">
        <f t="shared" si="0"/>
        <v>6711204.3600000003</v>
      </c>
      <c r="J40" s="34">
        <f t="shared" si="1"/>
        <v>0</v>
      </c>
    </row>
    <row r="41" spans="2:10" ht="45.5" thickBot="1">
      <c r="B41" s="36">
        <v>2.2000000000000002</v>
      </c>
      <c r="C41" s="43" t="s">
        <v>99</v>
      </c>
      <c r="D41" s="42" t="s">
        <v>98</v>
      </c>
      <c r="E41" s="38">
        <v>116</v>
      </c>
      <c r="F41" s="39">
        <v>29562.02</v>
      </c>
      <c r="G41" s="40">
        <v>3429194.32</v>
      </c>
      <c r="I41" s="34">
        <f t="shared" si="0"/>
        <v>3429194.32</v>
      </c>
      <c r="J41" s="34">
        <f t="shared" si="1"/>
        <v>0</v>
      </c>
    </row>
    <row r="42" spans="2:10" ht="27.5" thickBot="1">
      <c r="B42" s="36">
        <v>2.2999999999999998</v>
      </c>
      <c r="C42" s="41" t="s">
        <v>100</v>
      </c>
      <c r="D42" s="42" t="s">
        <v>98</v>
      </c>
      <c r="E42" s="38">
        <v>220</v>
      </c>
      <c r="F42" s="39">
        <v>15040.33</v>
      </c>
      <c r="G42" s="40">
        <v>3308872.6</v>
      </c>
      <c r="I42" s="34">
        <f t="shared" si="0"/>
        <v>3308872.6</v>
      </c>
      <c r="J42" s="34">
        <f t="shared" si="1"/>
        <v>0</v>
      </c>
    </row>
    <row r="43" spans="2:10" ht="45.5" thickBot="1">
      <c r="B43" s="36">
        <v>2.4</v>
      </c>
      <c r="C43" s="41" t="s">
        <v>101</v>
      </c>
      <c r="D43" s="42" t="s">
        <v>98</v>
      </c>
      <c r="E43" s="38">
        <v>147</v>
      </c>
      <c r="F43" s="39">
        <v>50570.48</v>
      </c>
      <c r="G43" s="40">
        <v>7433860.5599999996</v>
      </c>
      <c r="I43" s="34">
        <f t="shared" si="0"/>
        <v>7433860.5600000005</v>
      </c>
      <c r="J43" s="34">
        <f t="shared" si="1"/>
        <v>0</v>
      </c>
    </row>
    <row r="44" spans="2:10" ht="27.5" thickBot="1">
      <c r="B44" s="36">
        <v>2.5</v>
      </c>
      <c r="C44" s="37" t="s">
        <v>102</v>
      </c>
      <c r="D44" s="42" t="s">
        <v>98</v>
      </c>
      <c r="E44" s="38">
        <v>50</v>
      </c>
      <c r="F44" s="39">
        <v>145246.84</v>
      </c>
      <c r="G44" s="40">
        <v>7262342</v>
      </c>
      <c r="I44" s="34">
        <f t="shared" si="0"/>
        <v>7262342</v>
      </c>
      <c r="J44" s="34">
        <f t="shared" si="1"/>
        <v>0</v>
      </c>
    </row>
    <row r="45" spans="2:10" ht="16" thickBot="1">
      <c r="B45" s="36">
        <v>2.6</v>
      </c>
      <c r="C45" s="41" t="s">
        <v>103</v>
      </c>
      <c r="D45" s="42" t="s">
        <v>104</v>
      </c>
      <c r="E45" s="38">
        <v>223</v>
      </c>
      <c r="F45" s="39">
        <v>35807.78</v>
      </c>
      <c r="G45" s="40">
        <v>7985134.9400000004</v>
      </c>
      <c r="I45" s="34">
        <f t="shared" si="0"/>
        <v>7985134.9399999995</v>
      </c>
      <c r="J45" s="34">
        <f t="shared" si="1"/>
        <v>0</v>
      </c>
    </row>
    <row r="46" spans="2:10" ht="16" thickBot="1">
      <c r="B46" s="48">
        <v>3</v>
      </c>
      <c r="C46" s="741" t="s">
        <v>105</v>
      </c>
      <c r="D46" s="742"/>
      <c r="E46" s="742"/>
      <c r="F46" s="743"/>
      <c r="G46" s="35">
        <v>28073147.059999999</v>
      </c>
      <c r="I46" s="34"/>
      <c r="J46" s="34"/>
    </row>
    <row r="47" spans="2:10" ht="27.5" thickBot="1">
      <c r="B47" s="36">
        <v>3.1</v>
      </c>
      <c r="C47" s="37" t="s">
        <v>106</v>
      </c>
      <c r="D47" s="38" t="s">
        <v>91</v>
      </c>
      <c r="E47" s="38">
        <v>96</v>
      </c>
      <c r="F47" s="39">
        <v>37687.58</v>
      </c>
      <c r="G47" s="40">
        <v>3618007.68</v>
      </c>
      <c r="I47" s="34">
        <f t="shared" si="0"/>
        <v>3618007.68</v>
      </c>
      <c r="J47" s="34">
        <f t="shared" si="1"/>
        <v>0</v>
      </c>
    </row>
    <row r="48" spans="2:10" ht="27.5" thickBot="1">
      <c r="B48" s="36">
        <v>3.2</v>
      </c>
      <c r="C48" s="37" t="s">
        <v>107</v>
      </c>
      <c r="D48" s="38" t="s">
        <v>91</v>
      </c>
      <c r="E48" s="38">
        <v>30</v>
      </c>
      <c r="F48" s="39">
        <v>151531.16</v>
      </c>
      <c r="G48" s="40">
        <v>4545934.8</v>
      </c>
      <c r="I48" s="34">
        <f t="shared" si="0"/>
        <v>4545934.8</v>
      </c>
      <c r="J48" s="34">
        <f t="shared" si="1"/>
        <v>0</v>
      </c>
    </row>
    <row r="49" spans="2:10" ht="27.5" thickBot="1">
      <c r="B49" s="36">
        <v>3.3</v>
      </c>
      <c r="C49" s="37" t="s">
        <v>121</v>
      </c>
      <c r="D49" s="42" t="s">
        <v>118</v>
      </c>
      <c r="E49" s="38">
        <v>74</v>
      </c>
      <c r="F49" s="39">
        <v>220758.89</v>
      </c>
      <c r="G49" s="40">
        <v>16336157.859999999</v>
      </c>
      <c r="I49" s="34">
        <f t="shared" si="0"/>
        <v>16336157.860000001</v>
      </c>
      <c r="J49" s="34">
        <f t="shared" si="1"/>
        <v>0</v>
      </c>
    </row>
    <row r="50" spans="2:10" ht="27.5" thickBot="1">
      <c r="B50" s="36">
        <v>3.4</v>
      </c>
      <c r="C50" s="37" t="s">
        <v>122</v>
      </c>
      <c r="D50" s="38" t="s">
        <v>94</v>
      </c>
      <c r="E50" s="38">
        <v>16</v>
      </c>
      <c r="F50" s="39">
        <v>223315.42</v>
      </c>
      <c r="G50" s="40">
        <v>3573046.72</v>
      </c>
      <c r="I50" s="34">
        <f t="shared" si="0"/>
        <v>3573046.72</v>
      </c>
      <c r="J50" s="34">
        <f t="shared" si="1"/>
        <v>0</v>
      </c>
    </row>
    <row r="51" spans="2:10" ht="16" thickBot="1">
      <c r="B51" s="48">
        <v>4</v>
      </c>
      <c r="C51" s="741" t="s">
        <v>109</v>
      </c>
      <c r="D51" s="742"/>
      <c r="E51" s="742"/>
      <c r="F51" s="743"/>
      <c r="G51" s="35">
        <v>19836692.68</v>
      </c>
      <c r="I51" s="34"/>
      <c r="J51" s="34"/>
    </row>
    <row r="52" spans="2:10" ht="36.5" thickBot="1">
      <c r="B52" s="36">
        <v>4.0999999999999996</v>
      </c>
      <c r="C52" s="37" t="s">
        <v>123</v>
      </c>
      <c r="D52" s="38" t="s">
        <v>91</v>
      </c>
      <c r="E52" s="38">
        <v>4</v>
      </c>
      <c r="F52" s="39">
        <v>787937.93</v>
      </c>
      <c r="G52" s="40">
        <v>3151751.72</v>
      </c>
      <c r="I52" s="34">
        <f t="shared" si="0"/>
        <v>3151751.72</v>
      </c>
      <c r="J52" s="34">
        <f t="shared" si="1"/>
        <v>0</v>
      </c>
    </row>
    <row r="53" spans="2:10" ht="36.5" thickBot="1">
      <c r="B53" s="36">
        <v>4.2</v>
      </c>
      <c r="C53" s="37" t="s">
        <v>110</v>
      </c>
      <c r="D53" s="38" t="s">
        <v>94</v>
      </c>
      <c r="E53" s="38">
        <v>16</v>
      </c>
      <c r="F53" s="39">
        <v>712746.9</v>
      </c>
      <c r="G53" s="40">
        <v>11403950.4</v>
      </c>
      <c r="I53" s="34">
        <f t="shared" si="0"/>
        <v>11403950.4</v>
      </c>
      <c r="J53" s="34">
        <f t="shared" si="1"/>
        <v>0</v>
      </c>
    </row>
    <row r="54" spans="2:10" ht="36.5" thickBot="1">
      <c r="B54" s="36">
        <v>4.3</v>
      </c>
      <c r="C54" s="37" t="s">
        <v>124</v>
      </c>
      <c r="D54" s="38" t="s">
        <v>94</v>
      </c>
      <c r="E54" s="38">
        <v>1</v>
      </c>
      <c r="F54" s="39">
        <v>1063646.75</v>
      </c>
      <c r="G54" s="40">
        <v>1063646.75</v>
      </c>
      <c r="I54" s="34">
        <f t="shared" si="0"/>
        <v>1063646.75</v>
      </c>
      <c r="J54" s="34">
        <f t="shared" si="1"/>
        <v>0</v>
      </c>
    </row>
    <row r="55" spans="2:10" ht="18.5" thickBot="1">
      <c r="B55" s="36">
        <v>4.4000000000000004</v>
      </c>
      <c r="C55" s="37" t="s">
        <v>125</v>
      </c>
      <c r="D55" s="38" t="s">
        <v>94</v>
      </c>
      <c r="E55" s="38">
        <v>1</v>
      </c>
      <c r="F55" s="39">
        <v>401677.59</v>
      </c>
      <c r="G55" s="40">
        <v>401677.59</v>
      </c>
      <c r="I55" s="34">
        <f t="shared" si="0"/>
        <v>401677.59</v>
      </c>
      <c r="J55" s="34">
        <f t="shared" si="1"/>
        <v>0</v>
      </c>
    </row>
    <row r="56" spans="2:10" ht="45.5" thickBot="1">
      <c r="B56" s="36">
        <v>4.5</v>
      </c>
      <c r="C56" s="37" t="s">
        <v>126</v>
      </c>
      <c r="D56" s="38" t="s">
        <v>94</v>
      </c>
      <c r="E56" s="38">
        <v>3</v>
      </c>
      <c r="F56" s="39">
        <v>1166841.02</v>
      </c>
      <c r="G56" s="40">
        <v>3500523.06</v>
      </c>
      <c r="I56" s="34">
        <f t="shared" si="0"/>
        <v>3500523.06</v>
      </c>
      <c r="J56" s="34">
        <f t="shared" si="1"/>
        <v>0</v>
      </c>
    </row>
    <row r="57" spans="2:10" ht="18.5" thickBot="1">
      <c r="B57" s="36">
        <v>4.5999999999999996</v>
      </c>
      <c r="C57" s="37" t="s">
        <v>127</v>
      </c>
      <c r="D57" s="38" t="s">
        <v>94</v>
      </c>
      <c r="E57" s="38">
        <v>4</v>
      </c>
      <c r="F57" s="39">
        <v>78785.789999999994</v>
      </c>
      <c r="G57" s="40">
        <v>315143.15999999997</v>
      </c>
      <c r="I57" s="34">
        <f t="shared" si="0"/>
        <v>315143.15999999997</v>
      </c>
      <c r="J57" s="34">
        <f t="shared" si="1"/>
        <v>0</v>
      </c>
    </row>
    <row r="58" spans="2:10" ht="16" thickBot="1">
      <c r="B58" s="48">
        <v>5</v>
      </c>
      <c r="C58" s="741" t="s">
        <v>113</v>
      </c>
      <c r="D58" s="742"/>
      <c r="E58" s="742"/>
      <c r="F58" s="743"/>
      <c r="G58" s="35">
        <v>3787941.6</v>
      </c>
      <c r="I58" s="34"/>
      <c r="J58" s="34"/>
    </row>
    <row r="59" spans="2:10" ht="36.5" thickBot="1">
      <c r="B59" s="36">
        <v>5.0999999999999996</v>
      </c>
      <c r="C59" s="37" t="s">
        <v>114</v>
      </c>
      <c r="D59" s="42" t="s">
        <v>98</v>
      </c>
      <c r="E59" s="38">
        <v>30</v>
      </c>
      <c r="F59" s="39">
        <v>126264.72</v>
      </c>
      <c r="G59" s="40">
        <v>3787941.6</v>
      </c>
      <c r="I59" s="34">
        <f t="shared" si="0"/>
        <v>3787941.6</v>
      </c>
      <c r="J59" s="34">
        <f t="shared" si="1"/>
        <v>0</v>
      </c>
    </row>
    <row r="60" spans="2:10" ht="16" thickBot="1">
      <c r="B60" s="48">
        <v>6</v>
      </c>
      <c r="C60" s="741" t="s">
        <v>115</v>
      </c>
      <c r="D60" s="742"/>
      <c r="E60" s="742"/>
      <c r="F60" s="743"/>
      <c r="G60" s="35">
        <v>3893545.96</v>
      </c>
      <c r="I60" s="34"/>
      <c r="J60" s="34"/>
    </row>
    <row r="61" spans="2:10" ht="18.5" thickBot="1">
      <c r="B61" s="36">
        <v>6.1</v>
      </c>
      <c r="C61" s="37" t="s">
        <v>116</v>
      </c>
      <c r="D61" s="42" t="s">
        <v>98</v>
      </c>
      <c r="E61" s="38">
        <v>60</v>
      </c>
      <c r="F61" s="39">
        <v>40510.17</v>
      </c>
      <c r="G61" s="40">
        <v>2430610.2000000002</v>
      </c>
      <c r="I61" s="34">
        <f t="shared" si="0"/>
        <v>2430610.1999999997</v>
      </c>
      <c r="J61" s="34">
        <f t="shared" si="1"/>
        <v>0</v>
      </c>
    </row>
    <row r="62" spans="2:10" ht="36.5" thickBot="1">
      <c r="B62" s="36">
        <v>6.2</v>
      </c>
      <c r="C62" s="37" t="s">
        <v>117</v>
      </c>
      <c r="D62" s="42" t="s">
        <v>128</v>
      </c>
      <c r="E62" s="38">
        <v>104</v>
      </c>
      <c r="F62" s="39">
        <v>14066.69</v>
      </c>
      <c r="G62" s="40">
        <v>1462935.76</v>
      </c>
      <c r="I62" s="34">
        <f t="shared" si="0"/>
        <v>1462935.76</v>
      </c>
      <c r="J62" s="34">
        <f t="shared" si="1"/>
        <v>0</v>
      </c>
    </row>
    <row r="63" spans="2:10" ht="16" thickBot="1">
      <c r="B63" s="44"/>
      <c r="C63" s="710" t="s">
        <v>129</v>
      </c>
      <c r="D63" s="711"/>
      <c r="E63" s="711"/>
      <c r="F63" s="712"/>
      <c r="G63" s="35">
        <v>94987228.890000001</v>
      </c>
    </row>
    <row r="64" spans="2:10" ht="16" thickBot="1">
      <c r="B64" s="44"/>
      <c r="C64" s="698" t="s">
        <v>130</v>
      </c>
      <c r="D64" s="699"/>
      <c r="E64" s="699"/>
      <c r="F64" s="700"/>
      <c r="G64" s="49">
        <v>146455575.49000001</v>
      </c>
      <c r="I64" s="34">
        <f>SUM(I7:I62)</f>
        <v>146455575.48999998</v>
      </c>
    </row>
    <row r="65" spans="2:10" ht="16" thickBot="1">
      <c r="B65" s="44"/>
      <c r="C65" s="698" t="s">
        <v>131</v>
      </c>
      <c r="D65" s="699"/>
      <c r="E65" s="700"/>
      <c r="F65" s="50">
        <v>0.32</v>
      </c>
      <c r="G65" s="49">
        <v>46865784.159999996</v>
      </c>
      <c r="I65">
        <f>+I64*F65</f>
        <v>46865784.156799994</v>
      </c>
    </row>
    <row r="66" spans="2:10" ht="16" thickBot="1">
      <c r="B66" s="44"/>
      <c r="C66" s="698" t="s">
        <v>132</v>
      </c>
      <c r="D66" s="699"/>
      <c r="E66" s="700"/>
      <c r="F66" s="50">
        <v>0.01</v>
      </c>
      <c r="G66" s="49">
        <v>1464555.75</v>
      </c>
      <c r="I66">
        <f>+I64*F66</f>
        <v>1464555.7548999998</v>
      </c>
    </row>
    <row r="67" spans="2:10" ht="16" thickBot="1">
      <c r="B67" s="730"/>
      <c r="C67" s="698" t="s">
        <v>133</v>
      </c>
      <c r="D67" s="699"/>
      <c r="E67" s="700"/>
      <c r="F67" s="50">
        <v>0.05</v>
      </c>
      <c r="G67" s="49">
        <v>7322778.7699999996</v>
      </c>
      <c r="I67">
        <f>+I64*F67</f>
        <v>7322778.7744999994</v>
      </c>
    </row>
    <row r="68" spans="2:10" ht="16" thickBot="1">
      <c r="B68" s="731"/>
      <c r="C68" s="701" t="s">
        <v>134</v>
      </c>
      <c r="D68" s="702"/>
      <c r="E68" s="702"/>
      <c r="F68" s="703"/>
      <c r="G68" s="51">
        <v>202108694.18000001</v>
      </c>
      <c r="I68" s="34">
        <f>SUM(I64:I67)</f>
        <v>202108694.1762</v>
      </c>
    </row>
    <row r="71" spans="2:10" ht="16" thickBot="1"/>
    <row r="72" spans="2:10">
      <c r="B72" s="732" t="s">
        <v>135</v>
      </c>
      <c r="C72" s="733"/>
      <c r="D72" s="733"/>
      <c r="E72" s="733"/>
      <c r="F72" s="733"/>
      <c r="G72" s="734"/>
    </row>
    <row r="73" spans="2:10" ht="16" thickBot="1">
      <c r="B73" s="735" t="s">
        <v>136</v>
      </c>
      <c r="C73" s="736"/>
      <c r="D73" s="736"/>
      <c r="E73" s="736"/>
      <c r="F73" s="736"/>
      <c r="G73" s="737"/>
    </row>
    <row r="74" spans="2:10" ht="16" thickBot="1">
      <c r="B74" s="738" t="s">
        <v>82</v>
      </c>
      <c r="C74" s="739"/>
      <c r="D74" s="739"/>
      <c r="E74" s="739"/>
      <c r="F74" s="739"/>
      <c r="G74" s="740"/>
    </row>
    <row r="75" spans="2:10" ht="16" thickBot="1">
      <c r="B75" s="52" t="s">
        <v>83</v>
      </c>
      <c r="C75" s="31" t="s">
        <v>84</v>
      </c>
      <c r="D75" s="31" t="s">
        <v>85</v>
      </c>
      <c r="E75" s="31" t="s">
        <v>86</v>
      </c>
      <c r="F75" s="32" t="s">
        <v>87</v>
      </c>
      <c r="G75" s="32" t="s">
        <v>88</v>
      </c>
    </row>
    <row r="76" spans="2:10" ht="16" thickBot="1">
      <c r="B76" s="33">
        <v>1</v>
      </c>
      <c r="C76" s="741" t="s">
        <v>89</v>
      </c>
      <c r="D76" s="742"/>
      <c r="E76" s="742"/>
      <c r="F76" s="743"/>
      <c r="G76" s="53">
        <v>1806954</v>
      </c>
    </row>
    <row r="77" spans="2:10" ht="18.5" thickBot="1">
      <c r="B77" s="36">
        <v>1.1000000000000001</v>
      </c>
      <c r="C77" s="37" t="s">
        <v>90</v>
      </c>
      <c r="D77" s="38" t="s">
        <v>91</v>
      </c>
      <c r="E77" s="38">
        <v>38</v>
      </c>
      <c r="F77" s="40">
        <v>7623</v>
      </c>
      <c r="G77" s="40">
        <v>289674</v>
      </c>
      <c r="I77" s="34">
        <f>+E77*F77</f>
        <v>289674</v>
      </c>
      <c r="J77" s="34">
        <f>+I77-G77</f>
        <v>0</v>
      </c>
    </row>
    <row r="78" spans="2:10" ht="27.5" thickBot="1">
      <c r="B78" s="36">
        <v>1.2</v>
      </c>
      <c r="C78" s="37" t="s">
        <v>92</v>
      </c>
      <c r="D78" s="38" t="s">
        <v>91</v>
      </c>
      <c r="E78" s="38">
        <v>80</v>
      </c>
      <c r="F78" s="40">
        <v>5436</v>
      </c>
      <c r="G78" s="40">
        <v>434880</v>
      </c>
      <c r="I78" s="34">
        <f>+E78*F78</f>
        <v>434880</v>
      </c>
      <c r="J78" s="34">
        <f>+I78-G78</f>
        <v>0</v>
      </c>
    </row>
    <row r="79" spans="2:10" ht="18.5" thickBot="1">
      <c r="B79" s="36">
        <v>1.3</v>
      </c>
      <c r="C79" s="37" t="s">
        <v>93</v>
      </c>
      <c r="D79" s="38" t="s">
        <v>94</v>
      </c>
      <c r="E79" s="38">
        <v>3</v>
      </c>
      <c r="F79" s="40">
        <v>11542</v>
      </c>
      <c r="G79" s="40">
        <v>34626</v>
      </c>
      <c r="I79" s="34">
        <f>+E79*F79</f>
        <v>34626</v>
      </c>
      <c r="J79" s="34">
        <f>+I79-G79</f>
        <v>0</v>
      </c>
    </row>
    <row r="80" spans="2:10" ht="16" thickBot="1">
      <c r="B80" s="36">
        <v>1.4</v>
      </c>
      <c r="C80" s="37" t="s">
        <v>95</v>
      </c>
      <c r="D80" s="38" t="s">
        <v>91</v>
      </c>
      <c r="E80" s="38">
        <v>38</v>
      </c>
      <c r="F80" s="40">
        <v>27573</v>
      </c>
      <c r="G80" s="40">
        <v>1047774</v>
      </c>
      <c r="I80" s="34">
        <f>+E80*F80</f>
        <v>1047774</v>
      </c>
      <c r="J80" s="34">
        <f>+I80-G80</f>
        <v>0</v>
      </c>
    </row>
    <row r="81" spans="2:10" ht="16" thickBot="1">
      <c r="B81" s="33">
        <v>2</v>
      </c>
      <c r="C81" s="715" t="s">
        <v>96</v>
      </c>
      <c r="D81" s="716"/>
      <c r="E81" s="717"/>
      <c r="F81" s="46"/>
      <c r="G81" s="53">
        <v>14960182</v>
      </c>
      <c r="I81" s="34"/>
      <c r="J81" s="34"/>
    </row>
    <row r="82" spans="2:10" ht="45.5" thickBot="1">
      <c r="B82" s="36">
        <v>2.1</v>
      </c>
      <c r="C82" s="41" t="s">
        <v>97</v>
      </c>
      <c r="D82" s="42" t="s">
        <v>98</v>
      </c>
      <c r="E82" s="38">
        <v>147</v>
      </c>
      <c r="F82" s="40">
        <v>22019</v>
      </c>
      <c r="G82" s="40">
        <v>3236793</v>
      </c>
      <c r="I82" s="34">
        <f t="shared" ref="I82:I87" si="2">+E82*F82</f>
        <v>3236793</v>
      </c>
      <c r="J82" s="34">
        <f t="shared" ref="J82:J87" si="3">+I82-G82</f>
        <v>0</v>
      </c>
    </row>
    <row r="83" spans="2:10" ht="45.5" thickBot="1">
      <c r="B83" s="36">
        <v>2.2000000000000002</v>
      </c>
      <c r="C83" s="41" t="s">
        <v>99</v>
      </c>
      <c r="D83" s="42" t="s">
        <v>98</v>
      </c>
      <c r="E83" s="38">
        <v>12</v>
      </c>
      <c r="F83" s="40">
        <v>29194</v>
      </c>
      <c r="G83" s="40">
        <v>350328</v>
      </c>
      <c r="I83" s="34">
        <f t="shared" si="2"/>
        <v>350328</v>
      </c>
      <c r="J83" s="34">
        <f t="shared" si="3"/>
        <v>0</v>
      </c>
    </row>
    <row r="84" spans="2:10" ht="27.5" thickBot="1">
      <c r="B84" s="36">
        <v>2.2999999999999998</v>
      </c>
      <c r="C84" s="41" t="s">
        <v>100</v>
      </c>
      <c r="D84" s="42" t="s">
        <v>98</v>
      </c>
      <c r="E84" s="38">
        <v>79</v>
      </c>
      <c r="F84" s="40">
        <v>14853</v>
      </c>
      <c r="G84" s="40">
        <v>1173387</v>
      </c>
      <c r="I84" s="34">
        <f t="shared" si="2"/>
        <v>1173387</v>
      </c>
      <c r="J84" s="34">
        <f t="shared" si="3"/>
        <v>0</v>
      </c>
    </row>
    <row r="85" spans="2:10" ht="45.5" thickBot="1">
      <c r="B85" s="36">
        <v>2.4</v>
      </c>
      <c r="C85" s="41" t="s">
        <v>101</v>
      </c>
      <c r="D85" s="42" t="s">
        <v>98</v>
      </c>
      <c r="E85" s="38">
        <v>70</v>
      </c>
      <c r="F85" s="40">
        <v>49941</v>
      </c>
      <c r="G85" s="40">
        <v>3495870</v>
      </c>
      <c r="I85" s="34">
        <f t="shared" si="2"/>
        <v>3495870</v>
      </c>
      <c r="J85" s="34">
        <f t="shared" si="3"/>
        <v>0</v>
      </c>
    </row>
    <row r="86" spans="2:10" ht="27.5" thickBot="1">
      <c r="B86" s="36">
        <v>2.5</v>
      </c>
      <c r="C86" s="37" t="s">
        <v>102</v>
      </c>
      <c r="D86" s="42" t="s">
        <v>98</v>
      </c>
      <c r="E86" s="38">
        <v>28</v>
      </c>
      <c r="F86" s="40">
        <v>143439</v>
      </c>
      <c r="G86" s="40">
        <v>4016292</v>
      </c>
      <c r="I86" s="34">
        <f t="shared" si="2"/>
        <v>4016292</v>
      </c>
      <c r="J86" s="34">
        <f t="shared" si="3"/>
        <v>0</v>
      </c>
    </row>
    <row r="87" spans="2:10" ht="16" thickBot="1">
      <c r="B87" s="36">
        <v>2.6</v>
      </c>
      <c r="C87" s="41" t="s">
        <v>103</v>
      </c>
      <c r="D87" s="42" t="s">
        <v>104</v>
      </c>
      <c r="E87" s="38">
        <v>76</v>
      </c>
      <c r="F87" s="40">
        <v>35362</v>
      </c>
      <c r="G87" s="40">
        <v>2687512</v>
      </c>
      <c r="I87" s="34">
        <f t="shared" si="2"/>
        <v>2687512</v>
      </c>
      <c r="J87" s="34">
        <f t="shared" si="3"/>
        <v>0</v>
      </c>
    </row>
    <row r="88" spans="2:10" ht="16" thickBot="1">
      <c r="B88" s="33">
        <v>3</v>
      </c>
      <c r="C88" s="718" t="s">
        <v>137</v>
      </c>
      <c r="D88" s="719"/>
      <c r="E88" s="720"/>
      <c r="F88" s="46"/>
      <c r="G88" s="53">
        <v>11826355</v>
      </c>
      <c r="I88" s="34"/>
      <c r="J88" s="34"/>
    </row>
    <row r="89" spans="2:10" ht="27.5" thickBot="1">
      <c r="B89" s="36">
        <v>3.1</v>
      </c>
      <c r="C89" s="37" t="s">
        <v>106</v>
      </c>
      <c r="D89" s="38" t="s">
        <v>91</v>
      </c>
      <c r="E89" s="38">
        <v>90</v>
      </c>
      <c r="F89" s="40">
        <v>37218</v>
      </c>
      <c r="G89" s="40">
        <v>3349620</v>
      </c>
      <c r="I89" s="34">
        <f>+E89*F89</f>
        <v>3349620</v>
      </c>
      <c r="J89" s="34">
        <f>+I89-G89</f>
        <v>0</v>
      </c>
    </row>
    <row r="90" spans="2:10" ht="27.5" thickBot="1">
      <c r="B90" s="36">
        <v>3.2</v>
      </c>
      <c r="C90" s="37" t="s">
        <v>107</v>
      </c>
      <c r="D90" s="38" t="s">
        <v>91</v>
      </c>
      <c r="E90" s="38">
        <v>38</v>
      </c>
      <c r="F90" s="40">
        <v>149645</v>
      </c>
      <c r="G90" s="40">
        <v>5686510</v>
      </c>
      <c r="I90" s="34">
        <f>+E90*F90</f>
        <v>5686510</v>
      </c>
      <c r="J90" s="34">
        <f>+I90-G90</f>
        <v>0</v>
      </c>
    </row>
    <row r="91" spans="2:10" ht="27.5" thickBot="1">
      <c r="B91" s="36">
        <v>3.3</v>
      </c>
      <c r="C91" s="37" t="s">
        <v>108</v>
      </c>
      <c r="D91" s="38" t="s">
        <v>94</v>
      </c>
      <c r="E91" s="38">
        <v>15</v>
      </c>
      <c r="F91" s="40">
        <v>186015</v>
      </c>
      <c r="G91" s="40">
        <v>2790225</v>
      </c>
      <c r="I91" s="34">
        <f>+E91*F91</f>
        <v>2790225</v>
      </c>
      <c r="J91" s="34">
        <f>+I91-G91</f>
        <v>0</v>
      </c>
    </row>
    <row r="92" spans="2:10" ht="16" thickBot="1">
      <c r="B92" s="33">
        <v>4</v>
      </c>
      <c r="C92" s="721" t="s">
        <v>109</v>
      </c>
      <c r="D92" s="722"/>
      <c r="E92" s="723"/>
      <c r="F92" s="46"/>
      <c r="G92" s="53">
        <v>17986243</v>
      </c>
      <c r="I92" s="34"/>
      <c r="J92" s="34"/>
    </row>
    <row r="93" spans="2:10" ht="36.5" thickBot="1">
      <c r="B93" s="36">
        <v>4.0999999999999996</v>
      </c>
      <c r="C93" s="37" t="s">
        <v>110</v>
      </c>
      <c r="D93" s="38" t="s">
        <v>94</v>
      </c>
      <c r="E93" s="38">
        <v>15</v>
      </c>
      <c r="F93" s="40">
        <v>703875</v>
      </c>
      <c r="G93" s="40">
        <v>10558125</v>
      </c>
      <c r="I93" s="34">
        <f>+E93*F93</f>
        <v>10558125</v>
      </c>
      <c r="J93" s="34">
        <f>+I93-G93</f>
        <v>0</v>
      </c>
    </row>
    <row r="94" spans="2:10" ht="27.5" thickBot="1">
      <c r="B94" s="36">
        <v>4.2</v>
      </c>
      <c r="C94" s="37" t="s">
        <v>111</v>
      </c>
      <c r="D94" s="42" t="s">
        <v>104</v>
      </c>
      <c r="E94" s="38">
        <v>85</v>
      </c>
      <c r="F94" s="40">
        <v>5728</v>
      </c>
      <c r="G94" s="40">
        <v>486880</v>
      </c>
      <c r="I94" s="34">
        <f>+E94*F94</f>
        <v>486880</v>
      </c>
      <c r="J94" s="34">
        <f>+I94-G94</f>
        <v>0</v>
      </c>
    </row>
    <row r="95" spans="2:10" ht="27.5" thickBot="1">
      <c r="B95" s="36">
        <v>4.3</v>
      </c>
      <c r="C95" s="37" t="s">
        <v>112</v>
      </c>
      <c r="D95" s="42" t="s">
        <v>98</v>
      </c>
      <c r="E95" s="38">
        <v>6</v>
      </c>
      <c r="F95" s="40">
        <v>1156873</v>
      </c>
      <c r="G95" s="40">
        <v>6941238</v>
      </c>
      <c r="I95" s="34">
        <f>+E95*F95</f>
        <v>6941238</v>
      </c>
      <c r="J95" s="34">
        <f>+I95-G95</f>
        <v>0</v>
      </c>
    </row>
    <row r="96" spans="2:10" ht="16" thickBot="1">
      <c r="B96" s="33">
        <v>5</v>
      </c>
      <c r="C96" s="704" t="s">
        <v>138</v>
      </c>
      <c r="D96" s="705"/>
      <c r="E96" s="706"/>
      <c r="F96" s="46"/>
      <c r="G96" s="53">
        <v>2119781</v>
      </c>
      <c r="I96" s="34"/>
      <c r="J96" s="34"/>
    </row>
    <row r="97" spans="2:10" ht="36.5" thickBot="1">
      <c r="B97" s="36">
        <v>5.0999999999999996</v>
      </c>
      <c r="C97" s="37" t="s">
        <v>114</v>
      </c>
      <c r="D97" s="42" t="s">
        <v>98</v>
      </c>
      <c r="E97" s="38">
        <v>17</v>
      </c>
      <c r="F97" s="40">
        <v>124693</v>
      </c>
      <c r="G97" s="40">
        <v>2119781</v>
      </c>
      <c r="I97" s="34">
        <f>+E97*F97</f>
        <v>2119781</v>
      </c>
      <c r="J97" s="34">
        <f>+I97-G97</f>
        <v>0</v>
      </c>
    </row>
    <row r="98" spans="2:10" ht="16" thickBot="1">
      <c r="B98" s="33">
        <v>6</v>
      </c>
      <c r="C98" s="707" t="s">
        <v>139</v>
      </c>
      <c r="D98" s="708"/>
      <c r="E98" s="709"/>
      <c r="F98" s="46"/>
      <c r="G98" s="53">
        <v>2128174</v>
      </c>
      <c r="I98" s="34"/>
      <c r="J98" s="34"/>
    </row>
    <row r="99" spans="2:10" ht="18.5" thickBot="1">
      <c r="B99" s="36">
        <v>6.1</v>
      </c>
      <c r="C99" s="37" t="s">
        <v>116</v>
      </c>
      <c r="D99" s="42" t="s">
        <v>98</v>
      </c>
      <c r="E99" s="38">
        <v>40</v>
      </c>
      <c r="F99" s="40">
        <v>40006</v>
      </c>
      <c r="G99" s="40">
        <v>1600240</v>
      </c>
      <c r="I99" s="34">
        <f>+E99*F99</f>
        <v>1600240</v>
      </c>
      <c r="J99" s="34">
        <f>+I99-G99</f>
        <v>0</v>
      </c>
    </row>
    <row r="100" spans="2:10" ht="36.5" thickBot="1">
      <c r="B100" s="36">
        <v>6.2</v>
      </c>
      <c r="C100" s="37" t="s">
        <v>117</v>
      </c>
      <c r="D100" s="42" t="s">
        <v>118</v>
      </c>
      <c r="E100" s="38">
        <v>38</v>
      </c>
      <c r="F100" s="40">
        <v>13893</v>
      </c>
      <c r="G100" s="40">
        <v>527934</v>
      </c>
      <c r="I100" s="34">
        <f>+E100*F100</f>
        <v>527934</v>
      </c>
      <c r="J100" s="34">
        <f>+I100-G100</f>
        <v>0</v>
      </c>
    </row>
    <row r="101" spans="2:10" ht="16" thickBot="1">
      <c r="B101" s="54"/>
      <c r="C101" s="710" t="s">
        <v>119</v>
      </c>
      <c r="D101" s="711"/>
      <c r="E101" s="712"/>
      <c r="F101" s="46"/>
      <c r="G101" s="35">
        <v>50827689</v>
      </c>
      <c r="I101" s="34"/>
      <c r="J101" s="34"/>
    </row>
    <row r="102" spans="2:10">
      <c r="B102" s="724" t="s">
        <v>140</v>
      </c>
      <c r="C102" s="725"/>
      <c r="D102" s="725"/>
      <c r="E102" s="726"/>
      <c r="F102" s="713"/>
      <c r="G102" s="713"/>
      <c r="I102" s="34"/>
      <c r="J102" s="34"/>
    </row>
    <row r="103" spans="2:10" ht="16" thickBot="1">
      <c r="B103" s="727" t="s">
        <v>141</v>
      </c>
      <c r="C103" s="728"/>
      <c r="D103" s="728"/>
      <c r="E103" s="729"/>
      <c r="F103" s="714"/>
      <c r="G103" s="714"/>
      <c r="I103" s="34"/>
      <c r="J103" s="34"/>
    </row>
    <row r="104" spans="2:10" ht="16" thickBot="1">
      <c r="B104" s="54" t="s">
        <v>83</v>
      </c>
      <c r="C104" s="46" t="s">
        <v>84</v>
      </c>
      <c r="D104" s="46" t="s">
        <v>85</v>
      </c>
      <c r="E104" s="46" t="s">
        <v>86</v>
      </c>
      <c r="F104" s="47" t="s">
        <v>87</v>
      </c>
      <c r="G104" s="47" t="s">
        <v>88</v>
      </c>
      <c r="I104" s="34"/>
      <c r="J104" s="34"/>
    </row>
    <row r="105" spans="2:10" ht="16" thickBot="1">
      <c r="B105" s="48">
        <v>1</v>
      </c>
      <c r="C105" s="704" t="s">
        <v>89</v>
      </c>
      <c r="D105" s="705"/>
      <c r="E105" s="706"/>
      <c r="F105" s="46"/>
      <c r="G105" s="53">
        <v>3224709</v>
      </c>
      <c r="I105" s="34"/>
      <c r="J105" s="34"/>
    </row>
    <row r="106" spans="2:10" ht="18.5" thickBot="1">
      <c r="B106" s="36">
        <v>1.1000000000000001</v>
      </c>
      <c r="C106" s="37" t="s">
        <v>90</v>
      </c>
      <c r="D106" s="38" t="s">
        <v>91</v>
      </c>
      <c r="E106" s="38">
        <v>112</v>
      </c>
      <c r="F106" s="40">
        <v>7623</v>
      </c>
      <c r="G106" s="40">
        <v>853776</v>
      </c>
      <c r="I106" s="34">
        <f>+E106*F106</f>
        <v>853776</v>
      </c>
      <c r="J106" s="34">
        <f>+I106-G106</f>
        <v>0</v>
      </c>
    </row>
    <row r="107" spans="2:10" ht="27.5" thickBot="1">
      <c r="B107" s="36">
        <v>1.2</v>
      </c>
      <c r="C107" s="37" t="s">
        <v>92</v>
      </c>
      <c r="D107" s="38" t="s">
        <v>91</v>
      </c>
      <c r="E107" s="38">
        <v>223</v>
      </c>
      <c r="F107" s="40">
        <v>5436</v>
      </c>
      <c r="G107" s="40">
        <v>1212228</v>
      </c>
      <c r="I107" s="34">
        <f>+E107*F107</f>
        <v>1212228</v>
      </c>
      <c r="J107" s="34">
        <f>+I107-G107</f>
        <v>0</v>
      </c>
    </row>
    <row r="108" spans="2:10" ht="18.5" thickBot="1">
      <c r="B108" s="36">
        <v>1.3</v>
      </c>
      <c r="C108" s="37" t="s">
        <v>93</v>
      </c>
      <c r="D108" s="38" t="s">
        <v>94</v>
      </c>
      <c r="E108" s="38">
        <v>12</v>
      </c>
      <c r="F108" s="40">
        <v>11542</v>
      </c>
      <c r="G108" s="40">
        <v>138504</v>
      </c>
      <c r="I108" s="34">
        <f>+E108*F108</f>
        <v>138504</v>
      </c>
      <c r="J108" s="34">
        <f>+I108-G108</f>
        <v>0</v>
      </c>
    </row>
    <row r="109" spans="2:10" ht="16" thickBot="1">
      <c r="B109" s="36">
        <v>1.4</v>
      </c>
      <c r="C109" s="37" t="s">
        <v>95</v>
      </c>
      <c r="D109" s="38" t="s">
        <v>91</v>
      </c>
      <c r="E109" s="38">
        <v>37</v>
      </c>
      <c r="F109" s="40">
        <v>27573</v>
      </c>
      <c r="G109" s="40">
        <v>1020201</v>
      </c>
      <c r="I109" s="34">
        <f>+E109*F109</f>
        <v>1020201</v>
      </c>
      <c r="J109" s="34">
        <f>+I109-G109</f>
        <v>0</v>
      </c>
    </row>
    <row r="110" spans="2:10" ht="16" thickBot="1">
      <c r="B110" s="48">
        <v>2</v>
      </c>
      <c r="C110" s="715" t="s">
        <v>96</v>
      </c>
      <c r="D110" s="716"/>
      <c r="E110" s="717"/>
      <c r="F110" s="46"/>
      <c r="G110" s="53">
        <v>35680886</v>
      </c>
      <c r="I110" s="34"/>
      <c r="J110" s="34"/>
    </row>
    <row r="111" spans="2:10" ht="45.5" thickBot="1">
      <c r="B111" s="36">
        <v>2.1</v>
      </c>
      <c r="C111" s="41" t="s">
        <v>97</v>
      </c>
      <c r="D111" s="42" t="s">
        <v>98</v>
      </c>
      <c r="E111" s="38">
        <v>301</v>
      </c>
      <c r="F111" s="40">
        <v>22019</v>
      </c>
      <c r="G111" s="40">
        <v>6627719</v>
      </c>
      <c r="I111" s="34">
        <f t="shared" ref="I111:I116" si="4">+E111*F111</f>
        <v>6627719</v>
      </c>
      <c r="J111" s="34">
        <f t="shared" ref="J111:J116" si="5">+I111-G111</f>
        <v>0</v>
      </c>
    </row>
    <row r="112" spans="2:10" ht="45.5" thickBot="1">
      <c r="B112" s="36">
        <v>2.2000000000000002</v>
      </c>
      <c r="C112" s="41" t="s">
        <v>99</v>
      </c>
      <c r="D112" s="42" t="s">
        <v>98</v>
      </c>
      <c r="E112" s="38">
        <v>116</v>
      </c>
      <c r="F112" s="40">
        <v>29194</v>
      </c>
      <c r="G112" s="40">
        <v>3386504</v>
      </c>
      <c r="I112" s="34">
        <f t="shared" si="4"/>
        <v>3386504</v>
      </c>
      <c r="J112" s="34">
        <f t="shared" si="5"/>
        <v>0</v>
      </c>
    </row>
    <row r="113" spans="2:10" ht="27.5" thickBot="1">
      <c r="B113" s="36">
        <v>2.2999999999999998</v>
      </c>
      <c r="C113" s="41" t="s">
        <v>100</v>
      </c>
      <c r="D113" s="42" t="s">
        <v>98</v>
      </c>
      <c r="E113" s="38">
        <v>220</v>
      </c>
      <c r="F113" s="40">
        <v>14853</v>
      </c>
      <c r="G113" s="40">
        <v>3267660</v>
      </c>
      <c r="I113" s="34">
        <f t="shared" si="4"/>
        <v>3267660</v>
      </c>
      <c r="J113" s="34">
        <f t="shared" si="5"/>
        <v>0</v>
      </c>
    </row>
    <row r="114" spans="2:10" ht="45.5" thickBot="1">
      <c r="B114" s="36">
        <v>2.4</v>
      </c>
      <c r="C114" s="41" t="s">
        <v>101</v>
      </c>
      <c r="D114" s="42" t="s">
        <v>98</v>
      </c>
      <c r="E114" s="38">
        <v>147</v>
      </c>
      <c r="F114" s="40">
        <v>49941</v>
      </c>
      <c r="G114" s="40">
        <v>7341327</v>
      </c>
      <c r="I114" s="34">
        <f t="shared" si="4"/>
        <v>7341327</v>
      </c>
      <c r="J114" s="34">
        <f t="shared" si="5"/>
        <v>0</v>
      </c>
    </row>
    <row r="115" spans="2:10" ht="27.5" thickBot="1">
      <c r="B115" s="36">
        <v>2.5</v>
      </c>
      <c r="C115" s="37" t="s">
        <v>102</v>
      </c>
      <c r="D115" s="42" t="s">
        <v>98</v>
      </c>
      <c r="E115" s="38">
        <v>50</v>
      </c>
      <c r="F115" s="40">
        <v>143439</v>
      </c>
      <c r="G115" s="40">
        <v>7171950</v>
      </c>
      <c r="I115" s="34">
        <f t="shared" si="4"/>
        <v>7171950</v>
      </c>
      <c r="J115" s="34">
        <f t="shared" si="5"/>
        <v>0</v>
      </c>
    </row>
    <row r="116" spans="2:10" ht="16" thickBot="1">
      <c r="B116" s="36">
        <v>2.6</v>
      </c>
      <c r="C116" s="41" t="s">
        <v>103</v>
      </c>
      <c r="D116" s="42" t="s">
        <v>104</v>
      </c>
      <c r="E116" s="38">
        <v>223</v>
      </c>
      <c r="F116" s="40">
        <v>35362</v>
      </c>
      <c r="G116" s="40">
        <v>7885726</v>
      </c>
      <c r="I116" s="34">
        <f t="shared" si="4"/>
        <v>7885726</v>
      </c>
      <c r="J116" s="34">
        <f t="shared" si="5"/>
        <v>0</v>
      </c>
    </row>
    <row r="117" spans="2:10" ht="16" thickBot="1">
      <c r="B117" s="48">
        <v>3</v>
      </c>
      <c r="C117" s="718" t="s">
        <v>137</v>
      </c>
      <c r="D117" s="719"/>
      <c r="E117" s="720"/>
      <c r="F117" s="46"/>
      <c r="G117" s="53">
        <v>27723668</v>
      </c>
      <c r="I117" s="34"/>
      <c r="J117" s="34"/>
    </row>
    <row r="118" spans="2:10" ht="27.5" thickBot="1">
      <c r="B118" s="36">
        <v>3.1</v>
      </c>
      <c r="C118" s="37" t="s">
        <v>106</v>
      </c>
      <c r="D118" s="38" t="s">
        <v>91</v>
      </c>
      <c r="E118" s="38">
        <v>96</v>
      </c>
      <c r="F118" s="40">
        <v>37218</v>
      </c>
      <c r="G118" s="40">
        <v>3572928</v>
      </c>
      <c r="I118" s="34">
        <f>+E118*F118</f>
        <v>3572928</v>
      </c>
      <c r="J118" s="34">
        <f>+I118-G118</f>
        <v>0</v>
      </c>
    </row>
    <row r="119" spans="2:10" ht="27.5" thickBot="1">
      <c r="B119" s="36">
        <v>3.2</v>
      </c>
      <c r="C119" s="37" t="s">
        <v>107</v>
      </c>
      <c r="D119" s="38" t="s">
        <v>91</v>
      </c>
      <c r="E119" s="38">
        <v>30</v>
      </c>
      <c r="F119" s="40">
        <v>149645</v>
      </c>
      <c r="G119" s="40">
        <v>4489350</v>
      </c>
      <c r="I119" s="34">
        <f>+E119*F119</f>
        <v>4489350</v>
      </c>
      <c r="J119" s="34">
        <f>+I119-G119</f>
        <v>0</v>
      </c>
    </row>
    <row r="120" spans="2:10" ht="27.5" thickBot="1">
      <c r="B120" s="36">
        <v>3.3</v>
      </c>
      <c r="C120" s="37" t="s">
        <v>121</v>
      </c>
      <c r="D120" s="42" t="s">
        <v>118</v>
      </c>
      <c r="E120" s="38">
        <v>74</v>
      </c>
      <c r="F120" s="40">
        <v>218011</v>
      </c>
      <c r="G120" s="40">
        <v>16132814</v>
      </c>
      <c r="I120" s="34">
        <f>+E120*F120</f>
        <v>16132814</v>
      </c>
      <c r="J120" s="34">
        <f>+I120-G120</f>
        <v>0</v>
      </c>
    </row>
    <row r="121" spans="2:10" ht="27.5" thickBot="1">
      <c r="B121" s="36">
        <v>3.4</v>
      </c>
      <c r="C121" s="37" t="s">
        <v>122</v>
      </c>
      <c r="D121" s="38" t="s">
        <v>94</v>
      </c>
      <c r="E121" s="38">
        <v>16</v>
      </c>
      <c r="F121" s="40">
        <v>220536</v>
      </c>
      <c r="G121" s="40">
        <v>3528576</v>
      </c>
      <c r="I121" s="34">
        <f>+E121*F121</f>
        <v>3528576</v>
      </c>
      <c r="J121" s="34">
        <f>+I121-G121</f>
        <v>0</v>
      </c>
    </row>
    <row r="122" spans="2:10" ht="16" thickBot="1">
      <c r="B122" s="48">
        <v>4</v>
      </c>
      <c r="C122" s="721" t="s">
        <v>109</v>
      </c>
      <c r="D122" s="722"/>
      <c r="E122" s="723"/>
      <c r="F122" s="46"/>
      <c r="G122" s="53">
        <v>19589771</v>
      </c>
      <c r="I122" s="34"/>
      <c r="J122" s="34"/>
    </row>
    <row r="123" spans="2:10" ht="36.5" thickBot="1">
      <c r="B123" s="36">
        <v>4.0999999999999996</v>
      </c>
      <c r="C123" s="37" t="s">
        <v>123</v>
      </c>
      <c r="D123" s="38" t="s">
        <v>91</v>
      </c>
      <c r="E123" s="38">
        <v>4</v>
      </c>
      <c r="F123" s="40">
        <v>778130</v>
      </c>
      <c r="G123" s="40">
        <v>3112520</v>
      </c>
      <c r="I123" s="34">
        <f t="shared" ref="I123:I128" si="6">+E123*F123</f>
        <v>3112520</v>
      </c>
      <c r="J123" s="34">
        <f t="shared" ref="J123:J128" si="7">+I123-G123</f>
        <v>0</v>
      </c>
    </row>
    <row r="124" spans="2:10" ht="36.5" thickBot="1">
      <c r="B124" s="36">
        <v>4.2</v>
      </c>
      <c r="C124" s="37" t="s">
        <v>110</v>
      </c>
      <c r="D124" s="38" t="s">
        <v>94</v>
      </c>
      <c r="E124" s="38">
        <v>16</v>
      </c>
      <c r="F124" s="40">
        <v>703875</v>
      </c>
      <c r="G124" s="40">
        <v>11262000</v>
      </c>
      <c r="I124" s="34">
        <f t="shared" si="6"/>
        <v>11262000</v>
      </c>
      <c r="J124" s="34">
        <f t="shared" si="7"/>
        <v>0</v>
      </c>
    </row>
    <row r="125" spans="2:10" ht="36.5" thickBot="1">
      <c r="B125" s="36">
        <v>4.3</v>
      </c>
      <c r="C125" s="37" t="s">
        <v>124</v>
      </c>
      <c r="D125" s="38" t="s">
        <v>94</v>
      </c>
      <c r="E125" s="38">
        <v>1</v>
      </c>
      <c r="F125" s="40">
        <v>1050406</v>
      </c>
      <c r="G125" s="40">
        <v>1050406</v>
      </c>
      <c r="I125" s="34">
        <f t="shared" si="6"/>
        <v>1050406</v>
      </c>
      <c r="J125" s="34">
        <f t="shared" si="7"/>
        <v>0</v>
      </c>
    </row>
    <row r="126" spans="2:10" ht="18.5" thickBot="1">
      <c r="B126" s="36">
        <v>4.4000000000000004</v>
      </c>
      <c r="C126" s="37" t="s">
        <v>125</v>
      </c>
      <c r="D126" s="38" t="s">
        <v>94</v>
      </c>
      <c r="E126" s="38">
        <v>1</v>
      </c>
      <c r="F126" s="40">
        <v>396677</v>
      </c>
      <c r="G126" s="40">
        <v>396677</v>
      </c>
      <c r="I126" s="34">
        <f t="shared" si="6"/>
        <v>396677</v>
      </c>
      <c r="J126" s="34">
        <f t="shared" si="7"/>
        <v>0</v>
      </c>
    </row>
    <row r="127" spans="2:10" ht="45.5" thickBot="1">
      <c r="B127" s="36">
        <v>4.5</v>
      </c>
      <c r="C127" s="37" t="s">
        <v>126</v>
      </c>
      <c r="D127" s="38" t="s">
        <v>94</v>
      </c>
      <c r="E127" s="38">
        <v>3</v>
      </c>
      <c r="F127" s="40">
        <v>1152316</v>
      </c>
      <c r="G127" s="40">
        <v>3456948</v>
      </c>
      <c r="I127" s="34">
        <f t="shared" si="6"/>
        <v>3456948</v>
      </c>
      <c r="J127" s="34">
        <f t="shared" si="7"/>
        <v>0</v>
      </c>
    </row>
    <row r="128" spans="2:10" ht="18.5" thickBot="1">
      <c r="B128" s="36">
        <v>4.5999999999999996</v>
      </c>
      <c r="C128" s="37" t="s">
        <v>127</v>
      </c>
      <c r="D128" s="38" t="s">
        <v>94</v>
      </c>
      <c r="E128" s="38">
        <v>4</v>
      </c>
      <c r="F128" s="40">
        <v>77805</v>
      </c>
      <c r="G128" s="40">
        <v>311220</v>
      </c>
      <c r="I128" s="34">
        <f t="shared" si="6"/>
        <v>311220</v>
      </c>
      <c r="J128" s="34">
        <f t="shared" si="7"/>
        <v>0</v>
      </c>
    </row>
    <row r="129" spans="2:10" ht="16" thickBot="1">
      <c r="B129" s="48">
        <v>5</v>
      </c>
      <c r="C129" s="704" t="s">
        <v>138</v>
      </c>
      <c r="D129" s="705"/>
      <c r="E129" s="706"/>
      <c r="F129" s="46"/>
      <c r="G129" s="53">
        <v>3740790</v>
      </c>
      <c r="I129" s="34"/>
      <c r="J129" s="34"/>
    </row>
    <row r="130" spans="2:10" ht="36.5" thickBot="1">
      <c r="B130" s="36">
        <v>5.0999999999999996</v>
      </c>
      <c r="C130" s="37" t="s">
        <v>114</v>
      </c>
      <c r="D130" s="42" t="s">
        <v>98</v>
      </c>
      <c r="E130" s="38">
        <v>30</v>
      </c>
      <c r="F130" s="40">
        <v>124693</v>
      </c>
      <c r="G130" s="40">
        <v>3740790</v>
      </c>
      <c r="I130" s="34">
        <f>+E130*F130</f>
        <v>3740790</v>
      </c>
      <c r="J130" s="34">
        <f>+I130-G130</f>
        <v>0</v>
      </c>
    </row>
    <row r="131" spans="2:10" ht="16" thickBot="1">
      <c r="B131" s="48">
        <v>6</v>
      </c>
      <c r="C131" s="707" t="s">
        <v>139</v>
      </c>
      <c r="D131" s="708"/>
      <c r="E131" s="709"/>
      <c r="F131" s="46"/>
      <c r="G131" s="53">
        <v>3845128</v>
      </c>
      <c r="I131" s="34"/>
      <c r="J131" s="34"/>
    </row>
    <row r="132" spans="2:10" ht="18.5" thickBot="1">
      <c r="B132" s="36">
        <v>6.1</v>
      </c>
      <c r="C132" s="37" t="s">
        <v>116</v>
      </c>
      <c r="D132" s="42" t="s">
        <v>98</v>
      </c>
      <c r="E132" s="38">
        <v>60</v>
      </c>
      <c r="F132" s="40">
        <v>40006</v>
      </c>
      <c r="G132" s="40">
        <v>2400360</v>
      </c>
      <c r="I132" s="34">
        <f>+E132*F132</f>
        <v>2400360</v>
      </c>
      <c r="J132" s="34">
        <f>+I132-G132</f>
        <v>0</v>
      </c>
    </row>
    <row r="133" spans="2:10" ht="36.5" thickBot="1">
      <c r="B133" s="36">
        <v>6.2</v>
      </c>
      <c r="C133" s="37" t="s">
        <v>117</v>
      </c>
      <c r="D133" s="42" t="s">
        <v>128</v>
      </c>
      <c r="E133" s="38">
        <v>104</v>
      </c>
      <c r="F133" s="40">
        <v>13892</v>
      </c>
      <c r="G133" s="40">
        <v>1444768</v>
      </c>
      <c r="I133" s="34">
        <f>+E133*F133</f>
        <v>1444768</v>
      </c>
      <c r="J133" s="34">
        <f>+I133-G133</f>
        <v>0</v>
      </c>
    </row>
    <row r="134" spans="2:10" ht="16" thickBot="1">
      <c r="B134" s="54"/>
      <c r="C134" s="710" t="s">
        <v>129</v>
      </c>
      <c r="D134" s="711"/>
      <c r="E134" s="711"/>
      <c r="F134" s="712"/>
      <c r="G134" s="35">
        <v>93804952</v>
      </c>
    </row>
    <row r="135" spans="2:10" ht="16" thickBot="1">
      <c r="B135" s="54"/>
      <c r="C135" s="698" t="s">
        <v>130</v>
      </c>
      <c r="D135" s="699"/>
      <c r="E135" s="699"/>
      <c r="F135" s="700"/>
      <c r="G135" s="49">
        <v>144632641</v>
      </c>
      <c r="I135" s="34">
        <f>SUM(I77:I133)</f>
        <v>144632641</v>
      </c>
    </row>
    <row r="136" spans="2:10" ht="16" thickBot="1">
      <c r="B136" s="54"/>
      <c r="C136" s="698" t="s">
        <v>131</v>
      </c>
      <c r="D136" s="699"/>
      <c r="E136" s="700"/>
      <c r="F136" s="50">
        <v>0.32</v>
      </c>
      <c r="G136" s="49">
        <v>46282445</v>
      </c>
      <c r="I136">
        <f>+I135*F136</f>
        <v>46282445.119999997</v>
      </c>
    </row>
    <row r="137" spans="2:10" ht="16" thickBot="1">
      <c r="B137" s="54"/>
      <c r="C137" s="698" t="s">
        <v>132</v>
      </c>
      <c r="D137" s="699"/>
      <c r="E137" s="700"/>
      <c r="F137" s="50">
        <v>0.01</v>
      </c>
      <c r="G137" s="49">
        <v>1446326</v>
      </c>
      <c r="I137">
        <f>+I135*F137</f>
        <v>1446326.41</v>
      </c>
    </row>
    <row r="138" spans="2:10" ht="16" thickBot="1">
      <c r="B138" s="696"/>
      <c r="C138" s="698" t="s">
        <v>133</v>
      </c>
      <c r="D138" s="699"/>
      <c r="E138" s="700"/>
      <c r="F138" s="50">
        <v>0.05</v>
      </c>
      <c r="G138" s="49">
        <v>7231632</v>
      </c>
      <c r="I138">
        <f>+I135*F138</f>
        <v>7231632.0500000007</v>
      </c>
    </row>
    <row r="139" spans="2:10" ht="16" thickBot="1">
      <c r="B139" s="697"/>
      <c r="C139" s="701" t="s">
        <v>134</v>
      </c>
      <c r="D139" s="702"/>
      <c r="E139" s="702"/>
      <c r="F139" s="703"/>
      <c r="G139" s="51">
        <v>199593044</v>
      </c>
      <c r="I139" s="34">
        <f>SUM(I135:I138)</f>
        <v>199593044.58000001</v>
      </c>
    </row>
  </sheetData>
  <mergeCells count="51">
    <mergeCell ref="C18:F18"/>
    <mergeCell ref="B2:G2"/>
    <mergeCell ref="B3:G3"/>
    <mergeCell ref="B4:G4"/>
    <mergeCell ref="C6:F6"/>
    <mergeCell ref="C11:F11"/>
    <mergeCell ref="C63:F63"/>
    <mergeCell ref="C22:F22"/>
    <mergeCell ref="C26:F26"/>
    <mergeCell ref="C28:F28"/>
    <mergeCell ref="C31:F31"/>
    <mergeCell ref="B32:G32"/>
    <mergeCell ref="C34:F34"/>
    <mergeCell ref="C39:F39"/>
    <mergeCell ref="C46:F46"/>
    <mergeCell ref="C51:F51"/>
    <mergeCell ref="C58:F58"/>
    <mergeCell ref="C60:F60"/>
    <mergeCell ref="C88:E88"/>
    <mergeCell ref="C64:F64"/>
    <mergeCell ref="C65:E65"/>
    <mergeCell ref="C66:E66"/>
    <mergeCell ref="B67:B68"/>
    <mergeCell ref="C67:E67"/>
    <mergeCell ref="C68:F68"/>
    <mergeCell ref="B72:G72"/>
    <mergeCell ref="B73:G73"/>
    <mergeCell ref="B74:G74"/>
    <mergeCell ref="C76:F76"/>
    <mergeCell ref="C81:E81"/>
    <mergeCell ref="C122:E122"/>
    <mergeCell ref="C92:E92"/>
    <mergeCell ref="C96:E96"/>
    <mergeCell ref="C98:E98"/>
    <mergeCell ref="C101:E101"/>
    <mergeCell ref="B102:E102"/>
    <mergeCell ref="B103:E103"/>
    <mergeCell ref="F102:F103"/>
    <mergeCell ref="G102:G103"/>
    <mergeCell ref="C105:E105"/>
    <mergeCell ref="C110:E110"/>
    <mergeCell ref="C117:E117"/>
    <mergeCell ref="B138:B139"/>
    <mergeCell ref="C138:E138"/>
    <mergeCell ref="C139:F139"/>
    <mergeCell ref="C129:E129"/>
    <mergeCell ref="C131:E131"/>
    <mergeCell ref="C134:F134"/>
    <mergeCell ref="C135:F135"/>
    <mergeCell ref="C136:E136"/>
    <mergeCell ref="C137:E13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44</vt:i4>
      </vt:variant>
    </vt:vector>
  </HeadingPairs>
  <TitlesOfParts>
    <vt:vector size="60" baseType="lpstr">
      <vt:lpstr>CONSOLIDADO (2)</vt:lpstr>
      <vt:lpstr>CONSOLIDADO</vt:lpstr>
      <vt:lpstr>factores de puntuacion</vt:lpstr>
      <vt:lpstr>Capacidad Juridica</vt:lpstr>
      <vt:lpstr>MEDIA GEOMETRICA</vt:lpstr>
      <vt:lpstr> C. FINANCIERA</vt:lpstr>
      <vt:lpstr> C. RESIDUAL</vt:lpstr>
      <vt:lpstr>ARTIF-BAJOS</vt:lpstr>
      <vt:lpstr>E. TECNICA P1</vt:lpstr>
      <vt:lpstr>E. TECNICA P2</vt:lpstr>
      <vt:lpstr>E. TECNICA P3</vt:lpstr>
      <vt:lpstr>E. TECNICA P4</vt:lpstr>
      <vt:lpstr>E. TECNICA P5</vt:lpstr>
      <vt:lpstr>E. TECNICA P6</vt:lpstr>
      <vt:lpstr>E. TECNICA P7</vt:lpstr>
      <vt:lpstr>Hoja2</vt:lpstr>
      <vt:lpstr>' C. FINANCIERA'!Área_de_impresión</vt:lpstr>
      <vt:lpstr>'E. TECNICA P1'!Área_de_impresión</vt:lpstr>
      <vt:lpstr>'E. TECNICA P2'!Área_de_impresión</vt:lpstr>
      <vt:lpstr>'E. TECNICA P3'!Área_de_impresión</vt:lpstr>
      <vt:lpstr>'E. TECNICA P4'!Área_de_impresión</vt:lpstr>
      <vt:lpstr>'E. TECNICA P5'!Área_de_impresión</vt:lpstr>
      <vt:lpstr>'E. TECNICA P6'!Área_de_impresión</vt:lpstr>
      <vt:lpstr>'E. TECNICA P7'!Área_de_impresión</vt:lpstr>
      <vt:lpstr>'E. TECNICA P1'!CRITERIO</vt:lpstr>
      <vt:lpstr>'E. TECNICA P2'!CRITERIO</vt:lpstr>
      <vt:lpstr>'E. TECNICA P3'!CRITERIO</vt:lpstr>
      <vt:lpstr>'E. TECNICA P4'!CRITERIO</vt:lpstr>
      <vt:lpstr>'E. TECNICA P5'!CRITERIO</vt:lpstr>
      <vt:lpstr>'E. TECNICA P6'!CRITERIO</vt:lpstr>
      <vt:lpstr>'E. TECNICA P7'!CRITERIO</vt:lpstr>
      <vt:lpstr>'E. TECNICA P1'!CRITERIO2</vt:lpstr>
      <vt:lpstr>'E. TECNICA P2'!CRITERIO2</vt:lpstr>
      <vt:lpstr>'E. TECNICA P3'!CRITERIO2</vt:lpstr>
      <vt:lpstr>'E. TECNICA P4'!CRITERIO2</vt:lpstr>
      <vt:lpstr>'E. TECNICA P5'!CRITERIO2</vt:lpstr>
      <vt:lpstr>'E. TECNICA P6'!CRITERIO2</vt:lpstr>
      <vt:lpstr>'E. TECNICA P7'!CRITERIO2</vt:lpstr>
      <vt:lpstr>'E. TECNICA P1'!NOMBRE</vt:lpstr>
      <vt:lpstr>'E. TECNICA P2'!NOMBRE</vt:lpstr>
      <vt:lpstr>'E. TECNICA P3'!NOMBRE</vt:lpstr>
      <vt:lpstr>'E. TECNICA P4'!NOMBRE</vt:lpstr>
      <vt:lpstr>'E. TECNICA P5'!NOMBRE</vt:lpstr>
      <vt:lpstr>'E. TECNICA P6'!NOMBRE</vt:lpstr>
      <vt:lpstr>'E. TECNICA P7'!NOMBRE</vt:lpstr>
      <vt:lpstr>'E. TECNICA P1'!P</vt:lpstr>
      <vt:lpstr>'E. TECNICA P2'!P</vt:lpstr>
      <vt:lpstr>'E. TECNICA P3'!P</vt:lpstr>
      <vt:lpstr>'E. TECNICA P4'!P</vt:lpstr>
      <vt:lpstr>'E. TECNICA P5'!P</vt:lpstr>
      <vt:lpstr>'E. TECNICA P6'!P</vt:lpstr>
      <vt:lpstr>'E. TECNICA P7'!P</vt:lpstr>
      <vt:lpstr>'E. TECNICA P1'!PERSONA</vt:lpstr>
      <vt:lpstr>'E. TECNICA P2'!PERSONA</vt:lpstr>
      <vt:lpstr>'E. TECNICA P3'!PERSONA</vt:lpstr>
      <vt:lpstr>'E. TECNICA P4'!PERSONA</vt:lpstr>
      <vt:lpstr>'E. TECNICA P5'!PERSONA</vt:lpstr>
      <vt:lpstr>'E. TECNICA P6'!PERSONA</vt:lpstr>
      <vt:lpstr>'E. TECNICA P7'!PERSONA</vt:lpstr>
      <vt:lpstr>' C. FINANCIERA'!Títulos_a_imprimir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raul valencia bonilla</cp:lastModifiedBy>
  <cp:lastPrinted>2022-09-28T18:07:53Z</cp:lastPrinted>
  <dcterms:created xsi:type="dcterms:W3CDTF">2021-10-06T05:32:03Z</dcterms:created>
  <dcterms:modified xsi:type="dcterms:W3CDTF">2024-11-06T16:13:14Z</dcterms:modified>
</cp:coreProperties>
</file>