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ngenrep-my.sharepoint.com/personal/melanny_carrillo_contraloria_gov_co/Documents/Melanny Carrillo/APOYO CONTRATOS/2024/PLANTA ELÉCTRICA y MOTOBOMBA/2024/DOCUMENTOS PREVIOS/"/>
    </mc:Choice>
  </mc:AlternateContent>
  <xr:revisionPtr revIDLastSave="330" documentId="8_{36F77D11-89E4-490D-A7EA-7E0D268C4C2A}" xr6:coauthVersionLast="47" xr6:coauthVersionMax="47" xr10:uidLastSave="{994D0770-8D88-47F5-B5E2-F9B5C27DC97B}"/>
  <bookViews>
    <workbookView xWindow="-120" yWindow="-120" windowWidth="29040" windowHeight="15840" activeTab="2" xr2:uid="{AF4DE34B-FA92-41C6-92F4-42792925DDDB}"/>
  </bookViews>
  <sheets>
    <sheet name="PLANTA ELÉCTRICA" sheetId="2" r:id="rId1"/>
    <sheet name="ELECTROBOMBA" sheetId="3" r:id="rId2"/>
    <sheet name="TOTAL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4" l="1"/>
  <c r="I17" i="4" s="1"/>
  <c r="I16" i="4"/>
  <c r="G16" i="4"/>
  <c r="K16" i="4" s="1"/>
  <c r="G15" i="4"/>
  <c r="G17" i="4" s="1"/>
  <c r="I15" i="3"/>
  <c r="G15" i="3"/>
  <c r="G16" i="3" s="1"/>
  <c r="J18" i="3"/>
  <c r="K20" i="2"/>
  <c r="K19" i="2"/>
  <c r="K18" i="2"/>
  <c r="K17" i="2"/>
  <c r="K16" i="2"/>
  <c r="K15" i="2"/>
  <c r="I21" i="2"/>
  <c r="I22" i="2" s="1"/>
  <c r="G18" i="4" l="1"/>
  <c r="G20" i="4" s="1"/>
  <c r="D9" i="4" s="1"/>
  <c r="I18" i="4"/>
  <c r="I20" i="4" s="1"/>
  <c r="D10" i="4" s="1"/>
  <c r="K15" i="4"/>
  <c r="K17" i="4" s="1"/>
  <c r="K15" i="3"/>
  <c r="K16" i="3" s="1"/>
  <c r="I16" i="3"/>
  <c r="K17" i="3"/>
  <c r="K19" i="3" s="1"/>
  <c r="D11" i="3" s="1"/>
  <c r="G17" i="3"/>
  <c r="G19" i="3" s="1"/>
  <c r="D9" i="3" s="1"/>
  <c r="I24" i="2"/>
  <c r="D10" i="2" s="1"/>
  <c r="J23" i="2"/>
  <c r="K18" i="4" l="1"/>
  <c r="K20" i="4" s="1"/>
  <c r="D11" i="4" s="1"/>
  <c r="I17" i="3"/>
  <c r="I19" i="3"/>
  <c r="D10" i="3" s="1"/>
  <c r="G18" i="3"/>
  <c r="K18" i="3"/>
  <c r="K21" i="2"/>
  <c r="G21" i="2"/>
  <c r="K22" i="2" l="1"/>
  <c r="K24" i="2" s="1"/>
  <c r="D11" i="2" s="1"/>
  <c r="G22" i="2" l="1"/>
  <c r="G24" i="2" s="1"/>
  <c r="G23" i="2" l="1"/>
  <c r="D9" i="2"/>
  <c r="K23" i="2" l="1"/>
</calcChain>
</file>

<file path=xl/sharedStrings.xml><?xml version="1.0" encoding="utf-8"?>
<sst xmlns="http://schemas.openxmlformats.org/spreadsheetml/2006/main" count="96" uniqueCount="31">
  <si>
    <t>Tabla Comparativa</t>
  </si>
  <si>
    <t>Proveedor con el menor precio</t>
  </si>
  <si>
    <t>COTIZACIÓN 1</t>
  </si>
  <si>
    <t>COTIZACIÓN 2</t>
  </si>
  <si>
    <t>PROMEDIO</t>
  </si>
  <si>
    <t>No.</t>
  </si>
  <si>
    <t>Producto</t>
  </si>
  <si>
    <t xml:space="preserve">SUB TOAL </t>
  </si>
  <si>
    <t>IVA 19%</t>
  </si>
  <si>
    <t>TOTAL PRESUPUESTO ESTIMADO</t>
  </si>
  <si>
    <t>El presupuesto incluye todos los impuestos de ley.</t>
  </si>
  <si>
    <t xml:space="preserve">Gerente Departamental </t>
  </si>
  <si>
    <t>EDINSON JIMMY CÁRENAS DAZA</t>
  </si>
  <si>
    <t>Proyectado por: Melanny Yineth Carrillo Carrillo</t>
  </si>
  <si>
    <t>V/R UNITARIO ANTES DE IVA</t>
  </si>
  <si>
    <t>Mantenimiento del generador</t>
  </si>
  <si>
    <t>Mantenimiento del motor</t>
  </si>
  <si>
    <t>Cambio y suministro de fluios (aceite, refrigerantes, ACPM)</t>
  </si>
  <si>
    <t>Cambio y suministro de la batería</t>
  </si>
  <si>
    <t>Cambio y suministro del filtro</t>
  </si>
  <si>
    <t>Revisión funcionamiento de la bomba de combustible</t>
  </si>
  <si>
    <t>Cantidad</t>
  </si>
  <si>
    <t>Unidad</t>
  </si>
  <si>
    <t>Glb</t>
  </si>
  <si>
    <t>VALOR TOTAL ANTES DE IVA</t>
  </si>
  <si>
    <t>Mantenimiento preventivo y correctivo del sistema de bombeo</t>
  </si>
  <si>
    <t>Mantenimiento Planta Eléctrica</t>
  </si>
  <si>
    <t>Mantenimiento Electrobomba</t>
  </si>
  <si>
    <t>Análisis Comparativo de Proveedores (Mantenimiento Planta Eléctrica)</t>
  </si>
  <si>
    <t>Análisis Comparativo de Proveedores (Mantenimiento sistema de bombeo)</t>
  </si>
  <si>
    <t>Análisis Comparativo de Proveedores (Valor Total de los Mantenimientos)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</si>
</sst>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  <numFmt numFmtId="166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164" fontId="6" fillId="6" borderId="0" xfId="4" applyFont="1" applyFill="1" applyBorder="1" applyAlignment="1">
      <alignment horizontal="center" vertical="center" wrapText="1"/>
    </xf>
    <xf numFmtId="0" fontId="0" fillId="6" borderId="0" xfId="0" applyFill="1"/>
    <xf numFmtId="0" fontId="4" fillId="0" borderId="0" xfId="0" applyFont="1" applyAlignment="1">
      <alignment horizontal="center"/>
    </xf>
    <xf numFmtId="0" fontId="6" fillId="6" borderId="0" xfId="0" applyFont="1" applyFill="1" applyAlignment="1">
      <alignment horizontal="center" vertical="center" wrapText="1"/>
    </xf>
    <xf numFmtId="165" fontId="5" fillId="4" borderId="9" xfId="4" applyNumberFormat="1" applyFont="1" applyFill="1" applyBorder="1" applyAlignment="1">
      <alignment horizontal="left" vertical="center" wrapText="1"/>
    </xf>
    <xf numFmtId="164" fontId="5" fillId="6" borderId="10" xfId="4" applyFont="1" applyFill="1" applyBorder="1" applyAlignment="1">
      <alignment horizontal="left" vertical="center" wrapText="1"/>
    </xf>
    <xf numFmtId="165" fontId="4" fillId="0" borderId="0" xfId="4" applyNumberFormat="1" applyFont="1" applyFill="1" applyBorder="1" applyAlignment="1">
      <alignment horizontal="left" vertical="center" wrapText="1"/>
    </xf>
    <xf numFmtId="165" fontId="5" fillId="6" borderId="0" xfId="4" applyNumberFormat="1" applyFont="1" applyFill="1" applyBorder="1" applyAlignment="1">
      <alignment horizontal="left" vertical="center" wrapText="1"/>
    </xf>
    <xf numFmtId="164" fontId="5" fillId="6" borderId="13" xfId="4" applyFont="1" applyFill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justify" vertical="top"/>
    </xf>
    <xf numFmtId="0" fontId="5" fillId="0" borderId="15" xfId="0" applyFont="1" applyBorder="1" applyAlignment="1">
      <alignment horizontal="center" vertical="center" wrapText="1"/>
    </xf>
    <xf numFmtId="165" fontId="5" fillId="4" borderId="17" xfId="0" applyNumberFormat="1" applyFont="1" applyFill="1" applyBorder="1" applyAlignment="1">
      <alignment horizontal="right" vertical="center"/>
    </xf>
    <xf numFmtId="165" fontId="5" fillId="5" borderId="17" xfId="0" applyNumberFormat="1" applyFont="1" applyFill="1" applyBorder="1" applyAlignment="1">
      <alignment horizontal="right" vertical="center"/>
    </xf>
    <xf numFmtId="164" fontId="5" fillId="6" borderId="17" xfId="4" applyFont="1" applyFill="1" applyBorder="1" applyAlignment="1">
      <alignment horizontal="left" vertical="center" wrapText="1"/>
    </xf>
    <xf numFmtId="165" fontId="4" fillId="0" borderId="0" xfId="0" applyNumberFormat="1" applyFont="1"/>
    <xf numFmtId="0" fontId="5" fillId="6" borderId="0" xfId="0" applyFont="1" applyFill="1" applyAlignment="1">
      <alignment horizontal="right"/>
    </xf>
    <xf numFmtId="165" fontId="5" fillId="6" borderId="0" xfId="0" applyNumberFormat="1" applyFont="1" applyFill="1" applyAlignment="1">
      <alignment horizontal="right"/>
    </xf>
    <xf numFmtId="0" fontId="7" fillId="0" borderId="0" xfId="0" applyFont="1"/>
    <xf numFmtId="42" fontId="4" fillId="0" borderId="0" xfId="3" applyFont="1" applyBorder="1"/>
    <xf numFmtId="41" fontId="0" fillId="0" borderId="0" xfId="2" applyFont="1"/>
    <xf numFmtId="41" fontId="0" fillId="6" borderId="0" xfId="0" applyNumberFormat="1" applyFill="1"/>
    <xf numFmtId="41" fontId="0" fillId="6" borderId="0" xfId="2" applyFont="1" applyFill="1"/>
    <xf numFmtId="0" fontId="8" fillId="0" borderId="0" xfId="0" applyFont="1"/>
    <xf numFmtId="43" fontId="0" fillId="6" borderId="0" xfId="0" applyNumberFormat="1" applyFill="1"/>
    <xf numFmtId="43" fontId="0" fillId="0" borderId="0" xfId="0" applyNumberFormat="1"/>
    <xf numFmtId="43" fontId="0" fillId="0" borderId="0" xfId="1" applyFont="1"/>
    <xf numFmtId="165" fontId="5" fillId="4" borderId="8" xfId="4" applyNumberFormat="1" applyFont="1" applyFill="1" applyBorder="1" applyAlignment="1">
      <alignment horizontal="left" vertical="center" wrapText="1"/>
    </xf>
    <xf numFmtId="165" fontId="5" fillId="6" borderId="20" xfId="4" applyNumberFormat="1" applyFont="1" applyFill="1" applyBorder="1" applyAlignment="1">
      <alignment horizontal="left" vertical="center" wrapText="1"/>
    </xf>
    <xf numFmtId="164" fontId="5" fillId="4" borderId="9" xfId="4" applyFont="1" applyFill="1" applyBorder="1" applyAlignment="1">
      <alignment horizontal="left" vertical="center" wrapText="1"/>
    </xf>
    <xf numFmtId="165" fontId="4" fillId="0" borderId="0" xfId="0" applyNumberFormat="1" applyFont="1" applyAlignment="1">
      <alignment horizontal="right"/>
    </xf>
    <xf numFmtId="166" fontId="5" fillId="4" borderId="8" xfId="1" applyNumberFormat="1" applyFont="1" applyFill="1" applyBorder="1" applyAlignment="1">
      <alignment horizontal="left" vertical="center" wrapText="1"/>
    </xf>
    <xf numFmtId="165" fontId="5" fillId="6" borderId="1" xfId="1" applyNumberFormat="1" applyFont="1" applyFill="1" applyBorder="1" applyAlignment="1">
      <alignment horizontal="right" vertical="center"/>
    </xf>
    <xf numFmtId="165" fontId="5" fillId="6" borderId="13" xfId="4" applyNumberFormat="1" applyFont="1" applyFill="1" applyBorder="1" applyAlignment="1">
      <alignment horizontal="left" vertical="center" wrapText="1"/>
    </xf>
    <xf numFmtId="166" fontId="5" fillId="6" borderId="21" xfId="1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3" fillId="2" borderId="23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horizontal="left" vertical="center" wrapText="1"/>
    </xf>
    <xf numFmtId="0" fontId="3" fillId="2" borderId="27" xfId="0" applyFont="1" applyFill="1" applyBorder="1" applyAlignment="1">
      <alignment horizontal="left" vertical="center" wrapText="1"/>
    </xf>
    <xf numFmtId="164" fontId="6" fillId="4" borderId="3" xfId="4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164" fontId="6" fillId="5" borderId="3" xfId="4" applyFont="1" applyFill="1" applyBorder="1" applyAlignment="1">
      <alignment horizontal="center" vertical="center" wrapText="1"/>
    </xf>
    <xf numFmtId="164" fontId="6" fillId="6" borderId="3" xfId="4" applyFont="1" applyFill="1" applyBorder="1" applyAlignment="1">
      <alignment horizontal="center" vertical="center" wrapText="1"/>
    </xf>
    <xf numFmtId="164" fontId="6" fillId="6" borderId="21" xfId="4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165" fontId="5" fillId="4" borderId="34" xfId="4" applyNumberFormat="1" applyFont="1" applyFill="1" applyBorder="1" applyAlignment="1">
      <alignment horizontal="left" vertical="center" wrapText="1"/>
    </xf>
    <xf numFmtId="166" fontId="5" fillId="6" borderId="36" xfId="1" applyNumberFormat="1" applyFont="1" applyFill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center" wrapText="1"/>
    </xf>
    <xf numFmtId="164" fontId="5" fillId="4" borderId="8" xfId="4" applyFont="1" applyFill="1" applyBorder="1" applyAlignment="1">
      <alignment horizontal="center" vertical="center" wrapText="1"/>
    </xf>
    <xf numFmtId="164" fontId="5" fillId="5" borderId="8" xfId="4" applyFont="1" applyFill="1" applyBorder="1" applyAlignment="1">
      <alignment horizontal="center" vertical="center" wrapText="1"/>
    </xf>
    <xf numFmtId="164" fontId="5" fillId="0" borderId="8" xfId="4" applyFont="1" applyFill="1" applyBorder="1" applyAlignment="1">
      <alignment horizontal="center" vertical="center" wrapText="1"/>
    </xf>
    <xf numFmtId="164" fontId="5" fillId="0" borderId="28" xfId="4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166" fontId="4" fillId="0" borderId="24" xfId="1" applyNumberFormat="1" applyFont="1" applyFill="1" applyBorder="1" applyAlignment="1">
      <alignment horizontal="left" vertical="center" wrapText="1"/>
    </xf>
    <xf numFmtId="166" fontId="4" fillId="0" borderId="26" xfId="1" applyNumberFormat="1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164" fontId="5" fillId="4" borderId="9" xfId="4" applyFont="1" applyFill="1" applyBorder="1" applyAlignment="1">
      <alignment horizontal="center" vertical="center" wrapText="1"/>
    </xf>
    <xf numFmtId="164" fontId="5" fillId="5" borderId="9" xfId="4" applyFont="1" applyFill="1" applyBorder="1" applyAlignment="1">
      <alignment horizontal="center" vertical="center" wrapText="1"/>
    </xf>
    <xf numFmtId="164" fontId="5" fillId="0" borderId="9" xfId="4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164" fontId="5" fillId="0" borderId="13" xfId="4" applyFont="1" applyFill="1" applyBorder="1" applyAlignment="1">
      <alignment horizontal="center" vertical="center" wrapText="1"/>
    </xf>
    <xf numFmtId="9" fontId="5" fillId="0" borderId="9" xfId="0" applyNumberFormat="1" applyFont="1" applyBorder="1" applyAlignment="1">
      <alignment horizontal="center" vertical="center" wrapText="1"/>
    </xf>
    <xf numFmtId="9" fontId="5" fillId="0" borderId="3" xfId="0" applyNumberFormat="1" applyFont="1" applyBorder="1" applyAlignment="1">
      <alignment horizontal="center" vertical="center" wrapText="1"/>
    </xf>
    <xf numFmtId="9" fontId="5" fillId="0" borderId="38" xfId="0" applyNumberFormat="1" applyFont="1" applyBorder="1" applyAlignment="1">
      <alignment horizontal="center" vertical="center" wrapText="1"/>
    </xf>
    <xf numFmtId="166" fontId="4" fillId="0" borderId="9" xfId="1" applyNumberFormat="1" applyFont="1" applyBorder="1" applyAlignment="1">
      <alignment horizontal="left"/>
    </xf>
    <xf numFmtId="165" fontId="5" fillId="5" borderId="36" xfId="4" applyNumberFormat="1" applyFont="1" applyFill="1" applyBorder="1" applyAlignment="1">
      <alignment horizontal="left" vertical="center" wrapText="1"/>
    </xf>
    <xf numFmtId="166" fontId="5" fillId="5" borderId="20" xfId="1" applyNumberFormat="1" applyFont="1" applyFill="1" applyBorder="1" applyAlignment="1">
      <alignment horizontal="left" vertical="center" wrapText="1"/>
    </xf>
    <xf numFmtId="165" fontId="5" fillId="5" borderId="10" xfId="4" applyNumberFormat="1" applyFont="1" applyFill="1" applyBorder="1" applyAlignment="1">
      <alignment horizontal="left" vertical="center" wrapText="1"/>
    </xf>
    <xf numFmtId="164" fontId="5" fillId="5" borderId="10" xfId="4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164" fontId="6" fillId="4" borderId="2" xfId="4" applyFont="1" applyFill="1" applyBorder="1" applyAlignment="1">
      <alignment horizontal="center" vertical="center" wrapText="1"/>
    </xf>
    <xf numFmtId="164" fontId="6" fillId="4" borderId="3" xfId="4" applyFont="1" applyFill="1" applyBorder="1" applyAlignment="1">
      <alignment horizontal="center" vertical="center" wrapText="1"/>
    </xf>
    <xf numFmtId="164" fontId="6" fillId="6" borderId="0" xfId="4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164" fontId="6" fillId="5" borderId="4" xfId="4" applyFont="1" applyFill="1" applyBorder="1" applyAlignment="1">
      <alignment horizontal="center" vertical="center" wrapText="1"/>
    </xf>
    <xf numFmtId="164" fontId="6" fillId="5" borderId="5" xfId="4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6" fillId="6" borderId="6" xfId="4" applyFont="1" applyFill="1" applyBorder="1" applyAlignment="1">
      <alignment horizontal="center" vertical="center" wrapText="1"/>
    </xf>
    <xf numFmtId="164" fontId="6" fillId="6" borderId="7" xfId="4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5">
    <cellStyle name="Currency 2" xfId="4" xr:uid="{BCDC4703-C5D7-4206-888A-43CD0987C571}"/>
    <cellStyle name="Millares" xfId="1" builtinId="3"/>
    <cellStyle name="Millares [0]" xfId="2" builtinId="6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59155-49EA-492E-A763-AE31912B3E52}">
  <dimension ref="B3:W43"/>
  <sheetViews>
    <sheetView showGridLines="0" workbookViewId="0">
      <selection activeCell="B14" sqref="B14:E20"/>
    </sheetView>
  </sheetViews>
  <sheetFormatPr baseColWidth="10" defaultRowHeight="15" x14ac:dyDescent="0.25"/>
  <cols>
    <col min="2" max="2" width="3.7109375" customWidth="1"/>
    <col min="3" max="3" width="32.42578125" customWidth="1"/>
    <col min="4" max="4" width="15.5703125" customWidth="1"/>
    <col min="5" max="5" width="12.42578125" customWidth="1"/>
    <col min="6" max="6" width="13.5703125" customWidth="1"/>
    <col min="7" max="7" width="16.140625" customWidth="1"/>
    <col min="8" max="9" width="14.7109375" customWidth="1"/>
    <col min="10" max="10" width="13.85546875" customWidth="1"/>
    <col min="11" max="11" width="15.140625" customWidth="1"/>
    <col min="12" max="12" width="12.28515625" bestFit="1" customWidth="1"/>
    <col min="14" max="14" width="13.28515625" bestFit="1" customWidth="1"/>
    <col min="18" max="18" width="15.85546875" customWidth="1"/>
    <col min="19" max="19" width="19.7109375" bestFit="1" customWidth="1"/>
  </cols>
  <sheetData>
    <row r="3" spans="2:23" ht="23.25" x14ac:dyDescent="0.25">
      <c r="B3" s="1" t="s">
        <v>28</v>
      </c>
      <c r="C3" s="2"/>
      <c r="D3" s="3"/>
      <c r="E3" s="3"/>
      <c r="F3" s="4"/>
      <c r="G3" s="4"/>
      <c r="H3" s="4"/>
      <c r="I3" s="4"/>
      <c r="J3" s="4"/>
      <c r="K3" s="4"/>
      <c r="L3" s="4"/>
    </row>
    <row r="4" spans="2:23" x14ac:dyDescent="0.25">
      <c r="B4" s="5"/>
      <c r="C4" s="6"/>
      <c r="D4" s="7"/>
      <c r="E4" s="7"/>
      <c r="F4" s="4"/>
      <c r="G4" s="4"/>
      <c r="H4" s="4"/>
      <c r="I4" s="4"/>
      <c r="J4" s="4"/>
      <c r="K4" s="4"/>
      <c r="L4" s="4"/>
    </row>
    <row r="5" spans="2:23" x14ac:dyDescent="0.25">
      <c r="B5" s="5"/>
      <c r="C5" s="88" t="s">
        <v>0</v>
      </c>
      <c r="D5" s="89"/>
      <c r="E5" s="7"/>
      <c r="F5" s="4"/>
      <c r="G5" s="4"/>
      <c r="H5" s="4"/>
      <c r="I5" s="4"/>
      <c r="J5" s="4"/>
      <c r="K5" s="4"/>
      <c r="L5" s="4"/>
    </row>
    <row r="6" spans="2:23" x14ac:dyDescent="0.25">
      <c r="B6" s="5"/>
      <c r="C6" s="5"/>
      <c r="D6" s="5"/>
      <c r="E6" s="7"/>
      <c r="F6" s="4"/>
      <c r="G6" s="4"/>
      <c r="H6" s="4"/>
      <c r="I6" s="4"/>
      <c r="J6" s="4"/>
      <c r="K6" s="4"/>
      <c r="L6" s="4"/>
    </row>
    <row r="7" spans="2:23" ht="20.25" x14ac:dyDescent="0.25">
      <c r="B7" s="5"/>
      <c r="C7" s="96" t="s">
        <v>1</v>
      </c>
      <c r="D7" s="97"/>
      <c r="E7" s="7"/>
      <c r="F7" s="4"/>
      <c r="G7" s="4"/>
      <c r="H7" s="4"/>
      <c r="I7" s="4"/>
      <c r="J7" s="4"/>
      <c r="K7" s="4"/>
      <c r="L7" s="4"/>
    </row>
    <row r="8" spans="2:23" x14ac:dyDescent="0.25">
      <c r="B8" s="5"/>
      <c r="C8" s="5"/>
      <c r="D8" s="5"/>
      <c r="E8" s="7"/>
      <c r="F8" s="4"/>
      <c r="G8" s="4"/>
      <c r="H8" s="4"/>
      <c r="I8" s="4"/>
      <c r="J8" s="4"/>
      <c r="K8" s="4"/>
      <c r="L8" s="4"/>
    </row>
    <row r="9" spans="2:23" ht="16.5" customHeight="1" x14ac:dyDescent="0.25">
      <c r="B9" s="5"/>
      <c r="C9" s="51" t="s">
        <v>2</v>
      </c>
      <c r="D9" s="72">
        <f>G24</f>
        <v>6610450</v>
      </c>
      <c r="E9" s="4"/>
      <c r="F9" s="4"/>
      <c r="G9" s="4"/>
      <c r="H9" s="4"/>
      <c r="I9" s="4"/>
      <c r="J9" s="4"/>
      <c r="K9" s="4"/>
      <c r="L9" s="4"/>
    </row>
    <row r="10" spans="2:23" ht="16.5" customHeight="1" x14ac:dyDescent="0.25">
      <c r="B10" s="5"/>
      <c r="C10" s="52" t="s">
        <v>3</v>
      </c>
      <c r="D10" s="73">
        <f>I24</f>
        <v>6837740</v>
      </c>
      <c r="E10" s="4"/>
      <c r="F10" s="4"/>
      <c r="G10" s="4"/>
      <c r="H10" s="4"/>
      <c r="I10" s="4"/>
      <c r="J10" s="4"/>
      <c r="K10" s="4"/>
      <c r="L10" s="4"/>
    </row>
    <row r="11" spans="2:23" ht="16.5" customHeight="1" x14ac:dyDescent="0.25">
      <c r="B11" s="5"/>
      <c r="C11" s="53" t="s">
        <v>4</v>
      </c>
      <c r="D11" s="83">
        <f>K24</f>
        <v>6724095</v>
      </c>
      <c r="E11" s="4"/>
      <c r="F11" s="4"/>
      <c r="G11" s="4"/>
      <c r="H11" s="4"/>
      <c r="I11" s="4"/>
      <c r="J11" s="4"/>
      <c r="K11" s="4"/>
      <c r="L11" s="4"/>
    </row>
    <row r="12" spans="2:23" ht="15.75" thickBot="1" x14ac:dyDescent="0.3">
      <c r="B12" s="5"/>
      <c r="C12" s="6"/>
      <c r="D12" s="7"/>
      <c r="E12" s="7"/>
      <c r="F12" s="4"/>
      <c r="G12" s="4"/>
      <c r="H12" s="4"/>
      <c r="I12" s="4"/>
      <c r="J12" s="4"/>
      <c r="K12" s="4"/>
      <c r="L12" s="4"/>
    </row>
    <row r="13" spans="2:23" ht="21.75" customHeight="1" thickBot="1" x14ac:dyDescent="0.3">
      <c r="B13" s="8"/>
      <c r="C13" s="9"/>
      <c r="D13" s="10"/>
      <c r="E13" s="10"/>
      <c r="F13" s="90" t="s">
        <v>2</v>
      </c>
      <c r="G13" s="91"/>
      <c r="H13" s="94" t="s">
        <v>3</v>
      </c>
      <c r="I13" s="95"/>
      <c r="J13" s="104" t="s">
        <v>4</v>
      </c>
      <c r="K13" s="105"/>
      <c r="L13" s="4"/>
      <c r="M13" s="11"/>
      <c r="N13" s="11"/>
      <c r="O13" s="92"/>
      <c r="P13" s="92"/>
      <c r="Q13" s="92"/>
      <c r="R13" s="92"/>
      <c r="S13" s="92"/>
      <c r="T13" s="92"/>
      <c r="U13" s="13"/>
    </row>
    <row r="14" spans="2:23" ht="24.75" thickBot="1" x14ac:dyDescent="0.3">
      <c r="B14" s="55" t="s">
        <v>5</v>
      </c>
      <c r="C14" s="56" t="s">
        <v>6</v>
      </c>
      <c r="D14" s="56" t="s">
        <v>22</v>
      </c>
      <c r="E14" s="57" t="s">
        <v>21</v>
      </c>
      <c r="F14" s="54" t="s">
        <v>14</v>
      </c>
      <c r="G14" s="54" t="s">
        <v>24</v>
      </c>
      <c r="H14" s="58" t="s">
        <v>14</v>
      </c>
      <c r="I14" s="58" t="s">
        <v>24</v>
      </c>
      <c r="J14" s="59" t="s">
        <v>14</v>
      </c>
      <c r="K14" s="60" t="s">
        <v>24</v>
      </c>
      <c r="L14" s="12"/>
      <c r="M14" s="12"/>
      <c r="N14" s="14"/>
      <c r="O14" s="15"/>
      <c r="P14" s="15"/>
      <c r="Q14" s="12"/>
      <c r="R14" s="12"/>
      <c r="S14" s="12"/>
      <c r="T14" s="12"/>
      <c r="U14" s="12"/>
      <c r="V14" s="12"/>
      <c r="W14" s="13"/>
    </row>
    <row r="15" spans="2:23" x14ac:dyDescent="0.25">
      <c r="B15" s="71">
        <v>1</v>
      </c>
      <c r="C15" s="66" t="s">
        <v>15</v>
      </c>
      <c r="D15" s="81" t="s">
        <v>23</v>
      </c>
      <c r="E15" s="66">
        <v>1</v>
      </c>
      <c r="F15" s="67">
        <v>355000</v>
      </c>
      <c r="G15" s="67">
        <v>355000</v>
      </c>
      <c r="H15" s="68">
        <v>392000</v>
      </c>
      <c r="I15" s="68">
        <v>392000</v>
      </c>
      <c r="J15" s="69"/>
      <c r="K15" s="70">
        <f t="shared" ref="K15:K20" si="0">(G15+I15)/2</f>
        <v>373500</v>
      </c>
      <c r="L15" s="12"/>
      <c r="M15" s="12"/>
      <c r="N15" s="14"/>
      <c r="O15" s="15"/>
      <c r="P15" s="15"/>
      <c r="Q15" s="12"/>
      <c r="R15" s="12"/>
      <c r="S15" s="12"/>
      <c r="T15" s="12"/>
      <c r="U15" s="12"/>
      <c r="V15" s="12"/>
      <c r="W15" s="13"/>
    </row>
    <row r="16" spans="2:23" x14ac:dyDescent="0.25">
      <c r="B16" s="78">
        <v>2</v>
      </c>
      <c r="C16" s="74" t="s">
        <v>16</v>
      </c>
      <c r="D16" s="80" t="s">
        <v>23</v>
      </c>
      <c r="E16" s="74">
        <v>1</v>
      </c>
      <c r="F16" s="75">
        <v>1030000</v>
      </c>
      <c r="G16" s="75">
        <v>1030000</v>
      </c>
      <c r="H16" s="76">
        <v>990000</v>
      </c>
      <c r="I16" s="76">
        <v>990000</v>
      </c>
      <c r="J16" s="77"/>
      <c r="K16" s="79">
        <f t="shared" si="0"/>
        <v>1010000</v>
      </c>
      <c r="L16" s="12"/>
      <c r="M16" s="12"/>
      <c r="N16" s="14"/>
      <c r="O16" s="15"/>
      <c r="P16" s="15"/>
      <c r="Q16" s="12"/>
      <c r="R16" s="12"/>
      <c r="S16" s="12"/>
      <c r="T16" s="12"/>
      <c r="U16" s="12"/>
      <c r="V16" s="12"/>
      <c r="W16" s="13"/>
    </row>
    <row r="17" spans="2:23" ht="24" x14ac:dyDescent="0.25">
      <c r="B17" s="78">
        <v>3</v>
      </c>
      <c r="C17" s="74" t="s">
        <v>17</v>
      </c>
      <c r="D17" s="80" t="s">
        <v>23</v>
      </c>
      <c r="E17" s="74">
        <v>1</v>
      </c>
      <c r="F17" s="75">
        <v>1600000</v>
      </c>
      <c r="G17" s="75">
        <v>1600000</v>
      </c>
      <c r="H17" s="76">
        <v>1580000</v>
      </c>
      <c r="I17" s="76">
        <v>1580000</v>
      </c>
      <c r="J17" s="77"/>
      <c r="K17" s="79">
        <f t="shared" si="0"/>
        <v>1590000</v>
      </c>
      <c r="L17" s="12"/>
      <c r="M17" s="12"/>
      <c r="N17" s="14"/>
      <c r="O17" s="15"/>
      <c r="P17" s="15"/>
      <c r="Q17" s="12"/>
      <c r="R17" s="12"/>
      <c r="S17" s="12"/>
      <c r="T17" s="12"/>
      <c r="U17" s="12"/>
      <c r="V17" s="12"/>
      <c r="W17" s="13"/>
    </row>
    <row r="18" spans="2:23" x14ac:dyDescent="0.25">
      <c r="B18" s="78">
        <v>4</v>
      </c>
      <c r="C18" s="74" t="s">
        <v>18</v>
      </c>
      <c r="D18" s="80" t="s">
        <v>23</v>
      </c>
      <c r="E18" s="74">
        <v>1</v>
      </c>
      <c r="F18" s="75">
        <v>960000</v>
      </c>
      <c r="G18" s="75">
        <v>960000</v>
      </c>
      <c r="H18" s="76">
        <v>1045000</v>
      </c>
      <c r="I18" s="76">
        <v>1045000</v>
      </c>
      <c r="J18" s="77"/>
      <c r="K18" s="79">
        <f t="shared" si="0"/>
        <v>1002500</v>
      </c>
      <c r="L18" s="12"/>
      <c r="M18" s="12"/>
      <c r="N18" s="14"/>
      <c r="O18" s="15"/>
      <c r="P18" s="15"/>
      <c r="Q18" s="12"/>
      <c r="R18" s="12"/>
      <c r="S18" s="12"/>
      <c r="T18" s="12"/>
      <c r="U18" s="12"/>
      <c r="V18" s="12"/>
      <c r="W18" s="13"/>
    </row>
    <row r="19" spans="2:23" x14ac:dyDescent="0.25">
      <c r="B19" s="78">
        <v>5</v>
      </c>
      <c r="C19" s="74" t="s">
        <v>19</v>
      </c>
      <c r="D19" s="80" t="s">
        <v>23</v>
      </c>
      <c r="E19" s="74">
        <v>1</v>
      </c>
      <c r="F19" s="75">
        <v>780000</v>
      </c>
      <c r="G19" s="75">
        <v>780000</v>
      </c>
      <c r="H19" s="76">
        <v>894000</v>
      </c>
      <c r="I19" s="76">
        <v>894000</v>
      </c>
      <c r="J19" s="77"/>
      <c r="K19" s="79">
        <f t="shared" si="0"/>
        <v>837000</v>
      </c>
      <c r="L19" s="12"/>
      <c r="M19" s="12"/>
      <c r="N19" s="14"/>
      <c r="O19" s="15"/>
      <c r="P19" s="15"/>
      <c r="Q19" s="12"/>
      <c r="R19" s="12"/>
      <c r="S19" s="12"/>
      <c r="T19" s="12"/>
      <c r="U19" s="12"/>
      <c r="V19" s="12"/>
      <c r="W19" s="13"/>
    </row>
    <row r="20" spans="2:23" ht="24.75" thickBot="1" x14ac:dyDescent="0.3">
      <c r="B20" s="61">
        <v>6</v>
      </c>
      <c r="C20" s="65" t="s">
        <v>20</v>
      </c>
      <c r="D20" s="82" t="s">
        <v>23</v>
      </c>
      <c r="E20" s="62">
        <v>1</v>
      </c>
      <c r="F20" s="63">
        <v>830000</v>
      </c>
      <c r="G20" s="63">
        <v>830000</v>
      </c>
      <c r="H20" s="84">
        <v>845000</v>
      </c>
      <c r="I20" s="84">
        <v>845000</v>
      </c>
      <c r="J20" s="64"/>
      <c r="K20" s="79">
        <f t="shared" si="0"/>
        <v>837500</v>
      </c>
      <c r="L20" s="18"/>
      <c r="M20" s="11"/>
      <c r="N20" s="11"/>
      <c r="O20" s="19"/>
      <c r="P20" s="19"/>
      <c r="Q20" s="19"/>
      <c r="R20" s="19"/>
      <c r="S20" s="19"/>
      <c r="T20" s="19"/>
      <c r="U20" s="13"/>
    </row>
    <row r="21" spans="2:23" ht="27" customHeight="1" x14ac:dyDescent="0.25">
      <c r="B21" s="98" t="s">
        <v>7</v>
      </c>
      <c r="C21" s="99"/>
      <c r="D21" s="99"/>
      <c r="E21" s="100"/>
      <c r="F21" s="39"/>
      <c r="G21" s="43">
        <f>SUM(G15:G20)</f>
        <v>5555000</v>
      </c>
      <c r="H21" s="85"/>
      <c r="I21" s="85">
        <f>SUM(I15:I20)</f>
        <v>5746000</v>
      </c>
      <c r="J21" s="40"/>
      <c r="K21" s="46">
        <f>SUM(K15:K20)</f>
        <v>5650500</v>
      </c>
      <c r="L21" s="18"/>
      <c r="M21" s="11"/>
      <c r="N21" s="11"/>
      <c r="O21" s="19"/>
      <c r="P21" s="19"/>
      <c r="Q21" s="19"/>
      <c r="R21" s="19"/>
      <c r="S21" s="19"/>
      <c r="T21" s="19"/>
      <c r="U21" s="13"/>
    </row>
    <row r="22" spans="2:23" ht="26.25" customHeight="1" x14ac:dyDescent="0.25">
      <c r="B22" s="101" t="s">
        <v>8</v>
      </c>
      <c r="C22" s="102"/>
      <c r="D22" s="102"/>
      <c r="E22" s="103"/>
      <c r="F22" s="16"/>
      <c r="G22" s="16">
        <f>G21*0.19</f>
        <v>1055450</v>
      </c>
      <c r="H22" s="86"/>
      <c r="I22" s="86">
        <f>I21*0.19</f>
        <v>1091740</v>
      </c>
      <c r="J22" s="17"/>
      <c r="K22" s="45">
        <f>K21*0.19</f>
        <v>1073595</v>
      </c>
      <c r="L22" s="18"/>
      <c r="M22" s="11"/>
      <c r="N22" s="11"/>
      <c r="O22" s="19"/>
      <c r="P22" s="19"/>
      <c r="Q22" s="19"/>
      <c r="R22" s="19"/>
      <c r="S22" s="19"/>
      <c r="T22" s="19"/>
      <c r="U22" s="13"/>
    </row>
    <row r="23" spans="2:23" ht="77.25" hidden="1" customHeight="1" x14ac:dyDescent="0.25">
      <c r="B23" s="21"/>
      <c r="C23" s="22"/>
      <c r="D23" s="10"/>
      <c r="E23" s="23"/>
      <c r="F23" s="16"/>
      <c r="G23" s="41">
        <f>SUM(G20:G22)</f>
        <v>7440450</v>
      </c>
      <c r="H23" s="87"/>
      <c r="I23" s="87"/>
      <c r="J23" s="17" t="e">
        <f>TRUNC(ROUND((F23+#REF!)/2,0))</f>
        <v>#REF!</v>
      </c>
      <c r="K23" s="20">
        <f>SUM(K20:K22)</f>
        <v>7561595</v>
      </c>
      <c r="L23" s="18"/>
      <c r="M23" s="11"/>
      <c r="N23" s="11"/>
      <c r="O23" s="19"/>
      <c r="P23" s="19"/>
      <c r="Q23" s="19"/>
      <c r="R23" s="19"/>
      <c r="S23" s="19"/>
      <c r="T23" s="19"/>
      <c r="U23" s="13"/>
    </row>
    <row r="24" spans="2:23" ht="24.75" customHeight="1" thickBot="1" x14ac:dyDescent="0.3">
      <c r="B24" s="106" t="s">
        <v>9</v>
      </c>
      <c r="C24" s="107"/>
      <c r="D24" s="107"/>
      <c r="E24" s="107"/>
      <c r="F24" s="24"/>
      <c r="G24" s="24">
        <f>G21+G22</f>
        <v>6610450</v>
      </c>
      <c r="H24" s="25"/>
      <c r="I24" s="25">
        <f>I21+I22</f>
        <v>6837740</v>
      </c>
      <c r="J24" s="26"/>
      <c r="K24" s="44">
        <f>K21+K22</f>
        <v>6724095</v>
      </c>
      <c r="L24" s="27"/>
      <c r="M24" s="28"/>
      <c r="N24" s="28"/>
      <c r="O24" s="28"/>
      <c r="P24" s="29"/>
      <c r="Q24" s="28"/>
      <c r="R24" s="29"/>
      <c r="S24" s="29"/>
      <c r="T24" s="29"/>
      <c r="U24" s="13"/>
    </row>
    <row r="25" spans="2:23" x14ac:dyDescent="0.25">
      <c r="B25" s="30"/>
      <c r="C25" s="30"/>
      <c r="D25" s="30"/>
      <c r="E25" s="30"/>
      <c r="F25" s="30"/>
      <c r="G25" s="30"/>
      <c r="H25" s="30"/>
      <c r="I25" s="30"/>
      <c r="J25" s="14"/>
      <c r="K25" s="42"/>
      <c r="L25" s="27"/>
      <c r="M25" s="13"/>
      <c r="N25" s="13"/>
      <c r="O25" s="13"/>
      <c r="P25" s="13"/>
      <c r="Q25" s="13"/>
      <c r="R25" s="13"/>
      <c r="S25" s="13"/>
      <c r="T25" s="13"/>
      <c r="U25" s="13"/>
    </row>
    <row r="26" spans="2:23" hidden="1" x14ac:dyDescent="0.25">
      <c r="B26" s="47"/>
      <c r="C26" s="47"/>
      <c r="D26" s="47"/>
      <c r="E26" s="48"/>
      <c r="F26" s="48"/>
      <c r="G26" s="48"/>
      <c r="H26" s="48"/>
      <c r="I26" s="48"/>
      <c r="J26" s="49"/>
      <c r="K26" s="31"/>
      <c r="L26" s="9"/>
      <c r="M26" s="13"/>
      <c r="N26" s="13"/>
      <c r="O26" s="13"/>
      <c r="P26" s="13"/>
      <c r="Q26" s="13"/>
      <c r="R26" s="13"/>
      <c r="S26" s="13"/>
      <c r="T26" s="13"/>
      <c r="U26" s="13"/>
    </row>
    <row r="27" spans="2:23" x14ac:dyDescent="0.25">
      <c r="B27" s="50" t="s">
        <v>10</v>
      </c>
      <c r="K27" s="32"/>
      <c r="M27" s="33"/>
      <c r="N27" s="13"/>
      <c r="O27" s="34"/>
      <c r="P27" s="13"/>
      <c r="Q27" s="13"/>
      <c r="R27" s="13"/>
      <c r="S27" s="13"/>
      <c r="T27" s="13"/>
      <c r="U27" s="13"/>
    </row>
    <row r="28" spans="2:23" x14ac:dyDescent="0.25">
      <c r="K28" s="32"/>
      <c r="M28" s="33"/>
      <c r="N28" s="13"/>
      <c r="O28" s="34"/>
      <c r="P28" s="13"/>
      <c r="Q28" s="13"/>
      <c r="R28" s="13"/>
      <c r="S28" s="13"/>
      <c r="T28" s="13"/>
      <c r="U28" s="13"/>
    </row>
    <row r="29" spans="2:23" x14ac:dyDescent="0.25">
      <c r="K29" s="32"/>
      <c r="M29" s="33"/>
      <c r="N29" s="13"/>
      <c r="O29" s="34"/>
      <c r="P29" s="13"/>
      <c r="Q29" s="13"/>
      <c r="R29" s="13"/>
      <c r="S29" s="13"/>
      <c r="T29" s="13"/>
      <c r="U29" s="13"/>
    </row>
    <row r="30" spans="2:23" x14ac:dyDescent="0.25">
      <c r="K30" s="32"/>
      <c r="M30" s="33"/>
      <c r="N30" s="13"/>
      <c r="O30" s="34"/>
      <c r="P30" s="13"/>
      <c r="Q30" s="13"/>
      <c r="R30" s="13"/>
      <c r="S30" s="13"/>
      <c r="T30" s="13"/>
      <c r="U30" s="13"/>
    </row>
    <row r="31" spans="2:23" x14ac:dyDescent="0.25">
      <c r="B31" s="93" t="s">
        <v>12</v>
      </c>
      <c r="C31" s="93"/>
      <c r="D31" s="93"/>
      <c r="E31" s="93"/>
      <c r="F31" s="93"/>
      <c r="G31" s="93"/>
      <c r="H31" s="93"/>
      <c r="I31" s="93"/>
      <c r="J31" s="93"/>
      <c r="K31" s="93"/>
      <c r="M31" s="33"/>
      <c r="N31" s="13"/>
      <c r="O31" s="34"/>
      <c r="P31" s="13"/>
      <c r="Q31" s="13"/>
      <c r="R31" s="13"/>
      <c r="S31" s="13"/>
      <c r="T31" s="13"/>
      <c r="U31" s="13"/>
    </row>
    <row r="32" spans="2:23" x14ac:dyDescent="0.25">
      <c r="B32" s="93" t="s">
        <v>11</v>
      </c>
      <c r="C32" s="93"/>
      <c r="D32" s="93"/>
      <c r="E32" s="93"/>
      <c r="F32" s="93"/>
      <c r="G32" s="93"/>
      <c r="H32" s="93"/>
      <c r="I32" s="93"/>
      <c r="J32" s="93"/>
      <c r="K32" s="93"/>
      <c r="M32" s="33"/>
      <c r="N32" s="13"/>
      <c r="O32" s="34"/>
      <c r="P32" s="13"/>
      <c r="Q32" s="13"/>
      <c r="R32" s="13"/>
      <c r="S32" s="13"/>
      <c r="T32" s="13"/>
      <c r="U32" s="13"/>
    </row>
    <row r="33" spans="2:21" x14ac:dyDescent="0.25">
      <c r="B33" s="30"/>
      <c r="C33" s="30"/>
      <c r="D33" s="30"/>
      <c r="E33" s="35"/>
      <c r="M33" s="34"/>
      <c r="N33" s="13"/>
      <c r="O33" s="33"/>
      <c r="P33" s="13"/>
      <c r="Q33" s="13"/>
      <c r="R33" s="13"/>
      <c r="S33" s="13"/>
      <c r="T33" s="13"/>
      <c r="U33" s="13"/>
    </row>
    <row r="34" spans="2:21" x14ac:dyDescent="0.25">
      <c r="B34" s="35" t="s">
        <v>13</v>
      </c>
    </row>
    <row r="35" spans="2:21" x14ac:dyDescent="0.25">
      <c r="J35" s="13"/>
      <c r="K35" s="13"/>
    </row>
    <row r="36" spans="2:21" x14ac:dyDescent="0.25">
      <c r="J36" s="13"/>
      <c r="K36" s="13"/>
    </row>
    <row r="37" spans="2:21" x14ac:dyDescent="0.25">
      <c r="J37" s="13"/>
      <c r="K37" s="13"/>
    </row>
    <row r="38" spans="2:21" x14ac:dyDescent="0.25">
      <c r="J38" s="36"/>
      <c r="K38" s="13"/>
    </row>
    <row r="39" spans="2:21" x14ac:dyDescent="0.25">
      <c r="J39" s="37"/>
    </row>
    <row r="41" spans="2:21" x14ac:dyDescent="0.25">
      <c r="K41" s="37"/>
    </row>
    <row r="43" spans="2:21" x14ac:dyDescent="0.25">
      <c r="J43" s="38"/>
      <c r="K43" s="37"/>
    </row>
  </sheetData>
  <mergeCells count="13">
    <mergeCell ref="B32:K32"/>
    <mergeCell ref="C7:D7"/>
    <mergeCell ref="S13:T13"/>
    <mergeCell ref="B21:E21"/>
    <mergeCell ref="B22:E22"/>
    <mergeCell ref="J13:K13"/>
    <mergeCell ref="O13:P13"/>
    <mergeCell ref="B24:E24"/>
    <mergeCell ref="C5:D5"/>
    <mergeCell ref="F13:G13"/>
    <mergeCell ref="Q13:R13"/>
    <mergeCell ref="B31:K31"/>
    <mergeCell ref="H13:I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DA24D-DA36-418A-A64C-EFAD320AC81A}">
  <dimension ref="B3:W38"/>
  <sheetViews>
    <sheetView showGridLines="0" workbookViewId="0">
      <selection activeCell="B27" sqref="B27:K27"/>
    </sheetView>
  </sheetViews>
  <sheetFormatPr baseColWidth="10" defaultRowHeight="15" x14ac:dyDescent="0.25"/>
  <cols>
    <col min="2" max="2" width="3.7109375" customWidth="1"/>
    <col min="3" max="3" width="32.42578125" customWidth="1"/>
    <col min="4" max="4" width="15.5703125" customWidth="1"/>
    <col min="5" max="5" width="12.42578125" customWidth="1"/>
    <col min="6" max="6" width="13.5703125" customWidth="1"/>
    <col min="7" max="7" width="16.140625" customWidth="1"/>
    <col min="8" max="9" width="14.7109375" customWidth="1"/>
    <col min="10" max="10" width="13.85546875" customWidth="1"/>
    <col min="11" max="11" width="15.140625" customWidth="1"/>
    <col min="12" max="12" width="12.28515625" bestFit="1" customWidth="1"/>
    <col min="14" max="14" width="13.28515625" bestFit="1" customWidth="1"/>
    <col min="18" max="18" width="15.85546875" customWidth="1"/>
    <col min="19" max="19" width="19.7109375" bestFit="1" customWidth="1"/>
  </cols>
  <sheetData>
    <row r="3" spans="2:23" ht="23.25" x14ac:dyDescent="0.25">
      <c r="B3" s="1" t="s">
        <v>29</v>
      </c>
      <c r="C3" s="2"/>
      <c r="D3" s="3"/>
      <c r="E3" s="3"/>
      <c r="F3" s="4"/>
      <c r="G3" s="4"/>
      <c r="H3" s="4"/>
      <c r="I3" s="4"/>
      <c r="J3" s="4"/>
      <c r="K3" s="4"/>
      <c r="L3" s="4"/>
    </row>
    <row r="4" spans="2:23" x14ac:dyDescent="0.25">
      <c r="B4" s="5"/>
      <c r="C4" s="6"/>
      <c r="D4" s="7"/>
      <c r="E4" s="7"/>
      <c r="F4" s="4"/>
      <c r="G4" s="4"/>
      <c r="H4" s="4"/>
      <c r="I4" s="4"/>
      <c r="J4" s="4"/>
      <c r="K4" s="4"/>
      <c r="L4" s="4"/>
    </row>
    <row r="5" spans="2:23" x14ac:dyDescent="0.25">
      <c r="B5" s="5"/>
      <c r="C5" s="88" t="s">
        <v>0</v>
      </c>
      <c r="D5" s="89"/>
      <c r="E5" s="7"/>
      <c r="F5" s="4"/>
      <c r="G5" s="4"/>
      <c r="H5" s="4"/>
      <c r="I5" s="4"/>
      <c r="J5" s="4"/>
      <c r="K5" s="4"/>
      <c r="L5" s="4"/>
    </row>
    <row r="6" spans="2:23" x14ac:dyDescent="0.25">
      <c r="B6" s="5"/>
      <c r="C6" s="5"/>
      <c r="D6" s="5"/>
      <c r="E6" s="7"/>
      <c r="F6" s="4"/>
      <c r="G6" s="4"/>
      <c r="H6" s="4"/>
      <c r="I6" s="4"/>
      <c r="J6" s="4"/>
      <c r="K6" s="4"/>
      <c r="L6" s="4"/>
    </row>
    <row r="7" spans="2:23" ht="20.25" x14ac:dyDescent="0.25">
      <c r="B7" s="5"/>
      <c r="C7" s="96" t="s">
        <v>1</v>
      </c>
      <c r="D7" s="97"/>
      <c r="E7" s="7"/>
      <c r="F7" s="4"/>
      <c r="G7" s="4"/>
      <c r="H7" s="4"/>
      <c r="I7" s="4"/>
      <c r="J7" s="4"/>
      <c r="K7" s="4"/>
      <c r="L7" s="4"/>
    </row>
    <row r="8" spans="2:23" x14ac:dyDescent="0.25">
      <c r="B8" s="5"/>
      <c r="C8" s="5"/>
      <c r="D8" s="5"/>
      <c r="E8" s="7"/>
      <c r="F8" s="4"/>
      <c r="G8" s="4"/>
      <c r="H8" s="4"/>
      <c r="I8" s="4"/>
      <c r="J8" s="4"/>
      <c r="K8" s="4"/>
      <c r="L8" s="4"/>
    </row>
    <row r="9" spans="2:23" ht="16.5" customHeight="1" x14ac:dyDescent="0.25">
      <c r="B9" s="5"/>
      <c r="C9" s="51" t="s">
        <v>2</v>
      </c>
      <c r="D9" s="72">
        <f>G19</f>
        <v>7413700</v>
      </c>
      <c r="E9" s="4"/>
      <c r="F9" s="4"/>
      <c r="G9" s="4"/>
      <c r="H9" s="4"/>
      <c r="I9" s="4"/>
      <c r="J9" s="4"/>
      <c r="K9" s="4"/>
      <c r="L9" s="4"/>
    </row>
    <row r="10" spans="2:23" ht="16.5" customHeight="1" x14ac:dyDescent="0.25">
      <c r="B10" s="5"/>
      <c r="C10" s="52" t="s">
        <v>3</v>
      </c>
      <c r="D10" s="73">
        <f>I19</f>
        <v>7259000</v>
      </c>
      <c r="E10" s="4"/>
      <c r="F10" s="4"/>
      <c r="G10" s="4"/>
      <c r="H10" s="4"/>
      <c r="I10" s="4"/>
      <c r="J10" s="4"/>
      <c r="K10" s="4"/>
      <c r="L10" s="4"/>
    </row>
    <row r="11" spans="2:23" ht="16.5" customHeight="1" x14ac:dyDescent="0.25">
      <c r="B11" s="5"/>
      <c r="C11" s="53" t="s">
        <v>4</v>
      </c>
      <c r="D11" s="83">
        <f>K19</f>
        <v>7336350</v>
      </c>
      <c r="E11" s="4"/>
      <c r="F11" s="4"/>
      <c r="G11" s="4"/>
      <c r="H11" s="4"/>
      <c r="I11" s="4"/>
      <c r="J11" s="4"/>
      <c r="K11" s="4"/>
      <c r="L11" s="4"/>
    </row>
    <row r="12" spans="2:23" ht="15.75" thickBot="1" x14ac:dyDescent="0.3">
      <c r="B12" s="5"/>
      <c r="C12" s="6"/>
      <c r="D12" s="7"/>
      <c r="E12" s="7"/>
      <c r="F12" s="4"/>
      <c r="G12" s="4"/>
      <c r="H12" s="4"/>
      <c r="I12" s="4"/>
      <c r="J12" s="4"/>
      <c r="K12" s="4"/>
      <c r="L12" s="4"/>
    </row>
    <row r="13" spans="2:23" ht="21.75" customHeight="1" thickBot="1" x14ac:dyDescent="0.3">
      <c r="B13" s="8"/>
      <c r="C13" s="9"/>
      <c r="D13" s="10"/>
      <c r="E13" s="10"/>
      <c r="F13" s="90" t="s">
        <v>2</v>
      </c>
      <c r="G13" s="91"/>
      <c r="H13" s="94" t="s">
        <v>3</v>
      </c>
      <c r="I13" s="95"/>
      <c r="J13" s="104" t="s">
        <v>4</v>
      </c>
      <c r="K13" s="105"/>
      <c r="L13" s="4"/>
      <c r="M13" s="11"/>
      <c r="N13" s="11"/>
      <c r="O13" s="92"/>
      <c r="P13" s="92"/>
      <c r="Q13" s="92"/>
      <c r="R13" s="92"/>
      <c r="S13" s="92"/>
      <c r="T13" s="92"/>
      <c r="U13" s="13"/>
    </row>
    <row r="14" spans="2:23" ht="24.75" thickBot="1" x14ac:dyDescent="0.3">
      <c r="B14" s="55" t="s">
        <v>5</v>
      </c>
      <c r="C14" s="56" t="s">
        <v>6</v>
      </c>
      <c r="D14" s="56" t="s">
        <v>22</v>
      </c>
      <c r="E14" s="57" t="s">
        <v>21</v>
      </c>
      <c r="F14" s="54" t="s">
        <v>14</v>
      </c>
      <c r="G14" s="54" t="s">
        <v>24</v>
      </c>
      <c r="H14" s="58" t="s">
        <v>14</v>
      </c>
      <c r="I14" s="58" t="s">
        <v>24</v>
      </c>
      <c r="J14" s="59" t="s">
        <v>14</v>
      </c>
      <c r="K14" s="60" t="s">
        <v>24</v>
      </c>
      <c r="L14" s="12"/>
      <c r="M14" s="12"/>
      <c r="N14" s="14"/>
      <c r="O14" s="15"/>
      <c r="P14" s="15"/>
      <c r="Q14" s="12"/>
      <c r="R14" s="12"/>
      <c r="S14" s="12"/>
      <c r="T14" s="12"/>
      <c r="U14" s="12"/>
      <c r="V14" s="12"/>
      <c r="W14" s="13"/>
    </row>
    <row r="15" spans="2:23" ht="24.75" thickBot="1" x14ac:dyDescent="0.3">
      <c r="B15" s="71">
        <v>1</v>
      </c>
      <c r="C15" s="66" t="s">
        <v>25</v>
      </c>
      <c r="D15" s="81" t="s">
        <v>23</v>
      </c>
      <c r="E15" s="66">
        <v>1</v>
      </c>
      <c r="F15" s="67">
        <v>6230000</v>
      </c>
      <c r="G15" s="67">
        <f>F15*E15</f>
        <v>6230000</v>
      </c>
      <c r="H15" s="68">
        <v>6100000</v>
      </c>
      <c r="I15" s="68">
        <f>H15*E15</f>
        <v>6100000</v>
      </c>
      <c r="J15" s="69"/>
      <c r="K15" s="70">
        <f>(G15+I15)/2</f>
        <v>6165000</v>
      </c>
      <c r="L15" s="12"/>
      <c r="M15" s="12"/>
      <c r="N15" s="14"/>
      <c r="O15" s="15"/>
      <c r="P15" s="15"/>
      <c r="Q15" s="12"/>
      <c r="R15" s="12"/>
      <c r="S15" s="12"/>
      <c r="T15" s="12"/>
      <c r="U15" s="12"/>
      <c r="V15" s="12"/>
      <c r="W15" s="13"/>
    </row>
    <row r="16" spans="2:23" ht="27" customHeight="1" x14ac:dyDescent="0.25">
      <c r="B16" s="98" t="s">
        <v>7</v>
      </c>
      <c r="C16" s="99"/>
      <c r="D16" s="99"/>
      <c r="E16" s="100"/>
      <c r="F16" s="39"/>
      <c r="G16" s="43">
        <f>SUM(G15:G15)</f>
        <v>6230000</v>
      </c>
      <c r="H16" s="85"/>
      <c r="I16" s="85">
        <f>SUM(I15:I15)</f>
        <v>6100000</v>
      </c>
      <c r="J16" s="40"/>
      <c r="K16" s="46">
        <f>SUM(K15:K15)</f>
        <v>6165000</v>
      </c>
      <c r="L16" s="18"/>
      <c r="M16" s="11"/>
      <c r="N16" s="11"/>
      <c r="O16" s="19"/>
      <c r="P16" s="19"/>
      <c r="Q16" s="19"/>
      <c r="R16" s="19"/>
      <c r="S16" s="19"/>
      <c r="T16" s="19"/>
      <c r="U16" s="13"/>
    </row>
    <row r="17" spans="2:21" ht="26.25" customHeight="1" x14ac:dyDescent="0.25">
      <c r="B17" s="101" t="s">
        <v>8</v>
      </c>
      <c r="C17" s="102"/>
      <c r="D17" s="102"/>
      <c r="E17" s="103"/>
      <c r="F17" s="16"/>
      <c r="G17" s="16">
        <f>G16*0.19</f>
        <v>1183700</v>
      </c>
      <c r="H17" s="86"/>
      <c r="I17" s="86">
        <f>I16*0.19</f>
        <v>1159000</v>
      </c>
      <c r="J17" s="17"/>
      <c r="K17" s="45">
        <f>K16*0.19</f>
        <v>1171350</v>
      </c>
      <c r="L17" s="18"/>
      <c r="M17" s="11"/>
      <c r="N17" s="11"/>
      <c r="O17" s="19"/>
      <c r="P17" s="19"/>
      <c r="Q17" s="19"/>
      <c r="R17" s="19"/>
      <c r="S17" s="19"/>
      <c r="T17" s="19"/>
      <c r="U17" s="13"/>
    </row>
    <row r="18" spans="2:21" ht="77.25" hidden="1" customHeight="1" x14ac:dyDescent="0.25">
      <c r="B18" s="21"/>
      <c r="C18" s="22"/>
      <c r="D18" s="10"/>
      <c r="E18" s="23"/>
      <c r="F18" s="16"/>
      <c r="G18" s="41">
        <f>SUM(G16:G17)</f>
        <v>7413700</v>
      </c>
      <c r="H18" s="87"/>
      <c r="I18" s="87"/>
      <c r="J18" s="17" t="e">
        <f>TRUNC(ROUND((F18+#REF!)/2,0))</f>
        <v>#REF!</v>
      </c>
      <c r="K18" s="20">
        <f>SUM(K16:K17)</f>
        <v>7336350</v>
      </c>
      <c r="L18" s="18"/>
      <c r="M18" s="11"/>
      <c r="N18" s="11"/>
      <c r="O18" s="19"/>
      <c r="P18" s="19"/>
      <c r="Q18" s="19"/>
      <c r="R18" s="19"/>
      <c r="S18" s="19"/>
      <c r="T18" s="19"/>
      <c r="U18" s="13"/>
    </row>
    <row r="19" spans="2:21" ht="24.75" customHeight="1" thickBot="1" x14ac:dyDescent="0.3">
      <c r="B19" s="106" t="s">
        <v>9</v>
      </c>
      <c r="C19" s="107"/>
      <c r="D19" s="107"/>
      <c r="E19" s="107"/>
      <c r="F19" s="24"/>
      <c r="G19" s="24">
        <f>G16+G17</f>
        <v>7413700</v>
      </c>
      <c r="H19" s="25"/>
      <c r="I19" s="25">
        <f>I16+I17</f>
        <v>7259000</v>
      </c>
      <c r="J19" s="26"/>
      <c r="K19" s="44">
        <f>K16+K17</f>
        <v>7336350</v>
      </c>
      <c r="L19" s="27"/>
      <c r="M19" s="28"/>
      <c r="N19" s="28"/>
      <c r="O19" s="28"/>
      <c r="P19" s="29"/>
      <c r="Q19" s="28"/>
      <c r="R19" s="29"/>
      <c r="S19" s="29"/>
      <c r="T19" s="29"/>
      <c r="U19" s="13"/>
    </row>
    <row r="20" spans="2:21" x14ac:dyDescent="0.25">
      <c r="B20" s="30"/>
      <c r="C20" s="30"/>
      <c r="D20" s="30"/>
      <c r="E20" s="30"/>
      <c r="F20" s="30"/>
      <c r="G20" s="30"/>
      <c r="H20" s="30"/>
      <c r="I20" s="30"/>
      <c r="J20" s="14"/>
      <c r="K20" s="42"/>
      <c r="L20" s="27"/>
      <c r="M20" s="13"/>
      <c r="N20" s="13"/>
      <c r="O20" s="13"/>
      <c r="P20" s="13"/>
      <c r="Q20" s="13"/>
      <c r="R20" s="13"/>
      <c r="S20" s="13"/>
      <c r="T20" s="13"/>
      <c r="U20" s="13"/>
    </row>
    <row r="21" spans="2:21" hidden="1" x14ac:dyDescent="0.25">
      <c r="B21" s="47"/>
      <c r="C21" s="47"/>
      <c r="D21" s="47"/>
      <c r="E21" s="48"/>
      <c r="F21" s="48"/>
      <c r="G21" s="48"/>
      <c r="H21" s="48"/>
      <c r="I21" s="48"/>
      <c r="J21" s="49"/>
      <c r="K21" s="31"/>
      <c r="L21" s="9"/>
      <c r="M21" s="13"/>
      <c r="N21" s="13"/>
      <c r="O21" s="13"/>
      <c r="P21" s="13"/>
      <c r="Q21" s="13"/>
      <c r="R21" s="13"/>
      <c r="S21" s="13"/>
      <c r="T21" s="13"/>
      <c r="U21" s="13"/>
    </row>
    <row r="22" spans="2:21" x14ac:dyDescent="0.25">
      <c r="B22" s="50" t="s">
        <v>10</v>
      </c>
      <c r="K22" s="32"/>
      <c r="M22" s="33"/>
      <c r="N22" s="13"/>
      <c r="O22" s="34"/>
      <c r="P22" s="13"/>
      <c r="Q22" s="13"/>
      <c r="R22" s="13"/>
      <c r="S22" s="13"/>
      <c r="T22" s="13"/>
      <c r="U22" s="13"/>
    </row>
    <row r="23" spans="2:21" x14ac:dyDescent="0.25">
      <c r="K23" s="32"/>
      <c r="M23" s="33"/>
      <c r="N23" s="13"/>
      <c r="O23" s="34"/>
      <c r="P23" s="13"/>
      <c r="Q23" s="13"/>
      <c r="R23" s="13"/>
      <c r="S23" s="13"/>
      <c r="T23" s="13"/>
      <c r="U23" s="13"/>
    </row>
    <row r="24" spans="2:21" x14ac:dyDescent="0.25">
      <c r="K24" s="32"/>
      <c r="M24" s="33"/>
      <c r="N24" s="13"/>
      <c r="O24" s="34"/>
      <c r="P24" s="13"/>
      <c r="Q24" s="13"/>
      <c r="R24" s="13"/>
      <c r="S24" s="13"/>
      <c r="T24" s="13"/>
      <c r="U24" s="13"/>
    </row>
    <row r="25" spans="2:21" x14ac:dyDescent="0.25">
      <c r="K25" s="32"/>
      <c r="M25" s="33"/>
      <c r="N25" s="13"/>
      <c r="O25" s="34"/>
      <c r="P25" s="13"/>
      <c r="Q25" s="13"/>
      <c r="R25" s="13"/>
      <c r="S25" s="13"/>
      <c r="T25" s="13"/>
      <c r="U25" s="13"/>
    </row>
    <row r="26" spans="2:21" x14ac:dyDescent="0.25">
      <c r="B26" s="93" t="s">
        <v>12</v>
      </c>
      <c r="C26" s="93"/>
      <c r="D26" s="93"/>
      <c r="E26" s="93"/>
      <c r="F26" s="93"/>
      <c r="G26" s="93"/>
      <c r="H26" s="93"/>
      <c r="I26" s="93"/>
      <c r="J26" s="93"/>
      <c r="K26" s="93"/>
      <c r="M26" s="33"/>
      <c r="N26" s="13"/>
      <c r="O26" s="34"/>
      <c r="P26" s="13"/>
      <c r="Q26" s="13"/>
      <c r="R26" s="13"/>
      <c r="S26" s="13"/>
      <c r="T26" s="13"/>
      <c r="U26" s="13"/>
    </row>
    <row r="27" spans="2:21" x14ac:dyDescent="0.25">
      <c r="B27" s="93" t="s">
        <v>11</v>
      </c>
      <c r="C27" s="93"/>
      <c r="D27" s="93"/>
      <c r="E27" s="93"/>
      <c r="F27" s="93"/>
      <c r="G27" s="93"/>
      <c r="H27" s="93"/>
      <c r="I27" s="93"/>
      <c r="J27" s="93"/>
      <c r="K27" s="93"/>
      <c r="M27" s="33"/>
      <c r="N27" s="13"/>
      <c r="O27" s="34"/>
      <c r="P27" s="13"/>
      <c r="Q27" s="13"/>
      <c r="R27" s="13"/>
      <c r="S27" s="13"/>
      <c r="T27" s="13"/>
      <c r="U27" s="13"/>
    </row>
    <row r="28" spans="2:21" x14ac:dyDescent="0.25">
      <c r="B28" s="30"/>
      <c r="C28" s="30"/>
      <c r="D28" s="30"/>
      <c r="E28" s="35"/>
      <c r="M28" s="34"/>
      <c r="N28" s="13"/>
      <c r="O28" s="33"/>
      <c r="P28" s="13"/>
      <c r="Q28" s="13"/>
      <c r="R28" s="13"/>
      <c r="S28" s="13"/>
      <c r="T28" s="13"/>
      <c r="U28" s="13"/>
    </row>
    <row r="29" spans="2:21" x14ac:dyDescent="0.25">
      <c r="B29" s="35" t="s">
        <v>13</v>
      </c>
    </row>
    <row r="30" spans="2:21" x14ac:dyDescent="0.25">
      <c r="J30" s="13"/>
      <c r="K30" s="13"/>
    </row>
    <row r="31" spans="2:21" x14ac:dyDescent="0.25">
      <c r="J31" s="13"/>
      <c r="K31" s="13"/>
    </row>
    <row r="32" spans="2:21" x14ac:dyDescent="0.25">
      <c r="J32" s="13"/>
      <c r="K32" s="13"/>
    </row>
    <row r="33" spans="10:11" x14ac:dyDescent="0.25">
      <c r="J33" s="36"/>
      <c r="K33" s="13"/>
    </row>
    <row r="34" spans="10:11" x14ac:dyDescent="0.25">
      <c r="J34" s="37"/>
    </row>
    <row r="36" spans="10:11" x14ac:dyDescent="0.25">
      <c r="K36" s="37"/>
    </row>
    <row r="38" spans="10:11" x14ac:dyDescent="0.25">
      <c r="J38" s="38"/>
      <c r="K38" s="37"/>
    </row>
  </sheetData>
  <mergeCells count="13">
    <mergeCell ref="C5:D5"/>
    <mergeCell ref="C7:D7"/>
    <mergeCell ref="F13:G13"/>
    <mergeCell ref="H13:I13"/>
    <mergeCell ref="J13:K13"/>
    <mergeCell ref="B27:K27"/>
    <mergeCell ref="Q13:R13"/>
    <mergeCell ref="S13:T13"/>
    <mergeCell ref="B16:E16"/>
    <mergeCell ref="B17:E17"/>
    <mergeCell ref="B19:E19"/>
    <mergeCell ref="B26:K26"/>
    <mergeCell ref="O13:P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AAF48-8FCD-47A8-85C1-94E81388793D}">
  <dimension ref="B3:W39"/>
  <sheetViews>
    <sheetView showGridLines="0" tabSelected="1" workbookViewId="0">
      <selection activeCell="M26" sqref="M26"/>
    </sheetView>
  </sheetViews>
  <sheetFormatPr baseColWidth="10" defaultRowHeight="15" x14ac:dyDescent="0.25"/>
  <cols>
    <col min="2" max="2" width="3.7109375" customWidth="1"/>
    <col min="3" max="3" width="32.42578125" customWidth="1"/>
    <col min="4" max="4" width="15.5703125" customWidth="1"/>
    <col min="5" max="5" width="12.42578125" customWidth="1"/>
    <col min="6" max="6" width="13.5703125" customWidth="1"/>
    <col min="7" max="7" width="16.140625" customWidth="1"/>
    <col min="8" max="9" width="14.7109375" customWidth="1"/>
    <col min="10" max="10" width="13.85546875" customWidth="1"/>
    <col min="11" max="11" width="15.140625" customWidth="1"/>
    <col min="12" max="12" width="12.28515625" bestFit="1" customWidth="1"/>
    <col min="14" max="14" width="13.28515625" bestFit="1" customWidth="1"/>
    <col min="18" max="18" width="15.85546875" customWidth="1"/>
    <col min="19" max="19" width="19.7109375" bestFit="1" customWidth="1"/>
  </cols>
  <sheetData>
    <row r="3" spans="2:23" ht="23.25" x14ac:dyDescent="0.25">
      <c r="B3" s="1" t="s">
        <v>30</v>
      </c>
      <c r="C3" s="2"/>
      <c r="D3" s="3"/>
      <c r="E3" s="3"/>
      <c r="F3" s="4"/>
      <c r="G3" s="4"/>
      <c r="H3" s="4"/>
      <c r="I3" s="4"/>
      <c r="J3" s="4"/>
      <c r="K3" s="4"/>
      <c r="L3" s="4"/>
    </row>
    <row r="4" spans="2:23" x14ac:dyDescent="0.25">
      <c r="B4" s="5"/>
      <c r="C4" s="6"/>
      <c r="D4" s="7"/>
      <c r="E4" s="7"/>
      <c r="F4" s="4"/>
      <c r="G4" s="4"/>
      <c r="H4" s="4"/>
      <c r="I4" s="4"/>
      <c r="J4" s="4"/>
      <c r="K4" s="4"/>
      <c r="L4" s="4"/>
    </row>
    <row r="5" spans="2:23" x14ac:dyDescent="0.25">
      <c r="B5" s="5"/>
      <c r="C5" s="88" t="s">
        <v>0</v>
      </c>
      <c r="D5" s="89"/>
      <c r="E5" s="7"/>
      <c r="F5" s="4"/>
      <c r="G5" s="4"/>
      <c r="H5" s="4"/>
      <c r="I5" s="4"/>
      <c r="J5" s="4"/>
      <c r="K5" s="4"/>
      <c r="L5" s="4"/>
    </row>
    <row r="6" spans="2:23" x14ac:dyDescent="0.25">
      <c r="B6" s="5"/>
      <c r="C6" s="5"/>
      <c r="D6" s="5"/>
      <c r="E6" s="7"/>
      <c r="F6" s="4"/>
      <c r="G6" s="4"/>
      <c r="H6" s="4"/>
      <c r="I6" s="4"/>
      <c r="J6" s="4"/>
      <c r="K6" s="4"/>
      <c r="L6" s="4"/>
    </row>
    <row r="7" spans="2:23" ht="20.25" x14ac:dyDescent="0.25">
      <c r="B7" s="5"/>
      <c r="C7" s="96" t="s">
        <v>1</v>
      </c>
      <c r="D7" s="97"/>
      <c r="E7" s="7"/>
      <c r="F7" s="4"/>
      <c r="G7" s="4"/>
      <c r="H7" s="4"/>
      <c r="I7" s="4"/>
      <c r="J7" s="4"/>
      <c r="K7" s="4"/>
      <c r="L7" s="4"/>
    </row>
    <row r="8" spans="2:23" x14ac:dyDescent="0.25">
      <c r="B8" s="5"/>
      <c r="C8" s="5"/>
      <c r="D8" s="5"/>
      <c r="E8" s="7"/>
      <c r="F8" s="4"/>
      <c r="G8" s="4"/>
      <c r="H8" s="4"/>
      <c r="I8" s="4"/>
      <c r="J8" s="4"/>
      <c r="K8" s="4"/>
      <c r="L8" s="4"/>
    </row>
    <row r="9" spans="2:23" ht="16.5" customHeight="1" x14ac:dyDescent="0.25">
      <c r="B9" s="5"/>
      <c r="C9" s="51" t="s">
        <v>2</v>
      </c>
      <c r="D9" s="72">
        <f>G20</f>
        <v>14024150</v>
      </c>
      <c r="E9" s="4"/>
      <c r="F9" s="4"/>
      <c r="G9" s="4"/>
      <c r="H9" s="4"/>
      <c r="I9" s="4"/>
      <c r="J9" s="4"/>
      <c r="K9" s="4"/>
      <c r="L9" s="4"/>
    </row>
    <row r="10" spans="2:23" ht="16.5" customHeight="1" x14ac:dyDescent="0.25">
      <c r="B10" s="5"/>
      <c r="C10" s="52" t="s">
        <v>3</v>
      </c>
      <c r="D10" s="73">
        <f>I20</f>
        <v>14096740</v>
      </c>
      <c r="E10" s="4"/>
      <c r="F10" s="4"/>
      <c r="G10" s="4"/>
      <c r="H10" s="4"/>
      <c r="I10" s="4"/>
      <c r="J10" s="4"/>
      <c r="K10" s="4"/>
      <c r="L10" s="4"/>
    </row>
    <row r="11" spans="2:23" ht="16.5" customHeight="1" x14ac:dyDescent="0.25">
      <c r="B11" s="5"/>
      <c r="C11" s="53" t="s">
        <v>4</v>
      </c>
      <c r="D11" s="83">
        <f>K20</f>
        <v>14060445</v>
      </c>
      <c r="E11" s="4"/>
      <c r="F11" s="4"/>
      <c r="G11" s="4"/>
      <c r="H11" s="4"/>
      <c r="I11" s="4"/>
      <c r="J11" s="4"/>
      <c r="K11" s="4"/>
      <c r="L11" s="4"/>
    </row>
    <row r="12" spans="2:23" ht="15.75" thickBot="1" x14ac:dyDescent="0.3">
      <c r="B12" s="5"/>
      <c r="C12" s="6"/>
      <c r="D12" s="7"/>
      <c r="E12" s="7"/>
      <c r="F12" s="4"/>
      <c r="G12" s="4"/>
      <c r="H12" s="4"/>
      <c r="I12" s="4"/>
      <c r="J12" s="4"/>
      <c r="K12" s="4"/>
      <c r="L12" s="4"/>
    </row>
    <row r="13" spans="2:23" ht="21.75" customHeight="1" thickBot="1" x14ac:dyDescent="0.3">
      <c r="B13" s="8"/>
      <c r="C13" s="9"/>
      <c r="D13" s="10"/>
      <c r="E13" s="10"/>
      <c r="F13" s="90" t="s">
        <v>2</v>
      </c>
      <c r="G13" s="91"/>
      <c r="H13" s="94" t="s">
        <v>3</v>
      </c>
      <c r="I13" s="95"/>
      <c r="J13" s="104" t="s">
        <v>4</v>
      </c>
      <c r="K13" s="105"/>
      <c r="L13" s="4"/>
      <c r="M13" s="11"/>
      <c r="N13" s="11"/>
      <c r="O13" s="92"/>
      <c r="P13" s="92"/>
      <c r="Q13" s="92"/>
      <c r="R13" s="92"/>
      <c r="S13" s="92"/>
      <c r="T13" s="92"/>
      <c r="U13" s="13"/>
    </row>
    <row r="14" spans="2:23" ht="24.75" thickBot="1" x14ac:dyDescent="0.3">
      <c r="B14" s="55" t="s">
        <v>5</v>
      </c>
      <c r="C14" s="56" t="s">
        <v>6</v>
      </c>
      <c r="D14" s="56" t="s">
        <v>22</v>
      </c>
      <c r="E14" s="57" t="s">
        <v>21</v>
      </c>
      <c r="F14" s="54" t="s">
        <v>14</v>
      </c>
      <c r="G14" s="54" t="s">
        <v>24</v>
      </c>
      <c r="H14" s="58" t="s">
        <v>14</v>
      </c>
      <c r="I14" s="58" t="s">
        <v>24</v>
      </c>
      <c r="J14" s="59" t="s">
        <v>14</v>
      </c>
      <c r="K14" s="60" t="s">
        <v>24</v>
      </c>
      <c r="L14" s="12"/>
      <c r="M14" s="12"/>
      <c r="N14" s="14"/>
      <c r="O14" s="15"/>
      <c r="P14" s="15"/>
      <c r="Q14" s="12"/>
      <c r="R14" s="12"/>
      <c r="S14" s="12"/>
      <c r="T14" s="12"/>
      <c r="U14" s="12"/>
      <c r="V14" s="12"/>
      <c r="W14" s="13"/>
    </row>
    <row r="15" spans="2:23" x14ac:dyDescent="0.25">
      <c r="B15" s="71">
        <v>1</v>
      </c>
      <c r="C15" s="66" t="s">
        <v>26</v>
      </c>
      <c r="D15" s="81" t="s">
        <v>23</v>
      </c>
      <c r="E15" s="66">
        <v>1</v>
      </c>
      <c r="F15" s="67">
        <v>5555000</v>
      </c>
      <c r="G15" s="67">
        <f>F15*E15</f>
        <v>5555000</v>
      </c>
      <c r="H15" s="68">
        <v>5746000</v>
      </c>
      <c r="I15" s="68">
        <f>H15*E15</f>
        <v>5746000</v>
      </c>
      <c r="J15" s="69"/>
      <c r="K15" s="70">
        <f>(G15+I15)/2</f>
        <v>5650500</v>
      </c>
      <c r="L15" s="12"/>
      <c r="M15" s="12"/>
      <c r="N15" s="14"/>
      <c r="O15" s="15"/>
      <c r="P15" s="15"/>
      <c r="Q15" s="12"/>
      <c r="R15" s="12"/>
      <c r="S15" s="12"/>
      <c r="T15" s="12"/>
      <c r="U15" s="12"/>
      <c r="V15" s="12"/>
      <c r="W15" s="13"/>
    </row>
    <row r="16" spans="2:23" ht="15.75" thickBot="1" x14ac:dyDescent="0.3">
      <c r="B16" s="78">
        <v>2</v>
      </c>
      <c r="C16" s="74" t="s">
        <v>27</v>
      </c>
      <c r="D16" s="80" t="s">
        <v>23</v>
      </c>
      <c r="E16" s="74">
        <v>1</v>
      </c>
      <c r="F16" s="75">
        <v>6230000</v>
      </c>
      <c r="G16" s="75">
        <f>F16*E16</f>
        <v>6230000</v>
      </c>
      <c r="H16" s="76">
        <v>6100000</v>
      </c>
      <c r="I16" s="76">
        <f>H16*E16</f>
        <v>6100000</v>
      </c>
      <c r="J16" s="77"/>
      <c r="K16" s="79">
        <f>(G16+I16)/2</f>
        <v>6165000</v>
      </c>
      <c r="L16" s="12"/>
      <c r="M16" s="12"/>
      <c r="N16" s="14"/>
      <c r="O16" s="15"/>
      <c r="P16" s="15"/>
      <c r="Q16" s="12"/>
      <c r="R16" s="12"/>
      <c r="S16" s="12"/>
      <c r="T16" s="12"/>
      <c r="U16" s="12"/>
      <c r="V16" s="12"/>
      <c r="W16" s="13"/>
    </row>
    <row r="17" spans="2:21" ht="27" customHeight="1" x14ac:dyDescent="0.25">
      <c r="B17" s="98" t="s">
        <v>7</v>
      </c>
      <c r="C17" s="99"/>
      <c r="D17" s="99"/>
      <c r="E17" s="100"/>
      <c r="F17" s="39"/>
      <c r="G17" s="43">
        <f>G15+G16</f>
        <v>11785000</v>
      </c>
      <c r="H17" s="85"/>
      <c r="I17" s="85">
        <f>I15+I16</f>
        <v>11846000</v>
      </c>
      <c r="J17" s="40"/>
      <c r="K17" s="46">
        <f>K15+K16</f>
        <v>11815500</v>
      </c>
      <c r="L17" s="18"/>
      <c r="M17" s="11"/>
      <c r="N17" s="11"/>
      <c r="O17" s="19"/>
      <c r="P17" s="19"/>
      <c r="Q17" s="19"/>
      <c r="R17" s="19"/>
      <c r="S17" s="19"/>
      <c r="T17" s="19"/>
      <c r="U17" s="13"/>
    </row>
    <row r="18" spans="2:21" ht="26.25" customHeight="1" x14ac:dyDescent="0.25">
      <c r="B18" s="101" t="s">
        <v>8</v>
      </c>
      <c r="C18" s="102"/>
      <c r="D18" s="102"/>
      <c r="E18" s="103"/>
      <c r="F18" s="16"/>
      <c r="G18" s="16">
        <f>G17*0.19</f>
        <v>2239150</v>
      </c>
      <c r="H18" s="86"/>
      <c r="I18" s="86">
        <f>I17*0.19</f>
        <v>2250740</v>
      </c>
      <c r="J18" s="17"/>
      <c r="K18" s="45">
        <f>K17*0.19</f>
        <v>2244945</v>
      </c>
      <c r="L18" s="18"/>
      <c r="M18" s="11"/>
      <c r="N18" s="11"/>
      <c r="O18" s="19"/>
      <c r="P18" s="19"/>
      <c r="Q18" s="19"/>
      <c r="R18" s="19"/>
      <c r="S18" s="19"/>
      <c r="T18" s="19"/>
      <c r="U18" s="13"/>
    </row>
    <row r="19" spans="2:21" ht="77.25" hidden="1" customHeight="1" x14ac:dyDescent="0.25">
      <c r="B19" s="21"/>
      <c r="C19" s="22"/>
      <c r="D19" s="10"/>
      <c r="E19" s="23"/>
      <c r="F19" s="16"/>
      <c r="G19" s="41"/>
      <c r="H19" s="87"/>
      <c r="I19" s="87"/>
      <c r="J19" s="17"/>
      <c r="K19" s="20"/>
      <c r="L19" s="18"/>
      <c r="M19" s="11"/>
      <c r="N19" s="11"/>
      <c r="O19" s="19"/>
      <c r="P19" s="19"/>
      <c r="Q19" s="19"/>
      <c r="R19" s="19"/>
      <c r="S19" s="19"/>
      <c r="T19" s="19"/>
      <c r="U19" s="13"/>
    </row>
    <row r="20" spans="2:21" ht="24.75" customHeight="1" thickBot="1" x14ac:dyDescent="0.3">
      <c r="B20" s="106" t="s">
        <v>9</v>
      </c>
      <c r="C20" s="107"/>
      <c r="D20" s="107"/>
      <c r="E20" s="107"/>
      <c r="F20" s="24"/>
      <c r="G20" s="24">
        <f>G17+G18</f>
        <v>14024150</v>
      </c>
      <c r="H20" s="25"/>
      <c r="I20" s="25">
        <f>I17+I18</f>
        <v>14096740</v>
      </c>
      <c r="J20" s="26"/>
      <c r="K20" s="44">
        <f>K17+K18</f>
        <v>14060445</v>
      </c>
      <c r="L20" s="27"/>
      <c r="M20" s="28"/>
      <c r="N20" s="28"/>
      <c r="O20" s="28"/>
      <c r="P20" s="29"/>
      <c r="Q20" s="28"/>
      <c r="R20" s="29"/>
      <c r="S20" s="29"/>
      <c r="T20" s="29"/>
      <c r="U20" s="13"/>
    </row>
    <row r="21" spans="2:21" x14ac:dyDescent="0.25">
      <c r="B21" s="30"/>
      <c r="C21" s="30"/>
      <c r="D21" s="30"/>
      <c r="E21" s="30"/>
      <c r="F21" s="30"/>
      <c r="G21" s="30"/>
      <c r="H21" s="30"/>
      <c r="I21" s="30"/>
      <c r="J21" s="14"/>
      <c r="K21" s="42"/>
      <c r="L21" s="27"/>
      <c r="M21" s="13"/>
      <c r="N21" s="13"/>
      <c r="O21" s="13"/>
      <c r="P21" s="13"/>
      <c r="Q21" s="13"/>
      <c r="R21" s="13"/>
      <c r="S21" s="13"/>
      <c r="T21" s="13"/>
      <c r="U21" s="13"/>
    </row>
    <row r="22" spans="2:21" hidden="1" x14ac:dyDescent="0.25">
      <c r="B22" s="47"/>
      <c r="C22" s="47"/>
      <c r="D22" s="47"/>
      <c r="E22" s="48"/>
      <c r="F22" s="48"/>
      <c r="G22" s="48"/>
      <c r="H22" s="48"/>
      <c r="I22" s="48"/>
      <c r="J22" s="49"/>
      <c r="K22" s="31"/>
      <c r="L22" s="9"/>
      <c r="M22" s="13"/>
      <c r="N22" s="13"/>
      <c r="O22" s="13"/>
      <c r="P22" s="13"/>
      <c r="Q22" s="13"/>
      <c r="R22" s="13"/>
      <c r="S22" s="13"/>
      <c r="T22" s="13"/>
      <c r="U22" s="13"/>
    </row>
    <row r="23" spans="2:21" x14ac:dyDescent="0.25">
      <c r="B23" s="50" t="s">
        <v>10</v>
      </c>
      <c r="K23" s="32"/>
      <c r="M23" s="33"/>
      <c r="N23" s="13"/>
      <c r="O23" s="34"/>
      <c r="P23" s="13"/>
      <c r="Q23" s="13"/>
      <c r="R23" s="13"/>
      <c r="S23" s="13"/>
      <c r="T23" s="13"/>
      <c r="U23" s="13"/>
    </row>
    <row r="24" spans="2:21" x14ac:dyDescent="0.25">
      <c r="K24" s="32"/>
      <c r="M24" s="33"/>
      <c r="N24" s="13"/>
      <c r="O24" s="34"/>
      <c r="P24" s="13"/>
      <c r="Q24" s="13"/>
      <c r="R24" s="13"/>
      <c r="S24" s="13"/>
      <c r="T24" s="13"/>
      <c r="U24" s="13"/>
    </row>
    <row r="25" spans="2:21" x14ac:dyDescent="0.25">
      <c r="K25" s="32"/>
      <c r="M25" s="33"/>
      <c r="N25" s="13"/>
      <c r="O25" s="34"/>
      <c r="P25" s="13"/>
      <c r="Q25" s="13"/>
      <c r="R25" s="13"/>
      <c r="S25" s="13"/>
      <c r="T25" s="13"/>
      <c r="U25" s="13"/>
    </row>
    <row r="26" spans="2:21" x14ac:dyDescent="0.25">
      <c r="K26" s="32"/>
      <c r="M26" s="33"/>
      <c r="N26" s="13"/>
      <c r="O26" s="34"/>
      <c r="P26" s="13"/>
      <c r="Q26" s="13"/>
      <c r="R26" s="13"/>
      <c r="S26" s="13"/>
      <c r="T26" s="13"/>
      <c r="U26" s="13"/>
    </row>
    <row r="27" spans="2:21" x14ac:dyDescent="0.25">
      <c r="B27" s="93" t="s">
        <v>12</v>
      </c>
      <c r="C27" s="93"/>
      <c r="D27" s="93"/>
      <c r="E27" s="93"/>
      <c r="F27" s="93"/>
      <c r="G27" s="93"/>
      <c r="H27" s="93"/>
      <c r="I27" s="93"/>
      <c r="J27" s="93"/>
      <c r="K27" s="93"/>
      <c r="M27" s="33"/>
      <c r="N27" s="13"/>
      <c r="O27" s="34"/>
      <c r="P27" s="13"/>
      <c r="Q27" s="13"/>
      <c r="R27" s="13"/>
      <c r="S27" s="13"/>
      <c r="T27" s="13"/>
      <c r="U27" s="13"/>
    </row>
    <row r="28" spans="2:21" x14ac:dyDescent="0.25">
      <c r="B28" s="93" t="s">
        <v>11</v>
      </c>
      <c r="C28" s="93"/>
      <c r="D28" s="93"/>
      <c r="E28" s="93"/>
      <c r="F28" s="93"/>
      <c r="G28" s="93"/>
      <c r="H28" s="93"/>
      <c r="I28" s="93"/>
      <c r="J28" s="93"/>
      <c r="K28" s="93"/>
      <c r="M28" s="33"/>
      <c r="N28" s="13"/>
      <c r="O28" s="34"/>
      <c r="P28" s="13"/>
      <c r="Q28" s="13"/>
      <c r="R28" s="13"/>
      <c r="S28" s="13"/>
      <c r="T28" s="13"/>
      <c r="U28" s="13"/>
    </row>
    <row r="29" spans="2:21" x14ac:dyDescent="0.25">
      <c r="B29" s="30"/>
      <c r="C29" s="30"/>
      <c r="D29" s="30"/>
      <c r="E29" s="35"/>
      <c r="M29" s="34"/>
      <c r="N29" s="13"/>
      <c r="O29" s="33"/>
      <c r="P29" s="13"/>
      <c r="Q29" s="13"/>
      <c r="R29" s="13"/>
      <c r="S29" s="13"/>
      <c r="T29" s="13"/>
      <c r="U29" s="13"/>
    </row>
    <row r="30" spans="2:21" x14ac:dyDescent="0.25">
      <c r="B30" s="35" t="s">
        <v>13</v>
      </c>
    </row>
    <row r="31" spans="2:21" x14ac:dyDescent="0.25">
      <c r="J31" s="13"/>
      <c r="K31" s="13"/>
    </row>
    <row r="32" spans="2:21" x14ac:dyDescent="0.25">
      <c r="J32" s="13"/>
      <c r="K32" s="13"/>
    </row>
    <row r="33" spans="10:11" x14ac:dyDescent="0.25">
      <c r="J33" s="13"/>
      <c r="K33" s="13"/>
    </row>
    <row r="34" spans="10:11" x14ac:dyDescent="0.25">
      <c r="J34" s="36"/>
      <c r="K34" s="13"/>
    </row>
    <row r="35" spans="10:11" x14ac:dyDescent="0.25">
      <c r="J35" s="37"/>
    </row>
    <row r="37" spans="10:11" x14ac:dyDescent="0.25">
      <c r="K37" s="37"/>
    </row>
    <row r="39" spans="10:11" x14ac:dyDescent="0.25">
      <c r="J39" s="38"/>
      <c r="K39" s="37"/>
    </row>
  </sheetData>
  <mergeCells count="13">
    <mergeCell ref="C5:D5"/>
    <mergeCell ref="C7:D7"/>
    <mergeCell ref="F13:G13"/>
    <mergeCell ref="H13:I13"/>
    <mergeCell ref="J13:K13"/>
    <mergeCell ref="B28:K28"/>
    <mergeCell ref="Q13:R13"/>
    <mergeCell ref="S13:T13"/>
    <mergeCell ref="B17:E17"/>
    <mergeCell ref="B18:E18"/>
    <mergeCell ref="B20:E20"/>
    <mergeCell ref="B27:K27"/>
    <mergeCell ref="O13:P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PLANTA ELÉCTRICA</vt:lpstr>
      <vt:lpstr>ELECTROBOMBA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Melanny Yineth Carrillo Carrillo (CGR)</dc:creator>
  <cp:lastModifiedBy>Melanny Yineth Carrillo Carrillo (CGR)</cp:lastModifiedBy>
  <dcterms:created xsi:type="dcterms:W3CDTF">2024-04-10T23:48:46Z</dcterms:created>
  <dcterms:modified xsi:type="dcterms:W3CDTF">2024-10-16T20:30:02Z</dcterms:modified>
</cp:coreProperties>
</file>