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leidy_lugo_icbf_gov_co/Documents/Documentos/2024/CONTRATACIÓN/MINIMA CUANTÍA/MINMA CUANTÍA/011-SEÑALETICA/II VERSIÒN OK/FORMATOS/"/>
    </mc:Choice>
  </mc:AlternateContent>
  <xr:revisionPtr revIDLastSave="3" documentId="11_B9F24A9AB7016BAE6B8E8EC2698B2BA40EE22FCC" xr6:coauthVersionLast="47" xr6:coauthVersionMax="47" xr10:uidLastSave="{F2FB8F54-7DD1-405D-B1B9-22775D8C429C}"/>
  <bookViews>
    <workbookView xWindow="-120" yWindow="-120" windowWidth="29040" windowHeight="15840" xr2:uid="{00000000-000D-0000-FFFF-FFFF00000000}"/>
  </bookViews>
  <sheets>
    <sheet name="ANEXO 08 - OFERTA ECONOMICA" sheetId="7" r:id="rId1"/>
  </sheets>
  <externalReferences>
    <externalReference r:id="rId2"/>
    <externalReference r:id="rId3"/>
  </externalReferences>
  <definedNames>
    <definedName name="_xlnm.Print_Area" localSheetId="0">'ANEXO 08 - OFERTA ECONOMICA'!$B$2:$P$50</definedName>
    <definedName name="Decision">[1]lista!$A$6:$A$7</definedName>
    <definedName name="PARTICIPACION">[1]lista!$A$15:$A$17</definedName>
    <definedName name="Procedencia">[1]lista!$A$2:$A$3</definedName>
    <definedName name="tipo">[1]lista!$A$11:$A$13</definedName>
    <definedName name="_xlnm.Print_Titles" localSheetId="0">'ANEXO 08 - OFERTA ECONOMICA'!$9:$10</definedName>
    <definedName name="x">[2]lista!$A$11:$A$13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8" i="7" l="1"/>
  <c r="O29" i="7" l="1"/>
  <c r="N12" i="7" l="1"/>
  <c r="P29" i="7"/>
  <c r="N29" i="7"/>
  <c r="M29" i="7"/>
  <c r="O26" i="7"/>
  <c r="O30" i="7" s="1"/>
  <c r="M26" i="7"/>
  <c r="P12" i="7"/>
  <c r="N13" i="7"/>
  <c r="P13" i="7" s="1"/>
  <c r="N14" i="7"/>
  <c r="P14" i="7" s="1"/>
  <c r="N15" i="7"/>
  <c r="P15" i="7" s="1"/>
  <c r="N16" i="7"/>
  <c r="P16" i="7" s="1"/>
  <c r="N17" i="7"/>
  <c r="P17" i="7" s="1"/>
  <c r="N18" i="7"/>
  <c r="P18" i="7" s="1"/>
  <c r="N19" i="7"/>
  <c r="P19" i="7" s="1"/>
  <c r="N20" i="7"/>
  <c r="P20" i="7" s="1"/>
  <c r="N21" i="7"/>
  <c r="P21" i="7" s="1"/>
  <c r="N22" i="7"/>
  <c r="P22" i="7" s="1"/>
  <c r="N23" i="7"/>
  <c r="P23" i="7" s="1"/>
  <c r="N24" i="7"/>
  <c r="P24" i="7" s="1"/>
  <c r="N25" i="7"/>
  <c r="P25" i="7" s="1"/>
  <c r="M30" i="7" l="1"/>
  <c r="P26" i="7"/>
  <c r="P30" i="7" s="1"/>
  <c r="N26" i="7"/>
  <c r="N30" i="7" s="1"/>
</calcChain>
</file>

<file path=xl/sharedStrings.xml><?xml version="1.0" encoding="utf-8"?>
<sst xmlns="http://schemas.openxmlformats.org/spreadsheetml/2006/main" count="99" uniqueCount="70">
  <si>
    <t>Tarifa IVA
%</t>
  </si>
  <si>
    <t>Valor unitario</t>
  </si>
  <si>
    <t>VALOR TOTAL EN LETRAS:</t>
  </si>
  <si>
    <t>No.</t>
  </si>
  <si>
    <t>TELEFONO Y CORREO ELECTRONICO</t>
  </si>
  <si>
    <t xml:space="preserve">NOMBRE Y FIRMA DEL REPRESENTANTE LEGAL </t>
  </si>
  <si>
    <r>
      <t>2.</t>
    </r>
    <r>
      <rPr>
        <sz val="10"/>
        <color indexed="8"/>
        <rFont val="Arial"/>
        <family val="2"/>
      </rPr>
      <t xml:space="preserve"> Esta oferta económica contiene todos los impuestos, tasas y contribuciones establecidos, así como los gastos directos e indirectos que ocasiones la ejecución del objeto contractual.</t>
    </r>
  </si>
  <si>
    <t xml:space="preserve">OBSERVACIONES: </t>
  </si>
  <si>
    <t>Por favor diligenciar solo las celdas en AMARILLO. Se deben llenar todas las casillas.</t>
  </si>
  <si>
    <t>• Revisar todos los requerimientos que se exponen en el documento "Ficha de Condiciones Técnicas" y Anexos y formular su Oferta economica final en concordancia con este.</t>
  </si>
  <si>
    <t>• El valor de la Oferta Economica deber ser expresado en PESOS COLOMBIANOS.</t>
  </si>
  <si>
    <t>• Los valores unitarios deberán aproximarse por exceso o por defecto al entero más cercano. Si la cifra no está aproximada y aparece con centavos, el ICBF aproximará al entero inferior.</t>
  </si>
  <si>
    <t>• No modificar, agregar o quitar ningún ítem o sub-ítem.</t>
  </si>
  <si>
    <r>
      <t>1.</t>
    </r>
    <r>
      <rPr>
        <sz val="10"/>
        <color indexed="8"/>
        <rFont val="Arial"/>
        <family val="2"/>
      </rPr>
      <t xml:space="preserve"> Para este caso específico, será el menor precio, el proponente que oferte el menor resultado de la sumatoria de todos los Items del presente proceso.</t>
    </r>
  </si>
  <si>
    <r>
      <t>4.</t>
    </r>
    <r>
      <rPr>
        <sz val="10"/>
        <color indexed="8"/>
        <rFont val="Arial"/>
        <family val="2"/>
      </rPr>
      <t xml:space="preserve"> El oferente debe verificar los valores promedios establecidos en el estudio del Sector realizado, para estructurar su oferta económica.</t>
    </r>
  </si>
  <si>
    <t>TOTAL OFERTA ECONOMICA:</t>
  </si>
  <si>
    <t>• Asignar precio sin incluir el IVA en las celdas de la columna "F" y asignar la tarifa de IVA que corresponda en las celdas de la columna "G" y valor de iva en pesos en la columan "H". Asi mismo diligenciar la columna "I"</t>
  </si>
  <si>
    <r>
      <t>3.</t>
    </r>
    <r>
      <rPr>
        <sz val="10"/>
        <color indexed="8"/>
        <rFont val="Arial"/>
        <family val="2"/>
      </rPr>
      <t xml:space="preserve"> El proponente debe ofertar todos los elementos solicitados y con las características determinadas en el presente anexo so pena de rechazo de la propuesta.</t>
    </r>
  </si>
  <si>
    <t>Item</t>
  </si>
  <si>
    <t>Centro Zonal Espinal</t>
  </si>
  <si>
    <t>Centro Zonal Chaparral</t>
  </si>
  <si>
    <t>Centro Zonal Melgar</t>
  </si>
  <si>
    <t>Centro Zonal Honda</t>
  </si>
  <si>
    <t>Centro Zonal Lerida</t>
  </si>
  <si>
    <t>Regional Tolima</t>
  </si>
  <si>
    <t xml:space="preserve">Aviso en pared (incluye estructura metálica) </t>
  </si>
  <si>
    <t xml:space="preserve">Aviso con anclaje a piso (incluye estructura metalica) </t>
  </si>
  <si>
    <t>Aviso con anclaje a piso (incluye estructura metalica)</t>
  </si>
  <si>
    <t>Centro Zonal Galán</t>
  </si>
  <si>
    <t>Pendon.</t>
  </si>
  <si>
    <t>Centro Zonal Ibague</t>
  </si>
  <si>
    <t>Centro Zonal Jordan</t>
  </si>
  <si>
    <t>Pendon</t>
  </si>
  <si>
    <t>Aviso en pared (incluye estructura metálica)</t>
  </si>
  <si>
    <t>Centro Zonal Purificacion</t>
  </si>
  <si>
    <t xml:space="preserve">Centro Zonal Libano  </t>
  </si>
  <si>
    <t>REGIONAL TOLIMA Y CENTROS ZONALES</t>
  </si>
  <si>
    <t>MEDIDAS
BASE (M)             ALTURA(M)</t>
  </si>
  <si>
    <t>ESPECIFICACIONES TÉCNICAS AVISO</t>
  </si>
  <si>
    <t>ESPECIFICACIONES TÉCNICAS ESTRUCTRUCTURA</t>
  </si>
  <si>
    <t>PROCESO: Prestar el servicio en la fabricación, suministro e instalacion de Avisos Institucionales para la publicidad exterior y señalética interior en las diferentes sedes administrativas del ICBF a cargo de la Dirección Regional Tolima.</t>
  </si>
  <si>
    <t>VALOR PRECIO TECHO UNITARIO</t>
  </si>
  <si>
    <t>Valor unitario Ofertado incluido IVA</t>
  </si>
  <si>
    <t>Valor total Ofertado
incluido IVA</t>
  </si>
  <si>
    <t>2) SEÑALETICA</t>
  </si>
  <si>
    <t>1) AVISOS Y PENDONES</t>
  </si>
  <si>
    <t>VALOR PRECIO TECHO TOTAL</t>
  </si>
  <si>
    <t>Sede</t>
  </si>
  <si>
    <t>Municipio</t>
  </si>
  <si>
    <t>Ibagué</t>
  </si>
  <si>
    <t>Espinal</t>
  </si>
  <si>
    <t>Melgar</t>
  </si>
  <si>
    <t>Purificacion</t>
  </si>
  <si>
    <t>Chaparral</t>
  </si>
  <si>
    <t>Lérida</t>
  </si>
  <si>
    <t>Honda</t>
  </si>
  <si>
    <t>Líbano</t>
  </si>
  <si>
    <t>Placas de señalización para oficinas en acrílico trasparente forma espejo con dilatadores para su instalación</t>
  </si>
  <si>
    <t>Suministro e instalación de Estructura metálica en tubo cuadrado 1" Cal 18 con iluminación LED</t>
  </si>
  <si>
    <t xml:space="preserve">Suministro e instalación de estructura metálica a piso en angulo de 11/2" x 3/16 </t>
  </si>
  <si>
    <t>Tipo caja de luz</t>
  </si>
  <si>
    <t>Adecuacion y mantenimiento de estructura metálica existente. (Incluye pintura y refuerzo)</t>
  </si>
  <si>
    <t>CANTIDAD</t>
  </si>
  <si>
    <r>
      <t>SUBTOTAL 2 SEÑALETICA</t>
    </r>
    <r>
      <rPr>
        <b/>
        <sz val="8"/>
        <rFont val="Arial"/>
        <family val="2"/>
      </rPr>
      <t/>
    </r>
  </si>
  <si>
    <t xml:space="preserve">Suministro e instalación de Aviso luminoso en acrilico con impresión en forma espejo </t>
  </si>
  <si>
    <t xml:space="preserve">Suministro e instalación de Valla en acrilico con impresión en forma espejo </t>
  </si>
  <si>
    <t>Suministro e instalación de Pendon en impresión digital full color con tubo en aluminio</t>
  </si>
  <si>
    <t>Suministro e instalación de Caja de luz en acrilico con impresión en forma espejo</t>
  </si>
  <si>
    <t>Suministro de acrílico trasparente forma espejo con dilatadores para su instalación</t>
  </si>
  <si>
    <t>SUBTOTAL 1 AVISOS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</si>
</sst>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Zurich BT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b/>
      <sz val="15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4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114">
    <xf numFmtId="0" fontId="0" fillId="0" borderId="0" xfId="0"/>
    <xf numFmtId="0" fontId="7" fillId="3" borderId="0" xfId="0" applyFont="1" applyFill="1" applyAlignment="1">
      <alignment vertical="center"/>
    </xf>
    <xf numFmtId="0" fontId="8" fillId="3" borderId="25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164" fontId="8" fillId="3" borderId="16" xfId="0" applyNumberFormat="1" applyFont="1" applyFill="1" applyBorder="1" applyAlignment="1">
      <alignment vertical="center"/>
    </xf>
    <xf numFmtId="0" fontId="8" fillId="3" borderId="17" xfId="0" applyFont="1" applyFill="1" applyBorder="1" applyAlignment="1">
      <alignment vertical="center"/>
    </xf>
    <xf numFmtId="165" fontId="8" fillId="3" borderId="17" xfId="0" applyNumberFormat="1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1" fontId="4" fillId="3" borderId="0" xfId="0" applyNumberFormat="1" applyFont="1" applyFill="1"/>
    <xf numFmtId="0" fontId="4" fillId="3" borderId="30" xfId="0" applyFont="1" applyFill="1" applyBorder="1" applyAlignment="1">
      <alignment vertical="center"/>
    </xf>
    <xf numFmtId="0" fontId="4" fillId="3" borderId="18" xfId="0" applyFont="1" applyFill="1" applyBorder="1"/>
    <xf numFmtId="0" fontId="4" fillId="3" borderId="18" xfId="0" applyFont="1" applyFill="1" applyBorder="1" applyAlignment="1">
      <alignment horizontal="center"/>
    </xf>
    <xf numFmtId="0" fontId="4" fillId="3" borderId="19" xfId="0" applyFont="1" applyFill="1" applyBorder="1"/>
    <xf numFmtId="0" fontId="4" fillId="3" borderId="25" xfId="0" applyFont="1" applyFill="1" applyBorder="1" applyAlignment="1">
      <alignment vertical="center"/>
    </xf>
    <xf numFmtId="0" fontId="4" fillId="3" borderId="16" xfId="0" applyFont="1" applyFill="1" applyBorder="1"/>
    <xf numFmtId="0" fontId="4" fillId="3" borderId="26" xfId="0" applyFont="1" applyFill="1" applyBorder="1" applyAlignment="1">
      <alignment vertical="center"/>
    </xf>
    <xf numFmtId="0" fontId="4" fillId="3" borderId="20" xfId="0" applyFont="1" applyFill="1" applyBorder="1"/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/>
    <xf numFmtId="0" fontId="12" fillId="4" borderId="9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44" fontId="12" fillId="3" borderId="1" xfId="5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5" fontId="16" fillId="3" borderId="1" xfId="5" applyNumberFormat="1" applyFont="1" applyFill="1" applyBorder="1" applyAlignment="1">
      <alignment horizontal="center" vertical="center" wrapText="1"/>
    </xf>
    <xf numFmtId="44" fontId="12" fillId="2" borderId="1" xfId="5" applyFont="1" applyFill="1" applyBorder="1" applyAlignment="1">
      <alignment horizontal="center" vertical="center" wrapText="1"/>
    </xf>
    <xf numFmtId="165" fontId="12" fillId="7" borderId="1" xfId="5" applyNumberFormat="1" applyFont="1" applyFill="1" applyBorder="1" applyAlignment="1">
      <alignment horizontal="center" vertical="center" wrapText="1"/>
    </xf>
    <xf numFmtId="165" fontId="12" fillId="3" borderId="1" xfId="5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4" fontId="12" fillId="2" borderId="2" xfId="5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/>
    </xf>
    <xf numFmtId="165" fontId="12" fillId="3" borderId="2" xfId="5" applyNumberFormat="1" applyFont="1" applyFill="1" applyBorder="1" applyAlignment="1">
      <alignment horizontal="center" vertical="center" wrapText="1"/>
    </xf>
    <xf numFmtId="165" fontId="12" fillId="7" borderId="2" xfId="5" applyNumberFormat="1" applyFont="1" applyFill="1" applyBorder="1" applyAlignment="1">
      <alignment horizontal="center" vertical="center" wrapText="1"/>
    </xf>
    <xf numFmtId="165" fontId="11" fillId="2" borderId="36" xfId="0" applyNumberFormat="1" applyFont="1" applyFill="1" applyBorder="1" applyAlignment="1">
      <alignment vertical="center"/>
    </xf>
    <xf numFmtId="0" fontId="17" fillId="3" borderId="35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  <xf numFmtId="0" fontId="18" fillId="7" borderId="28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9" fillId="3" borderId="26" xfId="0" applyFont="1" applyFill="1" applyBorder="1" applyAlignment="1">
      <alignment horizontal="left" wrapText="1"/>
    </xf>
    <xf numFmtId="0" fontId="9" fillId="3" borderId="20" xfId="0" applyFont="1" applyFill="1" applyBorder="1" applyAlignment="1">
      <alignment horizontal="left" wrapText="1"/>
    </xf>
    <xf numFmtId="0" fontId="9" fillId="3" borderId="21" xfId="0" applyFont="1" applyFill="1" applyBorder="1" applyAlignment="1">
      <alignment horizontal="left" wrapText="1"/>
    </xf>
    <xf numFmtId="0" fontId="7" fillId="3" borderId="10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9" fillId="3" borderId="25" xfId="0" applyFont="1" applyFill="1" applyBorder="1" applyAlignment="1">
      <alignment horizontal="left" wrapText="1"/>
    </xf>
    <xf numFmtId="0" fontId="9" fillId="3" borderId="0" xfId="0" applyFont="1" applyFill="1" applyAlignment="1">
      <alignment horizontal="left" wrapText="1"/>
    </xf>
    <xf numFmtId="0" fontId="9" fillId="3" borderId="16" xfId="0" applyFont="1" applyFill="1" applyBorder="1" applyAlignment="1">
      <alignment horizontal="left" wrapText="1"/>
    </xf>
    <xf numFmtId="0" fontId="5" fillId="3" borderId="22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left" vertical="center" wrapText="1"/>
    </xf>
    <xf numFmtId="0" fontId="5" fillId="3" borderId="24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wrapText="1"/>
    </xf>
    <xf numFmtId="0" fontId="5" fillId="3" borderId="11" xfId="0" applyFont="1" applyFill="1" applyBorder="1" applyAlignment="1">
      <alignment horizontal="left" wrapText="1"/>
    </xf>
    <xf numFmtId="0" fontId="5" fillId="3" borderId="12" xfId="0" applyFont="1" applyFill="1" applyBorder="1" applyAlignment="1">
      <alignment horizontal="left" wrapText="1"/>
    </xf>
    <xf numFmtId="0" fontId="7" fillId="3" borderId="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 wrapText="1"/>
    </xf>
    <xf numFmtId="0" fontId="16" fillId="3" borderId="34" xfId="0" applyFont="1" applyFill="1" applyBorder="1" applyAlignment="1">
      <alignment horizontal="center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0" fontId="18" fillId="7" borderId="28" xfId="0" applyFont="1" applyFill="1" applyBorder="1" applyAlignment="1">
      <alignment horizontal="center" vertical="center"/>
    </xf>
  </cellXfs>
  <cellStyles count="6">
    <cellStyle name="Moneda" xfId="5" builtinId="4"/>
    <cellStyle name="Normal" xfId="0" builtinId="0"/>
    <cellStyle name="Normal 2" xfId="1" xr:uid="{00000000-0005-0000-0000-000002000000}"/>
    <cellStyle name="Normal 2 2" xfId="2" xr:uid="{00000000-0005-0000-0000-000003000000}"/>
    <cellStyle name="Normal 4" xfId="3" xr:uid="{00000000-0005-0000-0000-000004000000}"/>
    <cellStyle name="Porcentual 5" xfId="4" xr:uid="{00000000-0005-0000-0000-00000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1035053</xdr:colOff>
      <xdr:row>1</xdr:row>
      <xdr:rowOff>64295</xdr:rowOff>
    </xdr:from>
    <xdr:to>
      <xdr:col>15</xdr:col>
      <xdr:colOff>314325</xdr:colOff>
      <xdr:row>5</xdr:row>
      <xdr:rowOff>409575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30428" y="264320"/>
          <a:ext cx="5375272" cy="113585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>
            <a:defRPr sz="1000"/>
          </a:pPr>
          <a:r>
            <a:rPr lang="es-ES_tradnl" sz="12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República de Colombia</a:t>
          </a:r>
        </a:p>
        <a:p>
          <a:pPr algn="ctr" rtl="0">
            <a:defRPr sz="1000"/>
          </a:pPr>
          <a:r>
            <a:rPr lang="es-ES_tradnl" sz="12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Instituto Colombiano de Bienestar Familiar</a:t>
          </a:r>
        </a:p>
        <a:p>
          <a:pPr algn="ctr" rtl="0">
            <a:defRPr sz="1000"/>
          </a:pPr>
          <a:r>
            <a:rPr lang="es-ES_tradnl" sz="12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Cecilia de la Fuente de Lleras </a:t>
          </a:r>
        </a:p>
        <a:p>
          <a:pPr algn="ctr" rtl="0">
            <a:defRPr sz="1000"/>
          </a:pPr>
          <a:r>
            <a:rPr lang="es-ES_tradnl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ANEXO 10 - PROPUESTA ECONOMICA</a:t>
          </a:r>
        </a:p>
        <a:p>
          <a:pPr algn="ctr" rtl="0">
            <a:defRPr sz="1000"/>
          </a:pPr>
          <a:endParaRPr lang="es-ES_tradnl" sz="1200" b="1" i="0" u="none" strike="noStrike" baseline="0">
            <a:solidFill>
              <a:srgbClr val="000000"/>
            </a:solidFill>
            <a:latin typeface="Calibri"/>
            <a:ea typeface="Calibri"/>
            <a:cs typeface="Calibri"/>
          </a:endParaRPr>
        </a:p>
      </xdr:txBody>
    </xdr:sp>
    <xdr:clientData/>
  </xdr:twoCellAnchor>
  <xdr:twoCellAnchor editAs="oneCell">
    <xdr:from>
      <xdr:col>1</xdr:col>
      <xdr:colOff>361950</xdr:colOff>
      <xdr:row>1</xdr:row>
      <xdr:rowOff>142875</xdr:rowOff>
    </xdr:from>
    <xdr:to>
      <xdr:col>2</xdr:col>
      <xdr:colOff>409575</xdr:colOff>
      <xdr:row>5</xdr:row>
      <xdr:rowOff>295275</xdr:rowOff>
    </xdr:to>
    <xdr:pic>
      <xdr:nvPicPr>
        <xdr:cNvPr id="12426" name="45 Imagen" descr="LOGO-ICBF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342900"/>
          <a:ext cx="6858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ree.Duica/Documents/INVESTIGACION%20DE%20MERCADOS/PROCESOS/2013/EQUIPOS%20DE%20METROLOGIA/EQUIPOS%20METROLOGIA%20-%20SDI%200207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ree.Duica/AppData/Local/Microsoft/Windows/Temporary%20Internet%20Files/Content.Outlook/E4EMGSL4/DEVUELTOS/EQUIPOS%20DE%20METROLOGIA/SDI/EQUIPOS%20METROLOGIA%20-%20SDI%200207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  <sheetName val="INFO_GENERAL_Y_FINANCIERA"/>
      <sheetName val="INFO_EXPERIENCIA"/>
      <sheetName val="INFO_DE_PRODUCTOS"/>
      <sheetName val="MEX95IB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PERSONAL"/>
      <sheetName val="Datos Inciales"/>
      <sheetName val="TABLAS"/>
      <sheetName val="Seletor"/>
      <sheetName val="IMPUESTOS"/>
      <sheetName val="Datos"/>
      <sheetName val="Cons Cotizac - Examenes médicos"/>
      <sheetName val="SALARIO DE REFERENCIA"/>
      <sheetName val="Salarios de Referencia"/>
      <sheetName val="Listas"/>
      <sheetName val="frmfuncionario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50"/>
  <sheetViews>
    <sheetView tabSelected="1" topLeftCell="A31" zoomScale="85" zoomScaleNormal="85" workbookViewId="0">
      <selection activeCell="B2" sqref="B2:P50"/>
    </sheetView>
  </sheetViews>
  <sheetFormatPr baseColWidth="10" defaultRowHeight="14.25"/>
  <cols>
    <col min="1" max="1" width="5" style="8" customWidth="1"/>
    <col min="2" max="2" width="9.5703125" style="7" customWidth="1"/>
    <col min="3" max="4" width="10.42578125" style="8" customWidth="1"/>
    <col min="5" max="5" width="18" style="9" customWidth="1"/>
    <col min="6" max="6" width="9.85546875" style="8" customWidth="1"/>
    <col min="7" max="7" width="9.28515625" style="8" customWidth="1"/>
    <col min="8" max="8" width="8.28515625" style="8" customWidth="1"/>
    <col min="9" max="9" width="17.7109375" style="8" customWidth="1"/>
    <col min="10" max="10" width="17.140625" style="8" customWidth="1"/>
    <col min="11" max="11" width="16.7109375" style="8" customWidth="1"/>
    <col min="12" max="12" width="15" style="8" customWidth="1"/>
    <col min="13" max="13" width="17.7109375" style="8" customWidth="1"/>
    <col min="14" max="15" width="18.140625" style="8" customWidth="1"/>
    <col min="16" max="16" width="19.42578125" style="8" customWidth="1"/>
    <col min="17" max="17" width="15.7109375" style="8" customWidth="1"/>
    <col min="18" max="18" width="13.140625" style="8" customWidth="1"/>
    <col min="19" max="16384" width="11.42578125" style="8"/>
  </cols>
  <sheetData>
    <row r="1" spans="2:18" ht="15" thickBot="1"/>
    <row r="2" spans="2:18" s="1" customFormat="1" ht="12.75">
      <c r="B2" s="90"/>
      <c r="C2" s="91"/>
      <c r="D2" s="91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94"/>
    </row>
    <row r="3" spans="2:18" s="1" customFormat="1" ht="12.75">
      <c r="B3" s="95"/>
      <c r="C3" s="96"/>
      <c r="D3" s="96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99"/>
    </row>
    <row r="4" spans="2:18" s="1" customFormat="1" ht="12.75">
      <c r="B4" s="95"/>
      <c r="C4" s="96"/>
      <c r="D4" s="96"/>
      <c r="E4" s="97"/>
      <c r="F4" s="97"/>
      <c r="G4" s="97"/>
      <c r="H4" s="97"/>
      <c r="I4" s="97"/>
      <c r="J4" s="97"/>
      <c r="K4" s="97"/>
      <c r="L4" s="97"/>
      <c r="M4" s="97"/>
      <c r="N4" s="97"/>
      <c r="O4" s="98"/>
      <c r="P4" s="99"/>
    </row>
    <row r="5" spans="2:18" s="1" customFormat="1" ht="12.75">
      <c r="B5" s="95"/>
      <c r="C5" s="96"/>
      <c r="D5" s="96"/>
      <c r="E5" s="97"/>
      <c r="F5" s="97"/>
      <c r="G5" s="97"/>
      <c r="H5" s="97"/>
      <c r="I5" s="97"/>
      <c r="J5" s="97"/>
      <c r="K5" s="97"/>
      <c r="L5" s="97"/>
      <c r="M5" s="97"/>
      <c r="N5" s="97"/>
      <c r="O5" s="98"/>
      <c r="P5" s="99"/>
    </row>
    <row r="6" spans="2:18" s="1" customFormat="1" ht="27.75" customHeight="1">
      <c r="B6" s="95"/>
      <c r="C6" s="96"/>
      <c r="D6" s="96"/>
      <c r="E6" s="97"/>
      <c r="F6" s="97"/>
      <c r="G6" s="97"/>
      <c r="H6" s="97"/>
      <c r="I6" s="97"/>
      <c r="J6" s="97"/>
      <c r="K6" s="97"/>
      <c r="L6" s="97"/>
      <c r="M6" s="97"/>
      <c r="N6" s="97"/>
      <c r="O6" s="98"/>
      <c r="P6" s="99"/>
    </row>
    <row r="7" spans="2:18" s="1" customFormat="1" ht="12.75">
      <c r="B7" s="100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2"/>
    </row>
    <row r="8" spans="2:18" s="1" customFormat="1" ht="13.5" thickBot="1"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</row>
    <row r="9" spans="2:18" s="1" customFormat="1" ht="49.5" customHeight="1" thickBot="1">
      <c r="B9" s="65" t="s">
        <v>40</v>
      </c>
      <c r="C9" s="66"/>
      <c r="D9" s="66"/>
      <c r="E9" s="67"/>
      <c r="F9" s="68"/>
      <c r="G9" s="68"/>
      <c r="H9" s="68"/>
      <c r="I9" s="68"/>
      <c r="J9" s="68"/>
      <c r="K9" s="68"/>
      <c r="L9" s="68"/>
      <c r="M9" s="68"/>
      <c r="N9" s="68"/>
      <c r="O9" s="69"/>
      <c r="P9" s="70"/>
    </row>
    <row r="10" spans="2:18" ht="54" customHeight="1">
      <c r="B10" s="21" t="s">
        <v>3</v>
      </c>
      <c r="C10" s="22" t="s">
        <v>47</v>
      </c>
      <c r="D10" s="22" t="s">
        <v>48</v>
      </c>
      <c r="E10" s="23" t="s">
        <v>18</v>
      </c>
      <c r="F10" s="23" t="s">
        <v>62</v>
      </c>
      <c r="G10" s="108" t="s">
        <v>37</v>
      </c>
      <c r="H10" s="108"/>
      <c r="I10" s="24" t="s">
        <v>38</v>
      </c>
      <c r="J10" s="24" t="s">
        <v>39</v>
      </c>
      <c r="K10" s="23" t="s">
        <v>1</v>
      </c>
      <c r="L10" s="23" t="s">
        <v>0</v>
      </c>
      <c r="M10" s="25" t="s">
        <v>41</v>
      </c>
      <c r="N10" s="26" t="s">
        <v>42</v>
      </c>
      <c r="O10" s="25" t="s">
        <v>46</v>
      </c>
      <c r="P10" s="27" t="s">
        <v>43</v>
      </c>
    </row>
    <row r="11" spans="2:18" ht="23.25" customHeight="1">
      <c r="B11" s="50" t="s">
        <v>45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2"/>
    </row>
    <row r="12" spans="2:18" ht="56.25">
      <c r="B12" s="110">
        <v>1</v>
      </c>
      <c r="C12" s="86" t="s">
        <v>24</v>
      </c>
      <c r="D12" s="103" t="s">
        <v>49</v>
      </c>
      <c r="E12" s="28" t="s">
        <v>25</v>
      </c>
      <c r="F12" s="28">
        <v>1</v>
      </c>
      <c r="G12" s="29">
        <v>1.0900000000000001</v>
      </c>
      <c r="H12" s="29">
        <v>1.5</v>
      </c>
      <c r="I12" s="43" t="s">
        <v>64</v>
      </c>
      <c r="J12" s="30" t="s">
        <v>58</v>
      </c>
      <c r="K12" s="31">
        <v>0</v>
      </c>
      <c r="L12" s="32"/>
      <c r="M12" s="33">
        <v>581166.66666666663</v>
      </c>
      <c r="N12" s="34">
        <f>+K12*L12</f>
        <v>0</v>
      </c>
      <c r="O12" s="33">
        <v>581166.66666666663</v>
      </c>
      <c r="P12" s="38">
        <f>+N12*F12</f>
        <v>0</v>
      </c>
      <c r="R12" s="10"/>
    </row>
    <row r="13" spans="2:18" ht="56.25">
      <c r="B13" s="110"/>
      <c r="C13" s="86"/>
      <c r="D13" s="104"/>
      <c r="E13" s="28" t="s">
        <v>26</v>
      </c>
      <c r="F13" s="28">
        <v>1</v>
      </c>
      <c r="G13" s="29">
        <v>5.55</v>
      </c>
      <c r="H13" s="29">
        <v>2.6</v>
      </c>
      <c r="I13" s="30" t="s">
        <v>65</v>
      </c>
      <c r="J13" s="30" t="s">
        <v>61</v>
      </c>
      <c r="K13" s="31">
        <v>0</v>
      </c>
      <c r="L13" s="32"/>
      <c r="M13" s="33">
        <v>5423333.333333333</v>
      </c>
      <c r="N13" s="34">
        <f t="shared" ref="N13:N25" si="0">+K13*L13</f>
        <v>0</v>
      </c>
      <c r="O13" s="33">
        <v>5423333.333333333</v>
      </c>
      <c r="P13" s="38">
        <f t="shared" ref="P13:P25" si="1">+N13*F13</f>
        <v>0</v>
      </c>
      <c r="R13" s="10"/>
    </row>
    <row r="14" spans="2:18" ht="56.25">
      <c r="B14" s="110"/>
      <c r="C14" s="86"/>
      <c r="D14" s="105"/>
      <c r="E14" s="28" t="s">
        <v>27</v>
      </c>
      <c r="F14" s="28">
        <v>1</v>
      </c>
      <c r="G14" s="29">
        <v>3.77</v>
      </c>
      <c r="H14" s="29">
        <v>1.79</v>
      </c>
      <c r="I14" s="30" t="s">
        <v>65</v>
      </c>
      <c r="J14" s="30" t="s">
        <v>61</v>
      </c>
      <c r="K14" s="31">
        <v>0</v>
      </c>
      <c r="L14" s="32"/>
      <c r="M14" s="33">
        <v>2748833.3333333335</v>
      </c>
      <c r="N14" s="34">
        <f t="shared" si="0"/>
        <v>0</v>
      </c>
      <c r="O14" s="33">
        <v>2748833.3333333335</v>
      </c>
      <c r="P14" s="38">
        <f t="shared" si="1"/>
        <v>0</v>
      </c>
      <c r="R14" s="10"/>
    </row>
    <row r="15" spans="2:18" ht="45">
      <c r="B15" s="39">
        <v>2</v>
      </c>
      <c r="C15" s="28" t="s">
        <v>28</v>
      </c>
      <c r="D15" s="28" t="s">
        <v>49</v>
      </c>
      <c r="E15" s="28" t="s">
        <v>29</v>
      </c>
      <c r="F15" s="28">
        <v>1</v>
      </c>
      <c r="G15" s="29">
        <v>0.85</v>
      </c>
      <c r="H15" s="29">
        <v>1.75</v>
      </c>
      <c r="I15" s="30" t="s">
        <v>66</v>
      </c>
      <c r="J15" s="30"/>
      <c r="K15" s="31">
        <v>0</v>
      </c>
      <c r="L15" s="32"/>
      <c r="M15" s="33">
        <v>57133.333333333336</v>
      </c>
      <c r="N15" s="34">
        <f t="shared" si="0"/>
        <v>0</v>
      </c>
      <c r="O15" s="33">
        <v>57133.333333333336</v>
      </c>
      <c r="P15" s="38">
        <f t="shared" si="1"/>
        <v>0</v>
      </c>
      <c r="R15" s="10"/>
    </row>
    <row r="16" spans="2:18" ht="56.25">
      <c r="B16" s="39">
        <v>3</v>
      </c>
      <c r="C16" s="28" t="s">
        <v>30</v>
      </c>
      <c r="D16" s="28" t="s">
        <v>49</v>
      </c>
      <c r="E16" s="28" t="s">
        <v>27</v>
      </c>
      <c r="F16" s="28">
        <v>1</v>
      </c>
      <c r="G16" s="29">
        <v>3.79</v>
      </c>
      <c r="H16" s="29">
        <v>1.7</v>
      </c>
      <c r="I16" s="30" t="s">
        <v>65</v>
      </c>
      <c r="J16" s="30" t="s">
        <v>61</v>
      </c>
      <c r="K16" s="31">
        <v>0</v>
      </c>
      <c r="L16" s="32"/>
      <c r="M16" s="33">
        <v>2904333.3333333335</v>
      </c>
      <c r="N16" s="34">
        <f t="shared" si="0"/>
        <v>0</v>
      </c>
      <c r="O16" s="33">
        <v>2904333.3333333335</v>
      </c>
      <c r="P16" s="38">
        <f t="shared" si="1"/>
        <v>0</v>
      </c>
      <c r="R16" s="10"/>
    </row>
    <row r="17" spans="2:18" ht="45">
      <c r="B17" s="39">
        <v>4</v>
      </c>
      <c r="C17" s="28" t="s">
        <v>31</v>
      </c>
      <c r="D17" s="28" t="s">
        <v>49</v>
      </c>
      <c r="E17" s="28" t="s">
        <v>32</v>
      </c>
      <c r="F17" s="28">
        <v>1</v>
      </c>
      <c r="G17" s="29">
        <v>0.85</v>
      </c>
      <c r="H17" s="29">
        <v>1.75</v>
      </c>
      <c r="I17" s="30" t="s">
        <v>66</v>
      </c>
      <c r="J17" s="30"/>
      <c r="K17" s="31">
        <v>0</v>
      </c>
      <c r="L17" s="32"/>
      <c r="M17" s="33">
        <v>57133.333333333336</v>
      </c>
      <c r="N17" s="34">
        <f t="shared" si="0"/>
        <v>0</v>
      </c>
      <c r="O17" s="33">
        <v>57133.333333333336</v>
      </c>
      <c r="P17" s="38">
        <f t="shared" si="1"/>
        <v>0</v>
      </c>
      <c r="R17" s="10"/>
    </row>
    <row r="18" spans="2:18" ht="45">
      <c r="B18" s="39">
        <v>5</v>
      </c>
      <c r="C18" s="28" t="s">
        <v>19</v>
      </c>
      <c r="D18" s="28" t="s">
        <v>50</v>
      </c>
      <c r="E18" s="28" t="s">
        <v>33</v>
      </c>
      <c r="F18" s="28">
        <v>1</v>
      </c>
      <c r="G18" s="29">
        <v>6.07</v>
      </c>
      <c r="H18" s="29">
        <v>0.79</v>
      </c>
      <c r="I18" s="30" t="s">
        <v>67</v>
      </c>
      <c r="J18" s="30" t="s">
        <v>60</v>
      </c>
      <c r="K18" s="31">
        <v>0</v>
      </c>
      <c r="L18" s="32"/>
      <c r="M18" s="33">
        <v>2610666.6666666665</v>
      </c>
      <c r="N18" s="34">
        <f t="shared" si="0"/>
        <v>0</v>
      </c>
      <c r="O18" s="33">
        <v>2610666.6666666665</v>
      </c>
      <c r="P18" s="38">
        <f t="shared" si="1"/>
        <v>0</v>
      </c>
      <c r="R18" s="10"/>
    </row>
    <row r="19" spans="2:18" ht="56.25">
      <c r="B19" s="39">
        <v>6</v>
      </c>
      <c r="C19" s="28" t="s">
        <v>21</v>
      </c>
      <c r="D19" s="28" t="s">
        <v>51</v>
      </c>
      <c r="E19" s="28" t="s">
        <v>33</v>
      </c>
      <c r="F19" s="28">
        <v>1</v>
      </c>
      <c r="G19" s="28">
        <v>1.94</v>
      </c>
      <c r="H19" s="28">
        <v>0.74</v>
      </c>
      <c r="I19" s="30" t="s">
        <v>64</v>
      </c>
      <c r="J19" s="30" t="s">
        <v>58</v>
      </c>
      <c r="K19" s="31">
        <v>0</v>
      </c>
      <c r="L19" s="32"/>
      <c r="M19" s="33">
        <v>1584666.6666666667</v>
      </c>
      <c r="N19" s="34">
        <f t="shared" si="0"/>
        <v>0</v>
      </c>
      <c r="O19" s="33">
        <v>1584666.6666666667</v>
      </c>
      <c r="P19" s="38">
        <f t="shared" si="1"/>
        <v>0</v>
      </c>
      <c r="R19" s="10"/>
    </row>
    <row r="20" spans="2:18" ht="45">
      <c r="B20" s="39">
        <v>7</v>
      </c>
      <c r="C20" s="28" t="s">
        <v>34</v>
      </c>
      <c r="D20" s="28" t="s">
        <v>52</v>
      </c>
      <c r="E20" s="28" t="s">
        <v>33</v>
      </c>
      <c r="F20" s="28">
        <v>1</v>
      </c>
      <c r="G20" s="29">
        <v>3.5</v>
      </c>
      <c r="H20" s="29">
        <v>0.28000000000000003</v>
      </c>
      <c r="I20" s="30" t="s">
        <v>67</v>
      </c>
      <c r="J20" s="30" t="s">
        <v>60</v>
      </c>
      <c r="K20" s="31">
        <v>0</v>
      </c>
      <c r="L20" s="32"/>
      <c r="M20" s="33">
        <v>1658333.3333333333</v>
      </c>
      <c r="N20" s="34">
        <f t="shared" si="0"/>
        <v>0</v>
      </c>
      <c r="O20" s="33">
        <v>1658333.3333333333</v>
      </c>
      <c r="P20" s="38">
        <f t="shared" si="1"/>
        <v>0</v>
      </c>
      <c r="R20" s="10"/>
    </row>
    <row r="21" spans="2:18" ht="56.25">
      <c r="B21" s="39">
        <v>8</v>
      </c>
      <c r="C21" s="28" t="s">
        <v>20</v>
      </c>
      <c r="D21" s="28" t="s">
        <v>53</v>
      </c>
      <c r="E21" s="28" t="s">
        <v>26</v>
      </c>
      <c r="F21" s="28">
        <v>1</v>
      </c>
      <c r="G21" s="29">
        <v>3.7</v>
      </c>
      <c r="H21" s="29">
        <v>1.74</v>
      </c>
      <c r="I21" s="30" t="s">
        <v>65</v>
      </c>
      <c r="J21" s="30" t="s">
        <v>59</v>
      </c>
      <c r="K21" s="31">
        <v>0</v>
      </c>
      <c r="L21" s="32"/>
      <c r="M21" s="33">
        <v>3924000</v>
      </c>
      <c r="N21" s="34">
        <f t="shared" si="0"/>
        <v>0</v>
      </c>
      <c r="O21" s="33">
        <v>3924000</v>
      </c>
      <c r="P21" s="38">
        <f t="shared" si="1"/>
        <v>0</v>
      </c>
      <c r="R21" s="10"/>
    </row>
    <row r="22" spans="2:18" ht="56.25">
      <c r="B22" s="39">
        <v>9</v>
      </c>
      <c r="C22" s="28" t="s">
        <v>23</v>
      </c>
      <c r="D22" s="28" t="s">
        <v>54</v>
      </c>
      <c r="E22" s="28" t="s">
        <v>26</v>
      </c>
      <c r="F22" s="28">
        <v>1</v>
      </c>
      <c r="G22" s="29">
        <v>3.84</v>
      </c>
      <c r="H22" s="29">
        <v>1.8</v>
      </c>
      <c r="I22" s="30" t="s">
        <v>65</v>
      </c>
      <c r="J22" s="30" t="s">
        <v>61</v>
      </c>
      <c r="K22" s="31">
        <v>0</v>
      </c>
      <c r="L22" s="32"/>
      <c r="M22" s="33">
        <v>3800298.6666666665</v>
      </c>
      <c r="N22" s="34">
        <f t="shared" si="0"/>
        <v>0</v>
      </c>
      <c r="O22" s="33">
        <v>3800298.6666666665</v>
      </c>
      <c r="P22" s="38">
        <f t="shared" si="1"/>
        <v>0</v>
      </c>
      <c r="R22" s="10"/>
    </row>
    <row r="23" spans="2:18" ht="45">
      <c r="B23" s="110">
        <v>10</v>
      </c>
      <c r="C23" s="86" t="s">
        <v>22</v>
      </c>
      <c r="D23" s="103" t="s">
        <v>55</v>
      </c>
      <c r="E23" s="28" t="s">
        <v>33</v>
      </c>
      <c r="F23" s="28">
        <v>1</v>
      </c>
      <c r="G23" s="29">
        <v>4.8</v>
      </c>
      <c r="H23" s="29">
        <v>0.28000000000000003</v>
      </c>
      <c r="I23" s="30" t="s">
        <v>67</v>
      </c>
      <c r="J23" s="30" t="s">
        <v>60</v>
      </c>
      <c r="K23" s="31">
        <v>0</v>
      </c>
      <c r="L23" s="32"/>
      <c r="M23" s="33">
        <v>1711666.6666666667</v>
      </c>
      <c r="N23" s="34">
        <f t="shared" si="0"/>
        <v>0</v>
      </c>
      <c r="O23" s="33">
        <v>1711666.6666666667</v>
      </c>
      <c r="P23" s="38">
        <f t="shared" si="1"/>
        <v>0</v>
      </c>
      <c r="R23" s="10"/>
    </row>
    <row r="24" spans="2:18" ht="56.25">
      <c r="B24" s="110"/>
      <c r="C24" s="86"/>
      <c r="D24" s="105"/>
      <c r="E24" s="28" t="s">
        <v>26</v>
      </c>
      <c r="F24" s="28">
        <v>1</v>
      </c>
      <c r="G24" s="29">
        <v>1.5</v>
      </c>
      <c r="H24" s="29">
        <v>0.9</v>
      </c>
      <c r="I24" s="30" t="s">
        <v>65</v>
      </c>
      <c r="J24" s="30" t="s">
        <v>61</v>
      </c>
      <c r="K24" s="31">
        <v>0</v>
      </c>
      <c r="L24" s="32"/>
      <c r="M24" s="33">
        <v>1678333.3333333333</v>
      </c>
      <c r="N24" s="34">
        <f t="shared" si="0"/>
        <v>0</v>
      </c>
      <c r="O24" s="33">
        <v>1678333.3333333333</v>
      </c>
      <c r="P24" s="38">
        <f t="shared" si="1"/>
        <v>0</v>
      </c>
      <c r="R24" s="10"/>
    </row>
    <row r="25" spans="2:18" ht="56.25">
      <c r="B25" s="39">
        <v>11</v>
      </c>
      <c r="C25" s="28" t="s">
        <v>35</v>
      </c>
      <c r="D25" s="28" t="s">
        <v>56</v>
      </c>
      <c r="E25" s="28" t="s">
        <v>26</v>
      </c>
      <c r="F25" s="28">
        <v>1</v>
      </c>
      <c r="G25" s="29">
        <v>3.7</v>
      </c>
      <c r="H25" s="29">
        <v>1.74</v>
      </c>
      <c r="I25" s="30" t="s">
        <v>65</v>
      </c>
      <c r="J25" s="30" t="s">
        <v>61</v>
      </c>
      <c r="K25" s="31">
        <v>0</v>
      </c>
      <c r="L25" s="32"/>
      <c r="M25" s="33">
        <v>3252666.6666666665</v>
      </c>
      <c r="N25" s="34">
        <f t="shared" si="0"/>
        <v>0</v>
      </c>
      <c r="O25" s="33">
        <v>3252666.6666666665</v>
      </c>
      <c r="P25" s="38">
        <f t="shared" si="1"/>
        <v>0</v>
      </c>
      <c r="R25" s="10"/>
    </row>
    <row r="26" spans="2:18">
      <c r="B26" s="111" t="s">
        <v>69</v>
      </c>
      <c r="C26" s="112"/>
      <c r="D26" s="112"/>
      <c r="E26" s="112"/>
      <c r="F26" s="112"/>
      <c r="G26" s="112"/>
      <c r="H26" s="112"/>
      <c r="I26" s="112"/>
      <c r="J26" s="112"/>
      <c r="K26" s="112"/>
      <c r="L26" s="113"/>
      <c r="M26" s="35">
        <f>SUM(M12:M25)</f>
        <v>31992565.333333336</v>
      </c>
      <c r="N26" s="36">
        <f>SUM(N12:N25)</f>
        <v>0</v>
      </c>
      <c r="O26" s="35">
        <f>SUM(O12:O25)</f>
        <v>31992565.333333336</v>
      </c>
      <c r="P26" s="40">
        <f>SUM(P12:P25)</f>
        <v>0</v>
      </c>
    </row>
    <row r="27" spans="2:18">
      <c r="B27" s="53" t="s">
        <v>44</v>
      </c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5"/>
    </row>
    <row r="28" spans="2:18" ht="56.25">
      <c r="B28" s="39">
        <v>12</v>
      </c>
      <c r="C28" s="106" t="s">
        <v>36</v>
      </c>
      <c r="D28" s="107"/>
      <c r="E28" s="28" t="s">
        <v>57</v>
      </c>
      <c r="F28" s="37">
        <v>1</v>
      </c>
      <c r="G28" s="29">
        <v>30</v>
      </c>
      <c r="H28" s="29">
        <v>15</v>
      </c>
      <c r="I28" s="109" t="s">
        <v>68</v>
      </c>
      <c r="J28" s="109"/>
      <c r="K28" s="31"/>
      <c r="L28" s="32"/>
      <c r="M28" s="33">
        <v>48516.666666666664</v>
      </c>
      <c r="N28" s="34"/>
      <c r="O28" s="33">
        <v>48516.666666666664</v>
      </c>
      <c r="P28" s="38">
        <f t="shared" ref="P28" si="2">+N28*F28</f>
        <v>0</v>
      </c>
    </row>
    <row r="29" spans="2:18">
      <c r="B29" s="44" t="s">
        <v>63</v>
      </c>
      <c r="C29" s="45"/>
      <c r="D29" s="45"/>
      <c r="E29" s="45"/>
      <c r="F29" s="45"/>
      <c r="G29" s="45"/>
      <c r="H29" s="45"/>
      <c r="I29" s="45"/>
      <c r="J29" s="45"/>
      <c r="K29" s="45"/>
      <c r="L29" s="46"/>
      <c r="M29" s="35">
        <f t="shared" ref="M29:P29" si="3">+M28</f>
        <v>48516.666666666664</v>
      </c>
      <c r="N29" s="35">
        <f t="shared" si="3"/>
        <v>0</v>
      </c>
      <c r="O29" s="35">
        <f t="shared" si="3"/>
        <v>48516.666666666664</v>
      </c>
      <c r="P29" s="41">
        <f t="shared" si="3"/>
        <v>0</v>
      </c>
    </row>
    <row r="30" spans="2:18" ht="35.25" customHeight="1">
      <c r="B30" s="47" t="s">
        <v>15</v>
      </c>
      <c r="C30" s="48"/>
      <c r="D30" s="48"/>
      <c r="E30" s="48"/>
      <c r="F30" s="48"/>
      <c r="G30" s="48"/>
      <c r="H30" s="48"/>
      <c r="I30" s="48"/>
      <c r="J30" s="49"/>
      <c r="K30" s="5"/>
      <c r="L30" s="5"/>
      <c r="M30" s="6">
        <f>+M29+M26</f>
        <v>32041082.000000004</v>
      </c>
      <c r="N30" s="6">
        <f t="shared" ref="N30" si="4">+N29+N26</f>
        <v>0</v>
      </c>
      <c r="O30" s="6">
        <f>+O29+O26</f>
        <v>32041082.000000004</v>
      </c>
      <c r="P30" s="42">
        <f>+P29+P26</f>
        <v>0</v>
      </c>
    </row>
    <row r="31" spans="2:18" ht="32.25" customHeight="1">
      <c r="B31" s="56" t="s">
        <v>2</v>
      </c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8"/>
    </row>
    <row r="32" spans="2:18" ht="5.25" customHeight="1" thickBot="1"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2:16" ht="15.75" hidden="1" thickBot="1"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2:16">
      <c r="B34" s="11"/>
      <c r="C34" s="12"/>
      <c r="D34" s="12"/>
      <c r="E34" s="13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4"/>
    </row>
    <row r="35" spans="2:16">
      <c r="B35" s="15"/>
      <c r="P35" s="16"/>
    </row>
    <row r="36" spans="2:16">
      <c r="B36" s="15"/>
      <c r="P36" s="16"/>
    </row>
    <row r="37" spans="2:16" ht="19.5">
      <c r="B37" s="71" t="s">
        <v>5</v>
      </c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3"/>
    </row>
    <row r="38" spans="2:16">
      <c r="B38" s="74" t="s">
        <v>4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6"/>
    </row>
    <row r="39" spans="2:16" ht="15" thickBot="1">
      <c r="B39" s="17"/>
      <c r="C39" s="18"/>
      <c r="D39" s="18"/>
      <c r="E39" s="19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20"/>
    </row>
    <row r="40" spans="2:16">
      <c r="B40" s="80" t="s">
        <v>13</v>
      </c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2"/>
    </row>
    <row r="41" spans="2:16" ht="27" customHeight="1">
      <c r="B41" s="83" t="s">
        <v>6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5"/>
    </row>
    <row r="42" spans="2:16">
      <c r="B42" s="83" t="s">
        <v>17</v>
      </c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5"/>
    </row>
    <row r="43" spans="2:16">
      <c r="B43" s="83" t="s">
        <v>14</v>
      </c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5"/>
    </row>
    <row r="44" spans="2:16">
      <c r="B44" s="87" t="s">
        <v>7</v>
      </c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9"/>
    </row>
    <row r="45" spans="2:16">
      <c r="B45" s="77" t="s">
        <v>8</v>
      </c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9"/>
    </row>
    <row r="46" spans="2:16">
      <c r="B46" s="77" t="s">
        <v>9</v>
      </c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9"/>
    </row>
    <row r="47" spans="2:16">
      <c r="B47" s="77" t="s">
        <v>16</v>
      </c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9"/>
    </row>
    <row r="48" spans="2:16">
      <c r="B48" s="77" t="s">
        <v>10</v>
      </c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9"/>
    </row>
    <row r="49" spans="2:16">
      <c r="B49" s="77" t="s">
        <v>11</v>
      </c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9"/>
    </row>
    <row r="50" spans="2:16" ht="21" customHeight="1" thickBot="1">
      <c r="B50" s="59" t="s">
        <v>12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1"/>
    </row>
  </sheetData>
  <mergeCells count="32">
    <mergeCell ref="B2:P6"/>
    <mergeCell ref="B7:P7"/>
    <mergeCell ref="D12:D14"/>
    <mergeCell ref="D23:D24"/>
    <mergeCell ref="C28:D28"/>
    <mergeCell ref="G10:H10"/>
    <mergeCell ref="I28:J28"/>
    <mergeCell ref="C23:C24"/>
    <mergeCell ref="B12:B14"/>
    <mergeCell ref="B23:B24"/>
    <mergeCell ref="B26:L26"/>
    <mergeCell ref="B50:P50"/>
    <mergeCell ref="B8:P8"/>
    <mergeCell ref="B9:P9"/>
    <mergeCell ref="B37:P37"/>
    <mergeCell ref="B38:P38"/>
    <mergeCell ref="B45:P45"/>
    <mergeCell ref="B46:P46"/>
    <mergeCell ref="B47:P47"/>
    <mergeCell ref="B48:P48"/>
    <mergeCell ref="B49:P49"/>
    <mergeCell ref="B40:P40"/>
    <mergeCell ref="B41:P41"/>
    <mergeCell ref="B42:P42"/>
    <mergeCell ref="C12:C14"/>
    <mergeCell ref="B43:P43"/>
    <mergeCell ref="B44:P44"/>
    <mergeCell ref="B29:L29"/>
    <mergeCell ref="B30:J30"/>
    <mergeCell ref="B11:P11"/>
    <mergeCell ref="B27:P27"/>
    <mergeCell ref="B31:P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08 - OFERTA ECONOMICA</vt:lpstr>
      <vt:lpstr>'ANEXO 08 - OFERTA ECONOMICA'!Área_de_impresión</vt:lpstr>
      <vt:lpstr>'ANEXO 08 - OFERTA ECONOMICA'!Títulos_a_imprimir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Hernan Parada Barajas</dc:creator>
  <cp:lastModifiedBy>Leidy Lugo Ruiz</cp:lastModifiedBy>
  <cp:lastPrinted>2024-11-07T21:30:55Z</cp:lastPrinted>
  <dcterms:created xsi:type="dcterms:W3CDTF">2014-01-28T13:22:47Z</dcterms:created>
  <dcterms:modified xsi:type="dcterms:W3CDTF">2024-11-07T21:32:48Z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0x010100ACA4A8585E712948B76775D374044AEB</vt:lpwstr>
  </property>
</Properties>
</file>