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Unidades compartidas\CONTRATOS TI\Contratos 2024\12. PENDIENTE Controladores de dominio - En espera de recursos\"/>
    </mc:Choice>
  </mc:AlternateContent>
  <bookViews>
    <workbookView xWindow="0" yWindow="0" windowWidth="28800" windowHeight="12330"/>
  </bookViews>
  <sheets>
    <sheet name="análisis de riesg contratración" sheetId="1" r:id="rId1"/>
    <sheet name="V1" sheetId="2" state="hidden" r:id="rId2"/>
  </sheets>
  <externalReferences>
    <externalReference r:id="rId3"/>
  </externalReferences>
  <definedNames>
    <definedName name="_Hlk40285583" localSheetId="0">'análisis de riesg contratración'!$A$8</definedName>
  </definedNames>
  <calcPr calcId="162913"/>
</workbook>
</file>

<file path=xl/calcChain.xml><?xml version="1.0" encoding="utf-8"?>
<calcChain xmlns="http://schemas.openxmlformats.org/spreadsheetml/2006/main">
  <c r="S18" i="1" l="1"/>
  <c r="Q18" i="1"/>
  <c r="T18" i="1" s="1"/>
  <c r="U18" i="1" s="1"/>
  <c r="K18" i="1"/>
  <c r="I18" i="1"/>
  <c r="L18" i="1" s="1"/>
  <c r="M18" i="1" s="1"/>
  <c r="S17" i="1"/>
  <c r="Q17" i="1"/>
  <c r="T17" i="1" s="1"/>
  <c r="U17" i="1" s="1"/>
  <c r="K17" i="1"/>
  <c r="I17" i="1"/>
  <c r="L17" i="1" s="1"/>
  <c r="M17" i="1" s="1"/>
  <c r="S16" i="1"/>
  <c r="Q16" i="1"/>
  <c r="T16" i="1" s="1"/>
  <c r="U16" i="1" s="1"/>
  <c r="K16" i="1"/>
  <c r="I16" i="1"/>
  <c r="L16" i="1" s="1"/>
  <c r="M16" i="1" s="1"/>
  <c r="S15" i="1"/>
  <c r="Q15" i="1"/>
  <c r="T15" i="1" s="1"/>
  <c r="U15" i="1" s="1"/>
  <c r="K15" i="1"/>
  <c r="I15" i="1"/>
  <c r="L15" i="1" s="1"/>
  <c r="M15" i="1" s="1"/>
  <c r="S14" i="1"/>
  <c r="Q14" i="1"/>
  <c r="T14" i="1" s="1"/>
  <c r="U14" i="1" s="1"/>
  <c r="K14" i="1"/>
  <c r="I14" i="1"/>
  <c r="L14" i="1" s="1"/>
  <c r="M14" i="1" s="1"/>
</calcChain>
</file>

<file path=xl/sharedStrings.xml><?xml version="1.0" encoding="utf-8"?>
<sst xmlns="http://schemas.openxmlformats.org/spreadsheetml/2006/main" count="250" uniqueCount="137">
  <si>
    <t>CÓDIGO:</t>
  </si>
  <si>
    <t>VERSIÓN:</t>
  </si>
  <si>
    <t>FECHA:</t>
  </si>
  <si>
    <t>DESCRIPCIÓN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</si>
  <si>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</si>
  <si>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</si>
  <si>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</si>
  <si>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</si>
  <si>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</si>
  <si>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</si>
  <si>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</si>
  <si>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</si>
  <si>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</si>
  <si>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</si>
  <si>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</si>
  <si>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</si>
  <si>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</si>
  <si>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</si>
  <si>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</si>
  <si>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por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</si>
  <si>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</si>
  <si>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</si>
  <si>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</si>
  <si>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</si>
  <si>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</si>
  <si>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</si>
  <si>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</si>
  <si>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</si>
  <si>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Riesgos Económicos</t>
  </si>
  <si>
    <t>Raro</t>
  </si>
  <si>
    <t>Insignificante</t>
  </si>
  <si>
    <t>Riesgo Extremo</t>
  </si>
  <si>
    <t>8_10</t>
  </si>
  <si>
    <t>Específico</t>
  </si>
  <si>
    <t>Riesgos Sociales o Políticos</t>
  </si>
  <si>
    <t>Improbable</t>
  </si>
  <si>
    <t>Menor</t>
  </si>
  <si>
    <t>Riesgo alto</t>
  </si>
  <si>
    <t>6_7</t>
  </si>
  <si>
    <t>Riesgos Operacionales</t>
  </si>
  <si>
    <t>Posible</t>
  </si>
  <si>
    <t>Moderado</t>
  </si>
  <si>
    <t>Riesgo Medio</t>
  </si>
  <si>
    <t>Riesgos Financieros</t>
  </si>
  <si>
    <t>Probable</t>
  </si>
  <si>
    <t>Mayor</t>
  </si>
  <si>
    <t>Riesgo Bajo</t>
  </si>
  <si>
    <t>2_4</t>
  </si>
  <si>
    <t>Riesgos Regulatorios</t>
  </si>
  <si>
    <t>Casi cierto</t>
  </si>
  <si>
    <t>Catastrófico</t>
  </si>
  <si>
    <t xml:space="preserve">Interno </t>
  </si>
  <si>
    <t>Riesgos de la Naturaleza</t>
  </si>
  <si>
    <t>Externo</t>
  </si>
  <si>
    <t>Riesgos Ambientales</t>
  </si>
  <si>
    <t>Riesgos Tecnológicos</t>
  </si>
  <si>
    <t>Planeación</t>
  </si>
  <si>
    <t>Selección</t>
  </si>
  <si>
    <t>Contratación</t>
  </si>
  <si>
    <t>Ejecución</t>
  </si>
  <si>
    <t>OBJETO CONTRACTUAL</t>
  </si>
  <si>
    <t>GC-PR-05-FO-09</t>
  </si>
  <si>
    <r>
      <t xml:space="preserve">De acuerdo con el artículo 2.2.1.1.1.3.1 del Decreto 1082 de 2015, se entiende por riesgo el </t>
    </r>
    <r>
      <rPr>
        <i/>
        <sz val="12"/>
        <color rgb="FF000000"/>
        <rFont val="Arial"/>
        <family val="2"/>
      </rPr>
      <t xml:space="preserve">"Evento que puede generar efectos adversos y de distinta magnitud en el logro de los objetivos del proceso de contratación o en la ejecución de un contrato". </t>
    </r>
    <r>
      <rPr>
        <sz val="12"/>
        <color rgb="FF000000"/>
        <rFont val="Arial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</si>
  <si>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No.</t>
  </si>
  <si>
    <t>PROCEDIMIENTO DE GESTIÓN PRECONTRACTUAL</t>
  </si>
  <si>
    <t>02</t>
  </si>
  <si>
    <t>ANÁLISIS DEL RIESGO Y MITIGACIÓN</t>
  </si>
  <si>
    <t>Afectacion de las condiciones de ejecución, generando su imposibilidad de cumplimiento por las partes que se obligan en el contrato</t>
  </si>
  <si>
    <t xml:space="preserve">Riesgo Alto </t>
  </si>
  <si>
    <t>Las partes integrantes del contrato</t>
  </si>
  <si>
    <t xml:space="preserve">Seguimiento permanente a los distintos escenarios del contexto  social en tiempos de manifestación ciudadana y paro nacional.   </t>
  </si>
  <si>
    <t xml:space="preserve">Riesgo Bajo </t>
  </si>
  <si>
    <t xml:space="preserve">No </t>
  </si>
  <si>
    <t>Con el inicio del contrato</t>
  </si>
  <si>
    <t>A la finaliación del Contrato</t>
  </si>
  <si>
    <t>Seguimiento diario a las disposiciones emanadas del gobierno nacional y distrital en el marco de un paro nacional o de afectaciones al orden público.</t>
  </si>
  <si>
    <t>Diario</t>
  </si>
  <si>
    <t>Retraso en el perfeccionamiento del  contrato por falta de firmas en el período establecido, sea porque surgió una inhabilidad sobreviniente o porque ocurrió alguna fuerza mayor o caso fortuito</t>
  </si>
  <si>
    <t>Demora en el inicio de la ejecución del contrato y afectación en el logro de los objetivos y satisfacción de la necesidad.</t>
  </si>
  <si>
    <t>Las partes integrantes del contarto</t>
  </si>
  <si>
    <t>Se establecen plazos perentorios para el perfeccionamiento y ejecución del contrato</t>
  </si>
  <si>
    <t xml:space="preserve">Las partes integrantes del contrato </t>
  </si>
  <si>
    <t>Desde cuando está lista la minuta para suscripción del contrato</t>
  </si>
  <si>
    <t>Hasta cuando se suscriba e inicie la ejecución del contrato</t>
  </si>
  <si>
    <t>Verificando el cumplimiento de los plazos establecidos para el perfeccionamiento del contrato</t>
  </si>
  <si>
    <t xml:space="preserve">Diaria </t>
  </si>
  <si>
    <t>Cambios en la normativa que modifiquen o imponga nuevas obligaciones tributarias al contratista.</t>
  </si>
  <si>
    <t>a. Cargas adicionales a las previstas, que puede afectar a nivel económico y operacional en la ejecución del contrato.
b. Variación significativa del valor del insumo o servicio prestado.</t>
  </si>
  <si>
    <t>Seguimiento permanente por parte de la supervisión a las nuevas regulaciones en temas de impuestos y aranceles del país. 
Agotar los procedimientos establecidos en la ley y que procedan frente a los casos de aumento negativo de las cargas económicas del contrato regido por el derecho privado.</t>
  </si>
  <si>
    <t>Desde la suscripción del contrato</t>
  </si>
  <si>
    <t>Hasta la finaliación del contrato</t>
  </si>
  <si>
    <t>Seguimiento de la normativa durante la ejecución del contrato</t>
  </si>
  <si>
    <t>Cada vez que se requiera</t>
  </si>
  <si>
    <t xml:space="preserve">Situación de afectación debido a cambios regulatorios o reglamentarios que afecten el curso normal del desarrollo del contrato. </t>
  </si>
  <si>
    <t>Afectación de las condiciones de ejecución normal del contrato</t>
  </si>
  <si>
    <t>Valoración de la situación, identificación de las implicaciones frente a la ejecución del contrato, se debe informar de inmediato al supervisor para que se tomen las determinaciones a lugar.</t>
  </si>
  <si>
    <t>Desde cuando se suscriba el contrato</t>
  </si>
  <si>
    <t>Hasta cuando finalice el plazo de ejecución del contrato</t>
  </si>
  <si>
    <t>Seguimiento a los cambios regulatorios o reglamentarios que puedan afectar la ejecución del contrato o su ecuación presupuestal, e informar al ordenador del gasto la ocurrencia de los mismos</t>
  </si>
  <si>
    <t>El contratista no guarda la integridad y confidencialidad de la información institucional a la cual llegue tener acceso directamente o por medio de terceros</t>
  </si>
  <si>
    <t xml:space="preserve">Filtración de la
información
institucional y/o
confidencial
propiedad del ICANH   </t>
  </si>
  <si>
    <t>CONTRATISTA</t>
  </si>
  <si>
    <t xml:space="preserve">Adoptar todas las medidas necesarias para impedir la duplicación, sustracción, divulgación, alteración, ocultamiento o utilización indebida de la información Institucional. 
Firma del documento COMPROMISO DE CONFIDENCIALIDAD INTEGRIDAD DE LA INFORMACIÓN
</t>
  </si>
  <si>
    <t>No</t>
  </si>
  <si>
    <t>ICANH</t>
  </si>
  <si>
    <t>Inicio del contrato</t>
  </si>
  <si>
    <t>Primer mes</t>
  </si>
  <si>
    <t>Supervision de las actividades del contratista</t>
  </si>
  <si>
    <t>Soportes solicitados durante la ejeucion del contrato</t>
  </si>
  <si>
    <t>Participación de oferentes sin experiencia</t>
  </si>
  <si>
    <t>Parálisis o prorroga en el proceso precontractual.</t>
  </si>
  <si>
    <t>Exigencia de las normas técnicas y experiencia certificada acordes al proceso contractual</t>
  </si>
  <si>
    <t>Si</t>
  </si>
  <si>
    <t>Revision y seleccion de ofertas de los proponentes</t>
  </si>
  <si>
    <t>Evaluacion de Ofertas</t>
  </si>
  <si>
    <t>Solicitud de experiencia para evaluación de ofertas</t>
  </si>
  <si>
    <t>Etapa de evaluacion</t>
  </si>
  <si>
    <t>Vulnerabilidad en la seguridad de la red de la entidad</t>
  </si>
  <si>
    <t xml:space="preserve">
Pérdida o daño de la integridad de la información   </t>
  </si>
  <si>
    <t>Exigencia de póliza de cumplimiento</t>
  </si>
  <si>
    <t>Desde la fecha de inicio del contrato y durante el tiempo que dura su ejecución</t>
  </si>
  <si>
    <t>Durante la vigencia del contrato</t>
  </si>
  <si>
    <t>Supervisión de los trabajos durante la ejecución del contrato mediante cronograma establecido</t>
  </si>
  <si>
    <t>Durante la ejecución del contrato</t>
  </si>
  <si>
    <t xml:space="preserve">Los productos entregados no se encuentren licenciados por el fabricante autorizado </t>
  </si>
  <si>
    <t>No cumple con lo ofrecido en el contrato y no es partner autorizado del fabricante</t>
  </si>
  <si>
    <t>El contratista debe ser distribuidor autorizado en Colombia y ser canal Platinum o Gold del fabricante Sophos</t>
  </si>
  <si>
    <t>Durante la evaluación de las propuestas</t>
  </si>
  <si>
    <t>Etapa de evaluación</t>
  </si>
  <si>
    <t>Verificación requerimientos técnicos en la etapa de calificación de requisitos técnicos</t>
  </si>
  <si>
    <t>Evaluación de propuestas</t>
  </si>
  <si>
    <t>Calidad del servicio</t>
  </si>
  <si>
    <t>Solicitudes del ICANH que no puedan ser ejecutadas por el contratista por razones mayores y justificables en la ejecución del contrato.</t>
  </si>
  <si>
    <t>El contratista debe realizar los informes necesarios indicando los requerimientos, que solicite la entidad antes, durante y después de la ejecución del mismo.</t>
  </si>
  <si>
    <t>Seguimiento de supervisión</t>
  </si>
  <si>
    <t>Fallas en la prestación de servicios por causas exclusivas a caso
fortuito, fuerza mayor o externas a la voluntad de las partes (Tales
como, sin ser exclusivas:
Generación de epidemias,
endemias y/o pandemias)</t>
  </si>
  <si>
    <t>Adquirir dos (2) servidores controladores de dominio y los servicios para la instalación, configuración y puesta en funcionamiento de los mismos, para el ICANH.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</si>
</sst>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Calibri"/>
      <scheme val="minor"/>
    </font>
    <font>
      <sz val="12"/>
      <color rgb="FF000000"/>
      <name val="Arial"/>
    </font>
    <font>
      <sz val="11"/>
      <name val="Calibri"/>
    </font>
    <font>
      <b/>
      <sz val="12"/>
      <color rgb="FF000000"/>
      <name val="Arial"/>
    </font>
    <font>
      <b/>
      <sz val="12"/>
      <name val="Arial"/>
    </font>
    <font>
      <sz val="12"/>
      <name val="Arial"/>
    </font>
    <font>
      <b/>
      <sz val="11"/>
      <name val="Calibri"/>
    </font>
    <font>
      <sz val="11"/>
      <name val="Calibri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2EFD9"/>
      </patternFill>
    </fill>
  </fills>
  <borders count="4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5" fillId="0" borderId="23" xfId="0" applyFont="1" applyBorder="1"/>
    <xf numFmtId="0" fontId="6" fillId="0" borderId="0" xfId="0" applyFont="1"/>
    <xf numFmtId="1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49" fontId="8" fillId="0" borderId="35" xfId="0" applyNumberFormat="1" applyFont="1" applyBorder="1" applyAlignment="1">
      <alignment horizontal="center" vertical="center" wrapText="1"/>
    </xf>
    <xf numFmtId="14" fontId="3" fillId="0" borderId="42" xfId="0" applyNumberFormat="1" applyFont="1" applyBorder="1" applyAlignment="1">
      <alignment horizontal="center" vertical="center" wrapText="1"/>
    </xf>
    <xf numFmtId="0" fontId="2" fillId="0" borderId="43" xfId="0" applyFont="1" applyBorder="1"/>
    <xf numFmtId="0" fontId="2" fillId="0" borderId="44" xfId="0" applyFont="1" applyBorder="1"/>
    <xf numFmtId="0" fontId="2" fillId="0" borderId="45" xfId="0" applyFont="1" applyBorder="1"/>
    <xf numFmtId="0" fontId="3" fillId="0" borderId="43" xfId="0" applyFont="1" applyBorder="1" applyAlignment="1">
      <alignment horizontal="center" vertical="center" wrapText="1"/>
    </xf>
    <xf numFmtId="14" fontId="3" fillId="0" borderId="43" xfId="0" applyNumberFormat="1" applyFont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textRotation="90"/>
    </xf>
    <xf numFmtId="0" fontId="12" fillId="0" borderId="21" xfId="0" applyFont="1" applyBorder="1" applyAlignment="1">
      <alignment horizontal="center" vertical="center" textRotation="90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textRotation="90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 wrapText="1"/>
    </xf>
    <xf numFmtId="0" fontId="12" fillId="0" borderId="7" xfId="0" applyFont="1" applyBorder="1" applyAlignment="1">
      <alignment horizontal="center" vertical="center" textRotation="90"/>
    </xf>
    <xf numFmtId="0" fontId="4" fillId="2" borderId="11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/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3" borderId="13" xfId="0" applyFont="1" applyFill="1" applyBorder="1"/>
    <xf numFmtId="0" fontId="2" fillId="3" borderId="14" xfId="0" applyFont="1" applyFill="1" applyBorder="1"/>
    <xf numFmtId="0" fontId="8" fillId="0" borderId="31" xfId="0" applyFont="1" applyBorder="1" applyAlignment="1">
      <alignment horizontal="center" vertical="center"/>
    </xf>
    <xf numFmtId="0" fontId="2" fillId="0" borderId="29" xfId="0" applyFont="1" applyBorder="1"/>
    <xf numFmtId="0" fontId="2" fillId="0" borderId="3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8" fillId="0" borderId="9" xfId="0" applyFont="1" applyBorder="1" applyAlignment="1">
      <alignment horizontal="center" vertical="center"/>
    </xf>
    <xf numFmtId="0" fontId="2" fillId="0" borderId="23" xfId="0" applyFont="1" applyBorder="1"/>
    <xf numFmtId="0" fontId="2" fillId="0" borderId="8" xfId="0" applyFont="1" applyBorder="1"/>
    <xf numFmtId="0" fontId="2" fillId="0" borderId="39" xfId="0" applyFont="1" applyBorder="1"/>
    <xf numFmtId="0" fontId="2" fillId="0" borderId="37" xfId="0" applyFont="1" applyBorder="1"/>
    <xf numFmtId="0" fontId="2" fillId="0" borderId="38" xfId="0" applyFont="1" applyBorder="1"/>
    <xf numFmtId="0" fontId="8" fillId="0" borderId="3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33" xfId="0" applyFont="1" applyBorder="1"/>
    <xf numFmtId="0" fontId="0" fillId="0" borderId="23" xfId="0" applyFont="1" applyBorder="1" applyAlignment="1"/>
    <xf numFmtId="0" fontId="2" fillId="0" borderId="36" xfId="0" applyFont="1" applyBorder="1"/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/>
    <xf numFmtId="0" fontId="3" fillId="0" borderId="40" xfId="0" applyFont="1" applyBorder="1" applyAlignment="1">
      <alignment horizontal="center" vertical="center" wrapText="1"/>
    </xf>
    <xf numFmtId="0" fontId="2" fillId="0" borderId="41" xfId="0" applyFont="1" applyBorder="1"/>
    <xf numFmtId="0" fontId="3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0" fillId="0" borderId="4" xfId="0" applyFont="1" applyBorder="1" applyAlignment="1">
      <alignment horizontal="left" vertical="center" wrapText="1"/>
    </xf>
    <xf numFmtId="0" fontId="2" fillId="0" borderId="27" xfId="0" applyFont="1" applyBorder="1"/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3" borderId="15" xfId="0" applyFont="1" applyFill="1" applyBorder="1"/>
    <xf numFmtId="0" fontId="11" fillId="2" borderId="10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297874</xdr:colOff>
      <xdr:row>0</xdr:row>
      <xdr:rowOff>182705</xdr:rowOff>
    </xdr:from>
    <xdr:ext cx="1208809" cy="13239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7874" y="182705"/>
          <a:ext cx="1208809" cy="13239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nidades%20compartidas/CONTRATOS%20TI/Contratos%202024/8.%20Contrato%20525-2024%20Core%20IP-%20TI/GC-PR-05-FO-09_Formato%20An&#225;lisis%20de%20Riesgosymitigaci&#243;n%20Firewall%20y%20antivir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riesg contratración"/>
      <sheetName val="V1"/>
    </sheetNames>
    <sheetDataSet>
      <sheetData sheetId="0" refreshError="1"/>
      <sheetData sheetId="1">
        <row r="2">
          <cell r="C2" t="str">
            <v>Probabilidad</v>
          </cell>
          <cell r="E2" t="str">
            <v>Impacto</v>
          </cell>
        </row>
        <row r="3">
          <cell r="C3" t="str">
            <v>Raro</v>
          </cell>
          <cell r="D3">
            <v>1</v>
          </cell>
          <cell r="E3" t="str">
            <v>Insignificante</v>
          </cell>
          <cell r="F3">
            <v>1</v>
          </cell>
          <cell r="G3" t="str">
            <v>Riesgo Extremo</v>
          </cell>
        </row>
        <row r="4">
          <cell r="C4" t="str">
            <v>Improbable</v>
          </cell>
          <cell r="D4">
            <v>2</v>
          </cell>
          <cell r="E4" t="str">
            <v>Menor</v>
          </cell>
          <cell r="F4">
            <v>2</v>
          </cell>
          <cell r="G4" t="str">
            <v>Riesgo alto</v>
          </cell>
        </row>
        <row r="5">
          <cell r="C5" t="str">
            <v>Posible</v>
          </cell>
          <cell r="D5">
            <v>3</v>
          </cell>
          <cell r="E5" t="str">
            <v>Moderado</v>
          </cell>
          <cell r="F5">
            <v>3</v>
          </cell>
          <cell r="G5" t="str">
            <v>Riesgo Medio</v>
          </cell>
        </row>
        <row r="6">
          <cell r="C6" t="str">
            <v>Probable</v>
          </cell>
          <cell r="D6">
            <v>4</v>
          </cell>
          <cell r="E6" t="str">
            <v>Mayor</v>
          </cell>
          <cell r="F6">
            <v>4</v>
          </cell>
          <cell r="G6" t="str">
            <v>Riesgo Bajo</v>
          </cell>
        </row>
        <row r="7">
          <cell r="C7" t="str">
            <v>Casi cierto</v>
          </cell>
          <cell r="D7">
            <v>5</v>
          </cell>
          <cell r="E7" t="str">
            <v>Catastrófico</v>
          </cell>
          <cell r="F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"/>
  <sheetViews>
    <sheetView tabSelected="1" zoomScale="70" zoomScaleNormal="70" workbookViewId="0">
      <selection activeCell="F7" sqref="F7:AA7"/>
    </sheetView>
  </sheetViews>
  <sheetFormatPr baseColWidth="10" defaultColWidth="14.42578125" defaultRowHeight="15" customHeight="1" x14ac:dyDescent="0.25"/>
  <cols>
    <col min="1" max="5" width="5.85546875" customWidth="1"/>
    <col min="6" max="6" width="27.85546875" customWidth="1"/>
    <col min="7" max="7" width="24" customWidth="1"/>
    <col min="8" max="11" width="5.85546875" customWidth="1"/>
    <col min="12" max="12" width="14" customWidth="1"/>
    <col min="13" max="13" width="5.85546875" customWidth="1"/>
    <col min="14" max="14" width="19.7109375" customWidth="1"/>
    <col min="15" max="15" width="19.85546875" customWidth="1"/>
    <col min="16" max="21" width="14.7109375" customWidth="1"/>
    <col min="22" max="22" width="17.5703125" customWidth="1"/>
    <col min="23" max="24" width="16.7109375" customWidth="1"/>
    <col min="25" max="25" width="15.85546875" customWidth="1"/>
    <col min="26" max="27" width="24.5703125" customWidth="1"/>
  </cols>
  <sheetData>
    <row r="1" spans="1:27" ht="36.75" customHeight="1" x14ac:dyDescent="0.25">
      <c r="A1" s="45"/>
      <c r="B1" s="32"/>
      <c r="C1" s="32"/>
      <c r="D1" s="32"/>
      <c r="E1" s="33"/>
      <c r="F1" s="31" t="s">
        <v>64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3"/>
      <c r="Y1" s="53" t="s">
        <v>0</v>
      </c>
      <c r="Z1" s="33"/>
      <c r="AA1" s="43" t="s">
        <v>61</v>
      </c>
    </row>
    <row r="2" spans="1:27" ht="33.75" customHeight="1" x14ac:dyDescent="0.25">
      <c r="A2" s="46"/>
      <c r="B2" s="47"/>
      <c r="C2" s="47"/>
      <c r="D2" s="47"/>
      <c r="E2" s="39"/>
      <c r="F2" s="34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6"/>
      <c r="Y2" s="34"/>
      <c r="Z2" s="36"/>
      <c r="AA2" s="44"/>
    </row>
    <row r="3" spans="1:27" ht="35.25" customHeight="1" x14ac:dyDescent="0.25">
      <c r="A3" s="46"/>
      <c r="B3" s="47"/>
      <c r="C3" s="47"/>
      <c r="D3" s="47"/>
      <c r="E3" s="39"/>
      <c r="F3" s="37" t="s">
        <v>66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9"/>
      <c r="Y3" s="49" t="s">
        <v>1</v>
      </c>
      <c r="Z3" s="50"/>
      <c r="AA3" s="7" t="s">
        <v>65</v>
      </c>
    </row>
    <row r="4" spans="1:27" ht="35.25" customHeight="1" thickBot="1" x14ac:dyDescent="0.3">
      <c r="A4" s="48"/>
      <c r="B4" s="41"/>
      <c r="C4" s="41"/>
      <c r="D4" s="41"/>
      <c r="E4" s="42"/>
      <c r="F4" s="40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2"/>
      <c r="Y4" s="51" t="s">
        <v>2</v>
      </c>
      <c r="Z4" s="52"/>
      <c r="AA4" s="8">
        <v>45261</v>
      </c>
    </row>
    <row r="5" spans="1:27" s="6" customFormat="1" ht="10.5" customHeight="1" thickBot="1" x14ac:dyDescent="0.3">
      <c r="A5" s="9"/>
      <c r="B5" s="9"/>
      <c r="C5" s="9"/>
      <c r="D5" s="9"/>
      <c r="E5" s="10"/>
      <c r="F5" s="11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2"/>
      <c r="Z5" s="9"/>
      <c r="AA5" s="13"/>
    </row>
    <row r="6" spans="1:27" ht="69" customHeight="1" thickBot="1" x14ac:dyDescent="0.3">
      <c r="A6" s="54" t="s">
        <v>3</v>
      </c>
      <c r="B6" s="55"/>
      <c r="C6" s="55"/>
      <c r="D6" s="55"/>
      <c r="E6" s="56"/>
      <c r="F6" s="57" t="s">
        <v>62</v>
      </c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8"/>
    </row>
    <row r="7" spans="1:27" s="5" customFormat="1" ht="48.75" customHeight="1" thickBot="1" x14ac:dyDescent="0.3">
      <c r="A7" s="59" t="s">
        <v>60</v>
      </c>
      <c r="B7" s="60"/>
      <c r="C7" s="60"/>
      <c r="D7" s="60"/>
      <c r="E7" s="61"/>
      <c r="F7" s="57" t="s">
        <v>136</v>
      </c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8"/>
    </row>
    <row r="8" spans="1:27" ht="63" customHeight="1" x14ac:dyDescent="0.25">
      <c r="A8" s="63" t="s">
        <v>63</v>
      </c>
      <c r="B8" s="25" t="s">
        <v>4</v>
      </c>
      <c r="C8" s="25" t="s">
        <v>5</v>
      </c>
      <c r="D8" s="25" t="s">
        <v>6</v>
      </c>
      <c r="E8" s="25" t="s">
        <v>7</v>
      </c>
      <c r="F8" s="27" t="s">
        <v>8</v>
      </c>
      <c r="G8" s="27" t="s">
        <v>9</v>
      </c>
      <c r="H8" s="25" t="s">
        <v>10</v>
      </c>
      <c r="I8" s="25" t="s">
        <v>11</v>
      </c>
      <c r="J8" s="25" t="s">
        <v>12</v>
      </c>
      <c r="K8" s="25" t="s">
        <v>11</v>
      </c>
      <c r="L8" s="27" t="s">
        <v>13</v>
      </c>
      <c r="M8" s="25" t="s">
        <v>14</v>
      </c>
      <c r="N8" s="27" t="s">
        <v>15</v>
      </c>
      <c r="O8" s="27" t="s">
        <v>16</v>
      </c>
      <c r="P8" s="28" t="s">
        <v>17</v>
      </c>
      <c r="Q8" s="29"/>
      <c r="R8" s="29"/>
      <c r="S8" s="29"/>
      <c r="T8" s="29"/>
      <c r="U8" s="30"/>
      <c r="V8" s="27" t="s">
        <v>18</v>
      </c>
      <c r="W8" s="27" t="s">
        <v>19</v>
      </c>
      <c r="X8" s="27" t="s">
        <v>20</v>
      </c>
      <c r="Y8" s="27" t="s">
        <v>21</v>
      </c>
      <c r="Z8" s="28" t="s">
        <v>22</v>
      </c>
      <c r="AA8" s="62"/>
    </row>
    <row r="9" spans="1:27" ht="48.75" customHeight="1" thickBot="1" x14ac:dyDescent="0.3">
      <c r="A9" s="64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14" t="s">
        <v>10</v>
      </c>
      <c r="Q9" s="14" t="s">
        <v>11</v>
      </c>
      <c r="R9" s="14" t="s">
        <v>12</v>
      </c>
      <c r="S9" s="14" t="s">
        <v>11</v>
      </c>
      <c r="T9" s="14" t="s">
        <v>23</v>
      </c>
      <c r="U9" s="14" t="s">
        <v>24</v>
      </c>
      <c r="V9" s="26"/>
      <c r="W9" s="26"/>
      <c r="X9" s="26"/>
      <c r="Y9" s="26"/>
      <c r="Z9" s="14" t="s">
        <v>25</v>
      </c>
      <c r="AA9" s="15" t="s">
        <v>26</v>
      </c>
    </row>
    <row r="10" spans="1:27" ht="135.75" customHeight="1" x14ac:dyDescent="0.25">
      <c r="A10" s="16">
        <v>1</v>
      </c>
      <c r="B10" s="17" t="s">
        <v>27</v>
      </c>
      <c r="C10" s="17" t="s">
        <v>53</v>
      </c>
      <c r="D10" s="17" t="s">
        <v>59</v>
      </c>
      <c r="E10" s="17" t="s">
        <v>34</v>
      </c>
      <c r="F10" s="18" t="s">
        <v>135</v>
      </c>
      <c r="G10" s="19" t="s">
        <v>67</v>
      </c>
      <c r="H10" s="17" t="s">
        <v>40</v>
      </c>
      <c r="I10" s="20">
        <v>3</v>
      </c>
      <c r="J10" s="17" t="s">
        <v>41</v>
      </c>
      <c r="K10" s="20">
        <v>3</v>
      </c>
      <c r="L10" s="21">
        <v>6</v>
      </c>
      <c r="M10" s="22" t="s">
        <v>68</v>
      </c>
      <c r="N10" s="23" t="s">
        <v>69</v>
      </c>
      <c r="O10" s="19" t="s">
        <v>70</v>
      </c>
      <c r="P10" s="17" t="s">
        <v>35</v>
      </c>
      <c r="Q10" s="20">
        <v>2</v>
      </c>
      <c r="R10" s="17" t="s">
        <v>36</v>
      </c>
      <c r="S10" s="20">
        <v>2</v>
      </c>
      <c r="T10" s="21">
        <v>4</v>
      </c>
      <c r="U10" s="22" t="s">
        <v>71</v>
      </c>
      <c r="V10" s="22" t="s">
        <v>72</v>
      </c>
      <c r="W10" s="23" t="s">
        <v>69</v>
      </c>
      <c r="X10" s="19" t="s">
        <v>73</v>
      </c>
      <c r="Y10" s="19" t="s">
        <v>74</v>
      </c>
      <c r="Z10" s="19" t="s">
        <v>75</v>
      </c>
      <c r="AA10" s="24" t="s">
        <v>76</v>
      </c>
    </row>
    <row r="11" spans="1:27" ht="135.75" customHeight="1" x14ac:dyDescent="0.25">
      <c r="A11" s="16">
        <v>2</v>
      </c>
      <c r="B11" s="17" t="s">
        <v>27</v>
      </c>
      <c r="C11" s="17" t="s">
        <v>53</v>
      </c>
      <c r="D11" s="17" t="s">
        <v>56</v>
      </c>
      <c r="E11" s="17" t="s">
        <v>39</v>
      </c>
      <c r="F11" s="18" t="s">
        <v>77</v>
      </c>
      <c r="G11" s="19" t="s">
        <v>78</v>
      </c>
      <c r="H11" s="17" t="s">
        <v>29</v>
      </c>
      <c r="I11" s="20">
        <v>1</v>
      </c>
      <c r="J11" s="17" t="s">
        <v>41</v>
      </c>
      <c r="K11" s="20">
        <v>4</v>
      </c>
      <c r="L11" s="21">
        <v>5</v>
      </c>
      <c r="M11" s="22" t="s">
        <v>42</v>
      </c>
      <c r="N11" s="23" t="s">
        <v>79</v>
      </c>
      <c r="O11" s="19" t="s">
        <v>80</v>
      </c>
      <c r="P11" s="17" t="s">
        <v>29</v>
      </c>
      <c r="Q11" s="20">
        <v>1</v>
      </c>
      <c r="R11" s="17" t="s">
        <v>30</v>
      </c>
      <c r="S11" s="20">
        <v>1</v>
      </c>
      <c r="T11" s="21">
        <v>2</v>
      </c>
      <c r="U11" s="22" t="s">
        <v>46</v>
      </c>
      <c r="V11" s="22" t="s">
        <v>72</v>
      </c>
      <c r="W11" s="23" t="s">
        <v>81</v>
      </c>
      <c r="X11" s="19" t="s">
        <v>82</v>
      </c>
      <c r="Y11" s="19" t="s">
        <v>83</v>
      </c>
      <c r="Z11" s="19" t="s">
        <v>84</v>
      </c>
      <c r="AA11" s="24" t="s">
        <v>85</v>
      </c>
    </row>
    <row r="12" spans="1:27" ht="135.75" customHeight="1" x14ac:dyDescent="0.25">
      <c r="A12" s="16">
        <v>3</v>
      </c>
      <c r="B12" s="17" t="s">
        <v>27</v>
      </c>
      <c r="C12" s="17" t="s">
        <v>53</v>
      </c>
      <c r="D12" s="17" t="s">
        <v>58</v>
      </c>
      <c r="E12" s="17" t="s">
        <v>43</v>
      </c>
      <c r="F12" s="18" t="s">
        <v>86</v>
      </c>
      <c r="G12" s="19" t="s">
        <v>87</v>
      </c>
      <c r="H12" s="17" t="s">
        <v>40</v>
      </c>
      <c r="I12" s="20">
        <v>1</v>
      </c>
      <c r="J12" s="17" t="s">
        <v>41</v>
      </c>
      <c r="K12" s="20">
        <v>4</v>
      </c>
      <c r="L12" s="21">
        <v>5</v>
      </c>
      <c r="M12" s="22" t="s">
        <v>42</v>
      </c>
      <c r="N12" s="23" t="s">
        <v>69</v>
      </c>
      <c r="O12" s="19" t="s">
        <v>88</v>
      </c>
      <c r="P12" s="17" t="s">
        <v>29</v>
      </c>
      <c r="Q12" s="20">
        <v>1</v>
      </c>
      <c r="R12" s="17" t="s">
        <v>30</v>
      </c>
      <c r="S12" s="20">
        <v>1</v>
      </c>
      <c r="T12" s="21">
        <v>2</v>
      </c>
      <c r="U12" s="22" t="s">
        <v>46</v>
      </c>
      <c r="V12" s="22" t="s">
        <v>72</v>
      </c>
      <c r="W12" s="23" t="s">
        <v>69</v>
      </c>
      <c r="X12" s="19" t="s">
        <v>89</v>
      </c>
      <c r="Y12" s="19" t="s">
        <v>90</v>
      </c>
      <c r="Z12" s="19" t="s">
        <v>91</v>
      </c>
      <c r="AA12" s="24" t="s">
        <v>92</v>
      </c>
    </row>
    <row r="13" spans="1:27" ht="102.75" customHeight="1" x14ac:dyDescent="0.25">
      <c r="A13" s="16">
        <v>4</v>
      </c>
      <c r="B13" s="17" t="s">
        <v>27</v>
      </c>
      <c r="C13" s="17" t="s">
        <v>53</v>
      </c>
      <c r="D13" s="17" t="s">
        <v>59</v>
      </c>
      <c r="E13" s="17" t="s">
        <v>48</v>
      </c>
      <c r="F13" s="18" t="s">
        <v>93</v>
      </c>
      <c r="G13" s="19" t="s">
        <v>94</v>
      </c>
      <c r="H13" s="17" t="s">
        <v>35</v>
      </c>
      <c r="I13" s="20">
        <v>2</v>
      </c>
      <c r="J13" s="17" t="s">
        <v>41</v>
      </c>
      <c r="K13" s="20">
        <v>3</v>
      </c>
      <c r="L13" s="21">
        <v>5</v>
      </c>
      <c r="M13" s="22" t="s">
        <v>42</v>
      </c>
      <c r="N13" s="23" t="s">
        <v>69</v>
      </c>
      <c r="O13" s="19" t="s">
        <v>95</v>
      </c>
      <c r="P13" s="17" t="s">
        <v>29</v>
      </c>
      <c r="Q13" s="20">
        <v>1</v>
      </c>
      <c r="R13" s="17" t="s">
        <v>36</v>
      </c>
      <c r="S13" s="20">
        <v>2</v>
      </c>
      <c r="T13" s="21">
        <v>3</v>
      </c>
      <c r="U13" s="22" t="s">
        <v>71</v>
      </c>
      <c r="V13" s="22" t="s">
        <v>72</v>
      </c>
      <c r="W13" s="23" t="s">
        <v>69</v>
      </c>
      <c r="X13" s="19" t="s">
        <v>96</v>
      </c>
      <c r="Y13" s="19" t="s">
        <v>97</v>
      </c>
      <c r="Z13" s="19" t="s">
        <v>98</v>
      </c>
      <c r="AA13" s="24" t="s">
        <v>85</v>
      </c>
    </row>
    <row r="14" spans="1:27" ht="100.5" customHeight="1" x14ac:dyDescent="0.25">
      <c r="A14" s="16">
        <v>5</v>
      </c>
      <c r="B14" s="17" t="s">
        <v>33</v>
      </c>
      <c r="C14" s="17" t="s">
        <v>51</v>
      </c>
      <c r="D14" s="17" t="s">
        <v>59</v>
      </c>
      <c r="E14" s="17" t="s">
        <v>39</v>
      </c>
      <c r="F14" s="18" t="s">
        <v>99</v>
      </c>
      <c r="G14" s="19" t="s">
        <v>100</v>
      </c>
      <c r="H14" s="17" t="s">
        <v>35</v>
      </c>
      <c r="I14" s="20">
        <f>+IFERROR(VLOOKUP(H14,[1]V1!$C$2:$D$7,2,FALSE),"")</f>
        <v>2</v>
      </c>
      <c r="J14" s="17" t="s">
        <v>41</v>
      </c>
      <c r="K14" s="20">
        <f>+IFERROR(VLOOKUP(J14,[1]V1!$E$2:$F$7,2,FALSE),"")</f>
        <v>3</v>
      </c>
      <c r="L14" s="21">
        <f t="shared" ref="L14:L18" si="0">+IFERROR((I14+K14),"")</f>
        <v>5</v>
      </c>
      <c r="M14" s="22" t="str">
        <f>+IF(L14="","",IF(L14&gt;=8,[1]V1!$G$3,IF(L14&gt;=6,[1]V1!$G$4,IF(L14&gt;=5,[1]V1!$G$5,IF(L14&gt;=2,[1]V1!$G$6,"revisar")))))</f>
        <v>Riesgo Medio</v>
      </c>
      <c r="N14" s="23" t="s">
        <v>101</v>
      </c>
      <c r="O14" s="19" t="s">
        <v>102</v>
      </c>
      <c r="P14" s="17" t="s">
        <v>29</v>
      </c>
      <c r="Q14" s="20">
        <f>+IFERROR(VLOOKUP(P14,[1]V1!$C$2:$D$7,2,FALSE),"")</f>
        <v>1</v>
      </c>
      <c r="R14" s="17" t="s">
        <v>36</v>
      </c>
      <c r="S14" s="20">
        <f>+IFERROR(VLOOKUP(R14,[1]V1!$E$2:$F$7,2,FALSE),"")</f>
        <v>2</v>
      </c>
      <c r="T14" s="21">
        <f t="shared" ref="T14:T18" si="1">+IFERROR((Q14+S14),"")</f>
        <v>3</v>
      </c>
      <c r="U14" s="22" t="str">
        <f>+IF(T14="","",IF(T14&gt;=8,[1]V1!$G$3,IF(T14&gt;=6,[1]V1!$G$4,IF(T14&gt;=5,[1]V1!$G$5,IF(T14&gt;=2,[1]V1!$G$6,"revisar")))))</f>
        <v>Riesgo Bajo</v>
      </c>
      <c r="V14" s="22" t="s">
        <v>103</v>
      </c>
      <c r="W14" s="23" t="s">
        <v>104</v>
      </c>
      <c r="X14" s="19" t="s">
        <v>105</v>
      </c>
      <c r="Y14" s="19" t="s">
        <v>106</v>
      </c>
      <c r="Z14" s="19" t="s">
        <v>107</v>
      </c>
      <c r="AA14" s="24" t="s">
        <v>108</v>
      </c>
    </row>
    <row r="15" spans="1:27" ht="82.5" customHeight="1" x14ac:dyDescent="0.25">
      <c r="A15" s="16">
        <v>5</v>
      </c>
      <c r="B15" s="17" t="s">
        <v>27</v>
      </c>
      <c r="C15" s="17" t="s">
        <v>51</v>
      </c>
      <c r="D15" s="17" t="s">
        <v>58</v>
      </c>
      <c r="E15" s="17" t="s">
        <v>39</v>
      </c>
      <c r="F15" s="18" t="s">
        <v>109</v>
      </c>
      <c r="G15" s="19" t="s">
        <v>110</v>
      </c>
      <c r="H15" s="17" t="s">
        <v>35</v>
      </c>
      <c r="I15" s="20">
        <f>+IFERROR(VLOOKUP(H15,[1]V1!$C$2:$D$7,2,FALSE),"")</f>
        <v>2</v>
      </c>
      <c r="J15" s="17" t="s">
        <v>45</v>
      </c>
      <c r="K15" s="20">
        <f>+IFERROR(VLOOKUP(J15,[1]V1!$E$2:$F$7,2,FALSE),"")</f>
        <v>4</v>
      </c>
      <c r="L15" s="21">
        <f t="shared" si="0"/>
        <v>6</v>
      </c>
      <c r="M15" s="22" t="str">
        <f>+IF(L15="","",IF(L15&gt;=8,[1]V1!$G$3,IF(L15&gt;=6,[1]V1!$G$4,IF(L15&gt;=5,[1]V1!$G$5,IF(L15&gt;=2,[1]V1!$G$6,"revisar")))))</f>
        <v>Riesgo alto</v>
      </c>
      <c r="N15" s="23" t="s">
        <v>101</v>
      </c>
      <c r="O15" s="19" t="s">
        <v>111</v>
      </c>
      <c r="P15" s="17" t="s">
        <v>29</v>
      </c>
      <c r="Q15" s="20">
        <f>+IFERROR(VLOOKUP(P15,[1]V1!$C$2:$D$7,2,FALSE),"")</f>
        <v>1</v>
      </c>
      <c r="R15" s="17" t="s">
        <v>36</v>
      </c>
      <c r="S15" s="20">
        <f>+IFERROR(VLOOKUP(R15,[1]V1!$E$2:$F$7,2,FALSE),"")</f>
        <v>2</v>
      </c>
      <c r="T15" s="21">
        <f t="shared" si="1"/>
        <v>3</v>
      </c>
      <c r="U15" s="22" t="str">
        <f>+IF(T15="","",IF(T15&gt;=8,[1]V1!$G$3,IF(T15&gt;=6,[1]V1!$G$4,IF(T15&gt;=5,[1]V1!$G$5,IF(T15&gt;=2,[1]V1!$G$6,"revisar")))))</f>
        <v>Riesgo Bajo</v>
      </c>
      <c r="V15" s="22" t="s">
        <v>112</v>
      </c>
      <c r="W15" s="23" t="s">
        <v>101</v>
      </c>
      <c r="X15" s="19" t="s">
        <v>113</v>
      </c>
      <c r="Y15" s="19" t="s">
        <v>114</v>
      </c>
      <c r="Z15" s="19" t="s">
        <v>115</v>
      </c>
      <c r="AA15" s="24" t="s">
        <v>116</v>
      </c>
    </row>
    <row r="16" spans="1:27" ht="62.25" customHeight="1" x14ac:dyDescent="0.25">
      <c r="A16" s="16">
        <v>7</v>
      </c>
      <c r="B16" s="17" t="s">
        <v>33</v>
      </c>
      <c r="C16" s="17" t="s">
        <v>51</v>
      </c>
      <c r="D16" s="17" t="s">
        <v>59</v>
      </c>
      <c r="E16" s="17" t="s">
        <v>39</v>
      </c>
      <c r="F16" s="18" t="s">
        <v>117</v>
      </c>
      <c r="G16" s="19" t="s">
        <v>118</v>
      </c>
      <c r="H16" s="17" t="s">
        <v>35</v>
      </c>
      <c r="I16" s="20">
        <f>+IFERROR(VLOOKUP(H16,[1]V1!$C$2:$D$7,2,FALSE),"")</f>
        <v>2</v>
      </c>
      <c r="J16" s="17" t="s">
        <v>41</v>
      </c>
      <c r="K16" s="20">
        <f>+IFERROR(VLOOKUP(J16,[1]V1!$E$2:$F$7,2,FALSE),"")</f>
        <v>3</v>
      </c>
      <c r="L16" s="21">
        <f t="shared" si="0"/>
        <v>5</v>
      </c>
      <c r="M16" s="22" t="str">
        <f>+IF(L16="","",IF(L16&gt;=8,[1]V1!$G$3,IF(L16&gt;=6,[1]V1!$G$4,IF(L16&gt;=5,[1]V1!$G$5,IF(L16&gt;=2,[1]V1!$G$6,"revisar")))))</f>
        <v>Riesgo Medio</v>
      </c>
      <c r="N16" s="22" t="s">
        <v>101</v>
      </c>
      <c r="O16" s="19" t="s">
        <v>119</v>
      </c>
      <c r="P16" s="17" t="s">
        <v>35</v>
      </c>
      <c r="Q16" s="20">
        <f>+IFERROR(VLOOKUP(P16,[1]V1!$C$2:$D$7,2,FALSE),"")</f>
        <v>2</v>
      </c>
      <c r="R16" s="17" t="s">
        <v>36</v>
      </c>
      <c r="S16" s="20">
        <f>+IFERROR(VLOOKUP(R16,[1]V1!$E$2:$F$7,2,FALSE),"")</f>
        <v>2</v>
      </c>
      <c r="T16" s="21">
        <f t="shared" si="1"/>
        <v>4</v>
      </c>
      <c r="U16" s="22" t="str">
        <f>+IF(T16="","",IF(T16&gt;=8,[1]V1!$G$3,IF(T16&gt;=6,[1]V1!$G$4,IF(T16&gt;=5,[1]V1!$G$5,IF(T16&gt;=2,[1]V1!$G$6,"revisar")))))</f>
        <v>Riesgo Bajo</v>
      </c>
      <c r="V16" s="22" t="s">
        <v>112</v>
      </c>
      <c r="W16" s="23" t="s">
        <v>104</v>
      </c>
      <c r="X16" s="19" t="s">
        <v>120</v>
      </c>
      <c r="Y16" s="19" t="s">
        <v>121</v>
      </c>
      <c r="Z16" s="19" t="s">
        <v>122</v>
      </c>
      <c r="AA16" s="24" t="s">
        <v>123</v>
      </c>
    </row>
    <row r="17" spans="1:27" ht="68.25" customHeight="1" x14ac:dyDescent="0.25">
      <c r="A17" s="16">
        <v>8</v>
      </c>
      <c r="B17" s="17" t="s">
        <v>27</v>
      </c>
      <c r="C17" s="17" t="s">
        <v>53</v>
      </c>
      <c r="D17" s="17" t="s">
        <v>59</v>
      </c>
      <c r="E17" s="17" t="s">
        <v>39</v>
      </c>
      <c r="F17" s="18" t="s">
        <v>124</v>
      </c>
      <c r="G17" s="19" t="s">
        <v>125</v>
      </c>
      <c r="H17" s="17" t="s">
        <v>35</v>
      </c>
      <c r="I17" s="20">
        <f>+IFERROR(VLOOKUP(H17,[1]V1!$C$2:$D$7,2,FALSE),"")</f>
        <v>2</v>
      </c>
      <c r="J17" s="17" t="s">
        <v>41</v>
      </c>
      <c r="K17" s="20">
        <f>+IFERROR(VLOOKUP(J17,[1]V1!$E$2:$F$7,2,FALSE),"")</f>
        <v>3</v>
      </c>
      <c r="L17" s="21">
        <f t="shared" si="0"/>
        <v>5</v>
      </c>
      <c r="M17" s="22" t="str">
        <f>+IF(L17="","",IF(L17&gt;=8,[1]V1!$G$3,IF(L17&gt;=6,[1]V1!$G$4,IF(L17&gt;=5,[1]V1!$G$5,IF(L17&gt;=2,[1]V1!$G$6,"revisar")))))</f>
        <v>Riesgo Medio</v>
      </c>
      <c r="N17" s="22" t="s">
        <v>101</v>
      </c>
      <c r="O17" s="19" t="s">
        <v>126</v>
      </c>
      <c r="P17" s="17" t="s">
        <v>35</v>
      </c>
      <c r="Q17" s="20">
        <f>+IFERROR(VLOOKUP(P17,[1]V1!$C$2:$D$7,2,FALSE),"")</f>
        <v>2</v>
      </c>
      <c r="R17" s="17" t="s">
        <v>36</v>
      </c>
      <c r="S17" s="20">
        <f>+IFERROR(VLOOKUP(R17,[1]V1!$E$2:$F$7,2,FALSE),"")</f>
        <v>2</v>
      </c>
      <c r="T17" s="21">
        <f t="shared" si="1"/>
        <v>4</v>
      </c>
      <c r="U17" s="22" t="str">
        <f>+IF(T17="","",IF(T17&gt;=8,[1]V1!$G$3,IF(T17&gt;=6,[1]V1!$G$4,IF(T17&gt;=5,[1]V1!$G$5,IF(T17&gt;=2,[1]V1!$G$6,"revisar")))))</f>
        <v>Riesgo Bajo</v>
      </c>
      <c r="V17" s="22" t="s">
        <v>112</v>
      </c>
      <c r="W17" s="23" t="s">
        <v>104</v>
      </c>
      <c r="X17" s="19" t="s">
        <v>127</v>
      </c>
      <c r="Y17" s="19" t="s">
        <v>128</v>
      </c>
      <c r="Z17" s="19" t="s">
        <v>129</v>
      </c>
      <c r="AA17" s="24" t="s">
        <v>130</v>
      </c>
    </row>
    <row r="18" spans="1:27" ht="53.25" customHeight="1" x14ac:dyDescent="0.25">
      <c r="A18" s="16">
        <v>9</v>
      </c>
      <c r="B18" s="17" t="s">
        <v>33</v>
      </c>
      <c r="C18" s="17" t="s">
        <v>53</v>
      </c>
      <c r="D18" s="17" t="s">
        <v>56</v>
      </c>
      <c r="E18" s="17" t="s">
        <v>39</v>
      </c>
      <c r="F18" s="18" t="s">
        <v>131</v>
      </c>
      <c r="G18" s="19" t="s">
        <v>132</v>
      </c>
      <c r="H18" s="17" t="s">
        <v>35</v>
      </c>
      <c r="I18" s="20">
        <f>+IFERROR(VLOOKUP(H18,[1]V1!$C$2:$D$7,2,FALSE),"")</f>
        <v>2</v>
      </c>
      <c r="J18" s="17" t="s">
        <v>41</v>
      </c>
      <c r="K18" s="20">
        <f>+IFERROR(VLOOKUP(J18,[1]V1!$E$2:$F$7,2,FALSE),"")</f>
        <v>3</v>
      </c>
      <c r="L18" s="21">
        <f t="shared" si="0"/>
        <v>5</v>
      </c>
      <c r="M18" s="22" t="str">
        <f>+IF(L18="","",IF(L18&gt;=8,[1]V1!$G$3,IF(L18&gt;=6,[1]V1!$G$4,IF(L18&gt;=5,[1]V1!$G$5,IF(L18&gt;=2,[1]V1!$G$6,"revisar")))))</f>
        <v>Riesgo Medio</v>
      </c>
      <c r="N18" s="22" t="s">
        <v>101</v>
      </c>
      <c r="O18" s="19" t="s">
        <v>133</v>
      </c>
      <c r="P18" s="17" t="s">
        <v>40</v>
      </c>
      <c r="Q18" s="20">
        <f>+IFERROR(VLOOKUP(P18,[1]V1!$C$2:$D$7,2,FALSE),"")</f>
        <v>3</v>
      </c>
      <c r="R18" s="17" t="s">
        <v>41</v>
      </c>
      <c r="S18" s="20">
        <f>+IFERROR(VLOOKUP(R18,[1]V1!$E$2:$F$7,2,FALSE),"")</f>
        <v>3</v>
      </c>
      <c r="T18" s="21">
        <f t="shared" si="1"/>
        <v>6</v>
      </c>
      <c r="U18" s="22" t="str">
        <f>+IF(T18="","",IF(T18&gt;=8,[1]V1!$G$3,IF(T18&gt;=6,[1]V1!$G$4,IF(T18&gt;=5,[1]V1!$G$5,IF(T18&gt;=2,[1]V1!$G$6,"revisar")))))</f>
        <v>Riesgo alto</v>
      </c>
      <c r="V18" s="22" t="s">
        <v>112</v>
      </c>
      <c r="W18" s="23" t="s">
        <v>101</v>
      </c>
      <c r="X18" s="19" t="s">
        <v>123</v>
      </c>
      <c r="Y18" s="19" t="s">
        <v>123</v>
      </c>
      <c r="Z18" s="19" t="s">
        <v>134</v>
      </c>
      <c r="AA18" s="24" t="s">
        <v>123</v>
      </c>
    </row>
    <row r="19" spans="1:27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18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6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39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52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</sheetData>
  <mergeCells count="32">
    <mergeCell ref="A6:E6"/>
    <mergeCell ref="F7:AA7"/>
    <mergeCell ref="A7:E7"/>
    <mergeCell ref="O8:O9"/>
    <mergeCell ref="W8:W9"/>
    <mergeCell ref="F6:AA6"/>
    <mergeCell ref="M8:M9"/>
    <mergeCell ref="Y8:Y9"/>
    <mergeCell ref="Z8:AA8"/>
    <mergeCell ref="I8:I9"/>
    <mergeCell ref="K8:K9"/>
    <mergeCell ref="J8:J9"/>
    <mergeCell ref="N8:N9"/>
    <mergeCell ref="X8:X9"/>
    <mergeCell ref="A8:A9"/>
    <mergeCell ref="B8:B9"/>
    <mergeCell ref="AA1:AA2"/>
    <mergeCell ref="A1:E4"/>
    <mergeCell ref="Y3:Z3"/>
    <mergeCell ref="Y4:Z4"/>
    <mergeCell ref="Y1:Z2"/>
    <mergeCell ref="L8:L9"/>
    <mergeCell ref="P8:U8"/>
    <mergeCell ref="V8:V9"/>
    <mergeCell ref="G8:G9"/>
    <mergeCell ref="F1:X2"/>
    <mergeCell ref="F3:X4"/>
    <mergeCell ref="C8:C9"/>
    <mergeCell ref="D8:D9"/>
    <mergeCell ref="E8:E9"/>
    <mergeCell ref="F8:F9"/>
    <mergeCell ref="H8:H9"/>
  </mergeCells>
  <dataValidations count="1">
    <dataValidation type="list" allowBlank="1" showErrorMessage="1" sqref="H10:H18 J10:J18 P10:P18 R10:R18 B10:E18">
      <formula1>#REF!</formula1>
    </dataValidation>
  </dataValidations>
  <pageMargins left="0.7" right="0.7" top="0.75" bottom="0.75" header="0" footer="0"/>
  <pageSetup orientation="landscape" r:id="rId1"/>
  <colBreaks count="1" manualBreakCount="1">
    <brk id="2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"/>
  <sheetViews>
    <sheetView workbookViewId="0"/>
  </sheetViews>
  <sheetFormatPr baseColWidth="10" defaultColWidth="14.42578125" defaultRowHeight="15" customHeight="1" x14ac:dyDescent="0.25"/>
  <cols>
    <col min="1" max="1" width="10.7109375" customWidth="1"/>
    <col min="2" max="2" width="23.28515625" customWidth="1"/>
    <col min="3" max="6" width="10.7109375" customWidth="1"/>
    <col min="7" max="7" width="14.7109375" customWidth="1"/>
    <col min="8" max="11" width="10.7109375" customWidth="1"/>
  </cols>
  <sheetData>
    <row r="2" spans="1:8" x14ac:dyDescent="0.25">
      <c r="A2" s="2" t="s">
        <v>4</v>
      </c>
      <c r="B2" s="2" t="s">
        <v>7</v>
      </c>
      <c r="C2" s="2" t="s">
        <v>10</v>
      </c>
      <c r="E2" s="2" t="s">
        <v>12</v>
      </c>
      <c r="F2" s="2"/>
      <c r="G2" s="2" t="s">
        <v>14</v>
      </c>
    </row>
    <row r="3" spans="1:8" x14ac:dyDescent="0.25">
      <c r="A3" t="s">
        <v>27</v>
      </c>
      <c r="B3" t="s">
        <v>28</v>
      </c>
      <c r="C3" t="s">
        <v>29</v>
      </c>
      <c r="D3">
        <v>1</v>
      </c>
      <c r="E3" t="s">
        <v>30</v>
      </c>
      <c r="F3">
        <v>1</v>
      </c>
      <c r="G3" t="s">
        <v>31</v>
      </c>
      <c r="H3" s="3" t="s">
        <v>32</v>
      </c>
    </row>
    <row r="4" spans="1:8" x14ac:dyDescent="0.25">
      <c r="A4" t="s">
        <v>33</v>
      </c>
      <c r="B4" t="s">
        <v>34</v>
      </c>
      <c r="C4" t="s">
        <v>35</v>
      </c>
      <c r="D4">
        <v>2</v>
      </c>
      <c r="E4" t="s">
        <v>36</v>
      </c>
      <c r="F4">
        <v>2</v>
      </c>
      <c r="G4" t="s">
        <v>37</v>
      </c>
      <c r="H4" s="3" t="s">
        <v>38</v>
      </c>
    </row>
    <row r="5" spans="1:8" x14ac:dyDescent="0.25">
      <c r="B5" t="s">
        <v>39</v>
      </c>
      <c r="C5" t="s">
        <v>40</v>
      </c>
      <c r="D5">
        <v>3</v>
      </c>
      <c r="E5" t="s">
        <v>41</v>
      </c>
      <c r="F5">
        <v>3</v>
      </c>
      <c r="G5" t="s">
        <v>42</v>
      </c>
      <c r="H5" s="4">
        <v>5</v>
      </c>
    </row>
    <row r="6" spans="1:8" x14ac:dyDescent="0.25">
      <c r="B6" t="s">
        <v>43</v>
      </c>
      <c r="C6" t="s">
        <v>44</v>
      </c>
      <c r="D6">
        <v>4</v>
      </c>
      <c r="E6" t="s">
        <v>45</v>
      </c>
      <c r="F6">
        <v>4</v>
      </c>
      <c r="G6" t="s">
        <v>46</v>
      </c>
      <c r="H6" s="3" t="s">
        <v>47</v>
      </c>
    </row>
    <row r="7" spans="1:8" x14ac:dyDescent="0.25">
      <c r="A7" s="2" t="s">
        <v>5</v>
      </c>
      <c r="B7" t="s">
        <v>48</v>
      </c>
      <c r="C7" t="s">
        <v>49</v>
      </c>
      <c r="D7">
        <v>5</v>
      </c>
      <c r="E7" t="s">
        <v>50</v>
      </c>
      <c r="F7">
        <v>5</v>
      </c>
    </row>
    <row r="8" spans="1:8" x14ac:dyDescent="0.25">
      <c r="A8" t="s">
        <v>51</v>
      </c>
      <c r="B8" t="s">
        <v>52</v>
      </c>
    </row>
    <row r="9" spans="1:8" x14ac:dyDescent="0.25">
      <c r="A9" t="s">
        <v>53</v>
      </c>
      <c r="B9" t="s">
        <v>54</v>
      </c>
    </row>
    <row r="10" spans="1:8" x14ac:dyDescent="0.25">
      <c r="B10" t="s">
        <v>55</v>
      </c>
    </row>
    <row r="11" spans="1:8" x14ac:dyDescent="0.25">
      <c r="A11" s="2" t="s">
        <v>6</v>
      </c>
    </row>
    <row r="12" spans="1:8" x14ac:dyDescent="0.25">
      <c r="A12" t="s">
        <v>56</v>
      </c>
    </row>
    <row r="13" spans="1:8" x14ac:dyDescent="0.25">
      <c r="A13" t="s">
        <v>57</v>
      </c>
    </row>
    <row r="14" spans="1:8" x14ac:dyDescent="0.25">
      <c r="A14" t="s">
        <v>58</v>
      </c>
    </row>
    <row r="15" spans="1:8" x14ac:dyDescent="0.25">
      <c r="A15" t="s">
        <v>59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análisis de riesg contratración</vt:lpstr>
      <vt:lpstr>V1</vt:lpstr>
      <vt:lpstr>'análisis de riesg contratración'!_Hlk40285583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Diego Armando Cotrino Abello</cp:lastModifiedBy>
  <dcterms:created xsi:type="dcterms:W3CDTF">2023-02-21T18:21:33Z</dcterms:created>
  <dcterms:modified xsi:type="dcterms:W3CDTF">2024-10-16T16:07:25Z</dcterms:modified>
</cp:coreProperties>
</file>