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 codeName="{372AB895-14C1-FC20-EB20-F1B4BCFD95AE}"/>
  <workbookPr codeName="EsteLibro" hidePivotFieldList="1"/>
  <mc:AlternateContent xmlns:mc="http://schemas.openxmlformats.org/markup-compatibility/2006">
    <mc:Choice Requires="x15">
      <x15ac:absPath xmlns:x15ac="http://schemas.microsoft.com/office/spreadsheetml/2010/11/ac" url="C:\Users\manub\Trabajo\INVIAS\2024\LP-DEO-SVR-054-2024\INFORME FINAL\"/>
    </mc:Choice>
  </mc:AlternateContent>
  <xr:revisionPtr revIDLastSave="0" documentId="8_{E85E8AD1-8627-42FF-BAD4-5FE418F25502}" xr6:coauthVersionLast="47" xr6:coauthVersionMax="47" xr10:uidLastSave="{00000000-0000-0000-0000-000000000000}"/>
  <bookViews>
    <workbookView xWindow="-120" yWindow="-120" windowWidth="24240" windowHeight="13020" tabRatio="786" firstSheet="2" activeTab="3" xr2:uid="{00000000-000D-0000-FFFF-FFFF00000000}"/>
  </bookViews>
  <sheets>
    <sheet name="POA" sheetId="6" r:id="rId1"/>
    <sheet name="Puntajes" sheetId="14" r:id="rId2"/>
    <sheet name="Capacidad Financiera" sheetId="4" r:id="rId3"/>
    <sheet name="Capacidad Residual" sheetId="5" r:id="rId4"/>
    <sheet name="POA (2)" sheetId="27" state="hidden" r:id="rId5"/>
  </sheets>
  <definedNames>
    <definedName name="AnticipoM1" localSheetId="4">'POA (2)'!#REF!</definedName>
    <definedName name="AnticipoM1">POA!$E$6</definedName>
    <definedName name="AnticipoM10" localSheetId="4">'POA (2)'!#REF!</definedName>
    <definedName name="AnticipoM10">POA!#REF!</definedName>
    <definedName name="AnticipoM2" localSheetId="4">'POA (2)'!#REF!</definedName>
    <definedName name="AnticipoM2">POA!#REF!</definedName>
    <definedName name="AnticipoM3" localSheetId="4">'POA (2)'!#REF!</definedName>
    <definedName name="AnticipoM3">POA!#REF!</definedName>
    <definedName name="AnticipoM4" localSheetId="4">'POA (2)'!#REF!</definedName>
    <definedName name="AnticipoM4">POA!#REF!</definedName>
    <definedName name="AnticipoM5" localSheetId="4">'POA (2)'!#REF!</definedName>
    <definedName name="AnticipoM5">POA!#REF!</definedName>
    <definedName name="AnticipoM6" localSheetId="4">'POA (2)'!#REF!</definedName>
    <definedName name="AnticipoM6">POA!#REF!</definedName>
    <definedName name="AnticipoM7" localSheetId="4">'POA (2)'!#REF!</definedName>
    <definedName name="AnticipoM7">POA!#REF!</definedName>
    <definedName name="AnticipoM8" localSheetId="4">'POA (2)'!#REF!</definedName>
    <definedName name="AnticipoM8">POA!#REF!</definedName>
    <definedName name="AnticipoM9" localSheetId="4">'POA (2)'!#REF!</definedName>
    <definedName name="AnticipoM9">POA!#REF!</definedName>
    <definedName name="_xlnm.Print_Area" localSheetId="2">'Capacidad Financiera'!$B$1:$AB$12</definedName>
    <definedName name="CapFinanciera1">Puntajes!$G$4</definedName>
    <definedName name="CapFinanciera2">Puntajes!$G$5</definedName>
    <definedName name="CapFinanciera3">Puntajes!$G$6</definedName>
    <definedName name="CapFinanciera4">Puntajes!$G$7</definedName>
    <definedName name="CapTecnica1">Puntajes!$K$4</definedName>
    <definedName name="CapTecnica2">Puntajes!$K$5</definedName>
    <definedName name="ENDEUDAMIENTO">'Capacidad Financiera'!$W$13</definedName>
    <definedName name="Experiencia1">Puntajes!$C$4</definedName>
    <definedName name="Experiencia2">Puntajes!$C$5</definedName>
    <definedName name="Experiencia3">Puntajes!$C$6</definedName>
    <definedName name="PlazoM1" localSheetId="4">'POA (2)'!#REF!</definedName>
    <definedName name="PlazoM1">POA!$D$6</definedName>
    <definedName name="PlazoM10" localSheetId="4">'POA (2)'!#REF!</definedName>
    <definedName name="PlazoM10">POA!#REF!</definedName>
    <definedName name="PlazoM2" localSheetId="4">'POA (2)'!#REF!</definedName>
    <definedName name="PlazoM2">POA!#REF!</definedName>
    <definedName name="PlazoM3" localSheetId="4">'POA (2)'!#REF!</definedName>
    <definedName name="PlazoM3">POA!#REF!</definedName>
    <definedName name="PlazoM4" localSheetId="4">'POA (2)'!#REF!</definedName>
    <definedName name="PlazoM4">POA!#REF!</definedName>
    <definedName name="PlazoM5" localSheetId="4">'POA (2)'!#REF!</definedName>
    <definedName name="PlazoM5">POA!#REF!</definedName>
    <definedName name="PlazoM6" localSheetId="4">'POA (2)'!#REF!</definedName>
    <definedName name="PlazoM6">POA!#REF!</definedName>
    <definedName name="PlazoM7" localSheetId="4">'POA (2)'!#REF!</definedName>
    <definedName name="PlazoM7">POA!#REF!</definedName>
    <definedName name="PlazoM8" localSheetId="4">'POA (2)'!#REF!</definedName>
    <definedName name="PlazoM8">POA!#REF!</definedName>
    <definedName name="PlazoM9" localSheetId="4">'POA (2)'!#REF!</definedName>
    <definedName name="PlazoM9">POA!#REF!</definedName>
    <definedName name="prueba">#REF!</definedName>
    <definedName name="SALACTUAL">1300000</definedName>
    <definedName name="Z_7043DB3C_32B3_43B5_9ACE_4B1C78863594_.wvu.PrintArea" localSheetId="2" hidden="1">'Capacidad Financiera'!$B$1:$AB$12</definedName>
  </definedNames>
  <calcPr calcId="191029"/>
  <customWorkbookViews>
    <customWorkbookView name="Diana Carolina Bernal Bustos - Vista personalizada" guid="{7043DB3C-32B3-43B5-9ACE-4B1C78863594}" mergeInterval="0" personalView="1" maximized="1" windowWidth="1276" windowHeight="799" activeSheetId="4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6" i="6" l="1"/>
  <c r="F6" i="6"/>
  <c r="N6" i="6" s="1"/>
  <c r="E11" i="27"/>
  <c r="F11" i="27"/>
  <c r="L10" i="27"/>
  <c r="J10" i="27"/>
  <c r="E10" i="27"/>
  <c r="F10" i="27"/>
  <c r="E9" i="27"/>
  <c r="F9" i="27"/>
  <c r="L8" i="27"/>
  <c r="E8" i="27"/>
  <c r="F8" i="27"/>
  <c r="F7" i="27"/>
  <c r="E7" i="27"/>
  <c r="E6" i="27"/>
  <c r="F6" i="27"/>
  <c r="T10" i="6"/>
  <c r="R10" i="6"/>
  <c r="M6" i="6"/>
  <c r="M7" i="6"/>
  <c r="M8" i="6"/>
  <c r="M9" i="6"/>
  <c r="M10" i="6"/>
  <c r="M11" i="6"/>
  <c r="N7" i="6"/>
  <c r="N11" i="6"/>
  <c r="N10" i="6"/>
  <c r="N9" i="6"/>
  <c r="N8" i="6"/>
  <c r="T8" i="6" l="1"/>
  <c r="L6" i="6" l="1"/>
  <c r="D6" i="27" s="1"/>
  <c r="G9" i="27" l="1"/>
  <c r="G11" i="27"/>
  <c r="I6" i="27"/>
  <c r="G10" i="27"/>
  <c r="G6" i="27"/>
  <c r="G7" i="27"/>
  <c r="G8" i="27"/>
  <c r="O11" i="6"/>
  <c r="Q6" i="6"/>
  <c r="O10" i="6"/>
  <c r="O7" i="6"/>
  <c r="O6" i="6"/>
  <c r="O8" i="6"/>
  <c r="O9" i="6"/>
  <c r="J11" i="27" l="1"/>
  <c r="J6" i="27"/>
  <c r="J8" i="27"/>
  <c r="J9" i="27"/>
  <c r="J7" i="27"/>
  <c r="K6" i="27"/>
  <c r="R11" i="6"/>
  <c r="R9" i="6"/>
  <c r="R6" i="6"/>
  <c r="S6" i="6"/>
  <c r="R8" i="6"/>
  <c r="R7" i="6"/>
  <c r="L6" i="27" l="1"/>
  <c r="L7" i="27"/>
  <c r="L9" i="27"/>
  <c r="L11" i="27"/>
  <c r="T6" i="6"/>
  <c r="T11" i="6"/>
  <c r="T9" i="6"/>
  <c r="T7" i="6"/>
</calcChain>
</file>

<file path=xl/sharedStrings.xml><?xml version="1.0" encoding="utf-8"?>
<sst xmlns="http://schemas.openxmlformats.org/spreadsheetml/2006/main" count="1863" uniqueCount="137">
  <si>
    <t>(%)</t>
  </si>
  <si>
    <t>En Pesos Colombianos</t>
  </si>
  <si>
    <t>EVALUACIÓN FINANCIERA</t>
  </si>
  <si>
    <t xml:space="preserve">INSTITUTO NACIONAL DE VIAS </t>
  </si>
  <si>
    <t>INDICE-ENDEUDAMIENTO</t>
  </si>
  <si>
    <t>DATOS DEL INTERESADO</t>
  </si>
  <si>
    <t>RESULTADO</t>
  </si>
  <si>
    <t>INDICADOR</t>
  </si>
  <si>
    <t>ACTIVO TOTAL</t>
  </si>
  <si>
    <t>PASIVO TOTAL</t>
  </si>
  <si>
    <t>PROPONENTE</t>
  </si>
  <si>
    <t>OFERTA</t>
  </si>
  <si>
    <t>PASIVO CORRIENTE</t>
  </si>
  <si>
    <t>ACTIVO CORRIENTE</t>
  </si>
  <si>
    <t>INFORMACIÓN  FINANCIERA - RUP</t>
  </si>
  <si>
    <t>MÓDULO</t>
  </si>
  <si>
    <t>INDICE-LIQUIDEZ</t>
  </si>
  <si>
    <t>PORCENTAJE DE PARTICIPACION</t>
  </si>
  <si>
    <t>MODULOS ADJUDICADOS</t>
  </si>
  <si>
    <t>VALOR CAPITAL DE TRABAJO DEMANDADO MODULOS ADJUDICADOS</t>
  </si>
  <si>
    <t>VALOR PATRIMONIO REQUERIDO MODULOS ADJUDICADOS</t>
  </si>
  <si>
    <t>CALIDAD DE MIPYME</t>
  </si>
  <si>
    <t>CALIDAD DE MIPYME EN SMMLV</t>
  </si>
  <si>
    <t>HABIL  / NO HABIL</t>
  </si>
  <si>
    <t>UTILIDAD OPERACIONAL</t>
  </si>
  <si>
    <t>GASTOS DE INTERESES</t>
  </si>
  <si>
    <t>RAZON DE COBERTURA DE INTERESES</t>
  </si>
  <si>
    <t>EVALUACIÓN CAPACIDAD FINANCIERA</t>
  </si>
  <si>
    <t>EVALUACIÓN CAPACIDAD ORGANIZACIÓN</t>
  </si>
  <si>
    <t>RENTABILIDAD DEL PATRIMONIO (ROE)</t>
  </si>
  <si>
    <t>RENTABILIDAD DEL ACTIVO (ROA)</t>
  </si>
  <si>
    <t>PRESUPUESTO OFICIAL ESTIMADO (POE)</t>
  </si>
  <si>
    <t>Anticipo</t>
  </si>
  <si>
    <t>CAPACIDAD RESIDUAL DEL PROCESO DE CONTRATACION</t>
  </si>
  <si>
    <t xml:space="preserve">CAPACIDAD DE ORGANIZACIÓN </t>
  </si>
  <si>
    <t xml:space="preserve">EXPERIENCIA         </t>
  </si>
  <si>
    <t>CAPACIDAD FINANCIERA</t>
  </si>
  <si>
    <t>CAPACIDAD RESIDUAL DEL PROPONENTE</t>
  </si>
  <si>
    <t>Formula: Si el plazo es menor a 12 meses (POE - Anticipo), si el plazo es mayor a 12 meses [(POE- Anticipo)/Plazo]x12</t>
  </si>
  <si>
    <t>INSTITUTO NACIONAL DE VIAS</t>
  </si>
  <si>
    <t>CAPACIDAD RESIDUAL</t>
  </si>
  <si>
    <t>EXPERIENCIA</t>
  </si>
  <si>
    <t>Porcentaje de Participación para este Proceso</t>
  </si>
  <si>
    <t>Mayor a</t>
  </si>
  <si>
    <t>Puntaje</t>
  </si>
  <si>
    <t>Menor o Igual a</t>
  </si>
  <si>
    <t>Mayores</t>
  </si>
  <si>
    <t>CAPACIDAD TÉCNICA</t>
  </si>
  <si>
    <t>Desde</t>
  </si>
  <si>
    <t>Hasta</t>
  </si>
  <si>
    <t>DIRECCIÓN DE CONTRATACIÓN</t>
  </si>
  <si>
    <t>En Pesos</t>
  </si>
  <si>
    <t>SALDOS CONTRATOS EN EJECUCIÓN</t>
  </si>
  <si>
    <t>CAPITAL DE TRABAJO
(Activo Corriente - Pasivo Corriente)</t>
  </si>
  <si>
    <t>PATRIMONIO
(Activo Total - Pasivo Total)</t>
  </si>
  <si>
    <t>INDICE-CAPITAL DE TRABAJO DEMANDADO</t>
  </si>
  <si>
    <t>Req. Min. CTd: &gt; =</t>
  </si>
  <si>
    <t>PLAZO (P)</t>
  </si>
  <si>
    <t/>
  </si>
  <si>
    <t>Capital de Trabajo Demandado</t>
  </si>
  <si>
    <t>% Requerido de Capital de Trabajo Demandado</t>
  </si>
  <si>
    <t>VALOR PRESUPUESTO OFICIAL (PO)</t>
  </si>
  <si>
    <t>CAPACIDAD RESIDUAL DE CONTRATACIÓN (POR MÓDULO)</t>
  </si>
  <si>
    <t>PLAZO MOD</t>
  </si>
  <si>
    <t>MIPYME
→Req. Min. Solvencia: &gt; =</t>
  </si>
  <si>
    <t>OTRO
→Req. Min. Solvencia: &gt; =</t>
  </si>
  <si>
    <t>MIPYME
→Req. Min.  Endeudamiento: &lt; =</t>
  </si>
  <si>
    <t>OTRO
→Req. Min. Endeudamiento: &lt; =</t>
  </si>
  <si>
    <t>CORRESPONDE A UNA MIPYME</t>
  </si>
  <si>
    <t>MIPYME
→Req.Min.Cobertura
Interes: &gt; =</t>
  </si>
  <si>
    <t>OTRO
→Req. Min. Cobertura
 Intereses: &gt; =</t>
  </si>
  <si>
    <t>Fórmula: Razón Cobertura Intereses = UO/GI &gt;=X</t>
  </si>
  <si>
    <t>MIPYME
Req. Min. ROE: &gt; =</t>
  </si>
  <si>
    <t>OTRO
Req. Min. ROE: &gt; =</t>
  </si>
  <si>
    <t>Fórmula:                        ROE=UO/Act.Tot.&gt;=X</t>
  </si>
  <si>
    <t>Fórmula: Liquidez=AC/PC&gt;=X</t>
  </si>
  <si>
    <t>Fórmula: Endeudamiento = Pas.T/Act.Tot. &lt;= X%</t>
  </si>
  <si>
    <t>MIPYME
Req. Min. ROA: &gt; =</t>
  </si>
  <si>
    <t>OTRO
Req. Min. ROA: &gt; =</t>
  </si>
  <si>
    <t>Fórmula:                        ROE=UO/Pat.ROE&gt;=X%</t>
  </si>
  <si>
    <t xml:space="preserve"> </t>
  </si>
  <si>
    <t>500&lt;=ACTIVOS&lt;=30000</t>
  </si>
  <si>
    <t>AÑO DE EVALUACION DE LOS ACTIVOS</t>
  </si>
  <si>
    <t>CUMPLE / NO CUMPLE</t>
  </si>
  <si>
    <t>Fórmula: CT=AC-PC&gt;=(10%*PO)</t>
  </si>
  <si>
    <t>10%*PO</t>
  </si>
  <si>
    <t>PLAZO</t>
  </si>
  <si>
    <t>PRESUPUESTO OFICIAL</t>
  </si>
  <si>
    <t>MODULO</t>
  </si>
  <si>
    <t>ANTICIPO</t>
  </si>
  <si>
    <t xml:space="preserve">CAPITAL DE TRABAJO DEL PROPOENENTE </t>
  </si>
  <si>
    <t>PPTO OFICIAL</t>
  </si>
  <si>
    <t>CAPITAL DE TRABAJO DEL PROPOENETES DESPUES DE ADJUDICAR3</t>
  </si>
  <si>
    <t>CAPITAL DE TRABAJO DEL PROPOENETES DESPUES DE ADJUDICAR4</t>
  </si>
  <si>
    <t>CAPITAL DE TRABAJO DEL PROPOENETES DESPUES DE ADJUDICAR24</t>
  </si>
  <si>
    <t>NUEVO CAPITAL DE TRABAJO CALCULADO</t>
  </si>
  <si>
    <t>CUMPLIMIENTO PARA ADJUDICAR</t>
  </si>
  <si>
    <t>PRIMER MODULO ADJUDICADO</t>
  </si>
  <si>
    <t>SEGUNDO MODULO ADJUDICADO</t>
  </si>
  <si>
    <t>CAPITAL DE TRABOJO EXIGIDO DEL PROCESO</t>
  </si>
  <si>
    <t>PORCENTAJE DE ANTICIPO
%</t>
  </si>
  <si>
    <t>PROPUESTA No. 1</t>
  </si>
  <si>
    <t>SI</t>
  </si>
  <si>
    <t>No. PROCESO: LP-DEO-SXXXXX-2024</t>
  </si>
  <si>
    <t>Formula: CO * [(E+CT-CF)/100] - SCE</t>
  </si>
  <si>
    <t>CONSORCIO SAN ALONSO</t>
  </si>
  <si>
    <t>HARINSA NAVASFALT INFRAESTRUCTURA S.A.S</t>
  </si>
  <si>
    <t>VNF SAS</t>
  </si>
  <si>
    <t>HORACIO VEGA CARDENAS</t>
  </si>
  <si>
    <t>INGENIERIA, TRANSPORTE Y MAQUINARIA S.A.S</t>
  </si>
  <si>
    <t>CONSORCIO 054 SAN JOSE</t>
  </si>
  <si>
    <t>PAVIMENTAR S.A</t>
  </si>
  <si>
    <t>MEGAPROYECTO VIAL SIGLO XXI S.A.S</t>
  </si>
  <si>
    <t>HR CONSTRUCTORA S.A.S</t>
  </si>
  <si>
    <t>UNIÓN TEMPORAL QUIBDÓ PEREIRA ACL</t>
  </si>
  <si>
    <t>LATINCO S.A. EN PROCESO DE NEGOCIACIÓN DE EMERGENCIA</t>
  </si>
  <si>
    <t>AGREGADOS DE LA SIERRA S.A. EN PROCESO DE REORGANIZACIÓN</t>
  </si>
  <si>
    <t>CFD INGENIERÍA S.A.S.</t>
  </si>
  <si>
    <t>ASCH INFRAESTRUCTURAS SAS</t>
  </si>
  <si>
    <t>ASCH INFRAESTRUCTURAS Y SERVICIOS SUCURSAL COLOMBIA</t>
  </si>
  <si>
    <t xml:space="preserve">RAHS INGENIERIA S.A.S. – EN REORGANIZACION </t>
  </si>
  <si>
    <t>CONSORCIO AR PACIFICO</t>
  </si>
  <si>
    <t>INGENIERIA Y VIAS SAS BIC</t>
  </si>
  <si>
    <t>RP INFRAESTRUCTURA SAS</t>
  </si>
  <si>
    <t>CONSORCIO QUIBDÓ PEREIRA 2024</t>
  </si>
  <si>
    <t>CONSORCIO SAN ANTONIO 054</t>
  </si>
  <si>
    <t>ALCA INGENIERÍA S.A.S</t>
  </si>
  <si>
    <t>FONALCA S.A.S</t>
  </si>
  <si>
    <t>TRITURADOS Y CONCRETOS LTDA</t>
  </si>
  <si>
    <t>CONSORCIO CONEXIÓN RISARALDA - CHOCÓ</t>
  </si>
  <si>
    <t>EXPLANAN S.A.S</t>
  </si>
  <si>
    <t>ARISTA INFRAESTRUCTURA S.A.S</t>
  </si>
  <si>
    <t>NO</t>
  </si>
  <si>
    <t>CUMPLE</t>
  </si>
  <si>
    <t>MIPYME</t>
  </si>
  <si>
    <t>NO CUMPLE</t>
  </si>
  <si>
    <t>No. PROCESO: LP-DEO-054-2024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</si>
</sst>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4">
    <numFmt numFmtId="164" formatCode="_-&quot;$&quot;\ * #,##0.00_-;\-&quot;$&quot;\ * #,##0.00_-;_-&quot;$&quot;\ * &quot;-&quot;??_-;_-@_-"/>
    <numFmt numFmtId="165" formatCode="_-* #,##0.00\ _€_-;\-* #,##0.00\ _€_-;_-* &quot;-&quot;??\ _€_-;_-@_-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_ * #,##0_ ;_ * \-#,##0_ ;_ * &quot;-&quot;_ ;_ @_ "/>
    <numFmt numFmtId="169" formatCode="_ &quot;$&quot;\ * #,##0.00_ ;_ &quot;$&quot;\ * \-#,##0.00_ ;_ &quot;$&quot;\ * &quot;-&quot;??_ ;_ @_ "/>
    <numFmt numFmtId="170" formatCode="_ * #,##0.00_ ;_ * \-#,##0.00_ ;_ * &quot;-&quot;??_ ;_ @_ "/>
    <numFmt numFmtId="171" formatCode="0.0"/>
    <numFmt numFmtId="172" formatCode="_ * #,##0_ ;_ * \-#,##0_ ;_ * &quot;-&quot;??_ ;_ @_ "/>
    <numFmt numFmtId="173" formatCode="0.0%"/>
    <numFmt numFmtId="174" formatCode="#,##0.0"/>
    <numFmt numFmtId="175" formatCode="&quot;(SMMLV)  &quot;0"/>
    <numFmt numFmtId="176" formatCode="_-&quot;$&quot;* #,##0.00_-;\-&quot;$&quot;* #,##0.00_-;_-&quot;$&quot;* &quot;-&quot;??_-;_-@_-"/>
    <numFmt numFmtId="177" formatCode="_(* #,##0_);_(* \(#,##0\);_(* &quot;-&quot;_);_(@_)"/>
  </numFmts>
  <fonts count="21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Arial Narrow"/>
      <family val="2"/>
    </font>
    <font>
      <sz val="8"/>
      <name val="Arial"/>
      <family val="2"/>
    </font>
    <font>
      <sz val="12"/>
      <color theme="1"/>
      <name val="Calibri"/>
      <family val="2"/>
    </font>
    <font>
      <sz val="8"/>
      <name val="Tahoma"/>
      <family val="2"/>
    </font>
    <font>
      <b/>
      <sz val="10"/>
      <color theme="0"/>
      <name val="Arial"/>
      <family val="2"/>
    </font>
    <font>
      <b/>
      <sz val="11"/>
      <color theme="0"/>
      <name val="Arial Narrow"/>
      <family val="2"/>
    </font>
    <font>
      <b/>
      <sz val="12"/>
      <color rgb="FF0000FF"/>
      <name val="Arial"/>
      <family val="2"/>
    </font>
    <font>
      <b/>
      <sz val="10"/>
      <color rgb="FF0000FF"/>
      <name val="Arial"/>
      <family val="2"/>
    </font>
    <font>
      <b/>
      <sz val="14"/>
      <name val="Arial Narrow"/>
      <family val="2"/>
    </font>
    <font>
      <b/>
      <sz val="11"/>
      <name val="Arial Narrow"/>
      <family val="2"/>
    </font>
    <font>
      <b/>
      <sz val="11"/>
      <color indexed="12"/>
      <name val="Arial Narrow"/>
      <family val="2"/>
    </font>
    <font>
      <sz val="11"/>
      <color theme="1"/>
      <name val="Arial Narrow"/>
      <family val="2"/>
    </font>
    <font>
      <b/>
      <sz val="11"/>
      <color indexed="8"/>
      <name val="Arial Narrow"/>
      <family val="2"/>
    </font>
    <font>
      <sz val="14"/>
      <name val="Arial Narrow"/>
      <family val="2"/>
    </font>
    <font>
      <sz val="11"/>
      <color theme="0"/>
      <name val="Arial Narrow"/>
      <family val="2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0DCC8"/>
        <bgColor indexed="64"/>
      </patternFill>
    </fill>
    <fill>
      <patternFill patternType="solid">
        <fgColor rgb="FFB7FFF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C8BEBE"/>
        <bgColor indexed="64"/>
      </patternFill>
    </fill>
    <fill>
      <patternFill patternType="solid">
        <fgColor rgb="FF644646"/>
        <bgColor indexed="64"/>
      </patternFill>
    </fill>
    <fill>
      <patternFill patternType="solid">
        <fgColor rgb="FF6699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</fills>
  <borders count="6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 style="thin">
        <color auto="1"/>
      </left>
      <right style="double">
        <color auto="1"/>
      </right>
      <top style="double">
        <color auto="1"/>
      </top>
      <bottom/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/>
      <top/>
      <bottom style="double">
        <color indexed="64"/>
      </bottom>
      <diagonal/>
    </border>
    <border>
      <left style="double">
        <color auto="1"/>
      </left>
      <right/>
      <top style="thin">
        <color indexed="64"/>
      </top>
      <bottom style="double">
        <color auto="1"/>
      </bottom>
      <diagonal/>
    </border>
  </borders>
  <cellStyleXfs count="40">
    <xf numFmtId="0" fontId="0" fillId="0" borderId="0"/>
    <xf numFmtId="170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5" fillId="0" borderId="0"/>
    <xf numFmtId="0" fontId="5" fillId="0" borderId="0"/>
    <xf numFmtId="9" fontId="4" fillId="0" borderId="0" applyFont="0" applyFill="0" applyBorder="0" applyAlignment="0" applyProtection="0"/>
    <xf numFmtId="0" fontId="4" fillId="0" borderId="0"/>
    <xf numFmtId="0" fontId="8" fillId="0" borderId="0"/>
    <xf numFmtId="166" fontId="4" fillId="0" borderId="0" applyFont="0" applyFill="0" applyBorder="0" applyAlignment="0" applyProtection="0"/>
    <xf numFmtId="0" fontId="4" fillId="0" borderId="0"/>
    <xf numFmtId="170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5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9" fillId="0" borderId="0" applyFont="0" applyFill="0" applyBorder="0" applyAlignment="0" applyProtection="0"/>
    <xf numFmtId="0" fontId="4" fillId="0" borderId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70" fontId="4" fillId="0" borderId="0" applyFont="0" applyFill="0" applyBorder="0" applyAlignment="0" applyProtection="0"/>
    <xf numFmtId="165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9" fontId="4" fillId="0" borderId="0" applyFont="0" applyFill="0" applyBorder="0" applyAlignment="0" applyProtection="0"/>
    <xf numFmtId="167" fontId="2" fillId="0" borderId="0" applyFont="0" applyFill="0" applyBorder="0" applyAlignment="0" applyProtection="0"/>
    <xf numFmtId="17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7" fontId="4" fillId="0" borderId="0" applyFont="0" applyFill="0" applyBorder="0" applyAlignment="0" applyProtection="0"/>
  </cellStyleXfs>
  <cellXfs count="292">
    <xf numFmtId="0" fontId="0" fillId="0" borderId="0" xfId="0"/>
    <xf numFmtId="0" fontId="0" fillId="4" borderId="0" xfId="0" applyFill="1" applyAlignment="1">
      <alignment horizontal="center" vertical="center"/>
    </xf>
    <xf numFmtId="0" fontId="0" fillId="4" borderId="29" xfId="0" applyFill="1" applyBorder="1" applyAlignment="1">
      <alignment horizontal="center" vertical="center"/>
    </xf>
    <xf numFmtId="0" fontId="0" fillId="4" borderId="30" xfId="0" applyFill="1" applyBorder="1" applyAlignment="1">
      <alignment horizontal="center" vertical="center"/>
    </xf>
    <xf numFmtId="0" fontId="0" fillId="4" borderId="31" xfId="0" applyFill="1" applyBorder="1" applyAlignment="1">
      <alignment horizontal="center" vertical="center"/>
    </xf>
    <xf numFmtId="0" fontId="4" fillId="4" borderId="31" xfId="0" applyFont="1" applyFill="1" applyBorder="1" applyAlignment="1">
      <alignment horizontal="center" vertical="center"/>
    </xf>
    <xf numFmtId="0" fontId="0" fillId="4" borderId="32" xfId="0" applyFill="1" applyBorder="1" applyAlignment="1">
      <alignment horizontal="center" vertical="center"/>
    </xf>
    <xf numFmtId="0" fontId="4" fillId="4" borderId="32" xfId="0" applyFont="1" applyFill="1" applyBorder="1" applyAlignment="1">
      <alignment horizontal="center" vertical="center"/>
    </xf>
    <xf numFmtId="2" fontId="0" fillId="4" borderId="32" xfId="0" applyNumberFormat="1" applyFill="1" applyBorder="1" applyAlignment="1">
      <alignment horizontal="center" vertical="center"/>
    </xf>
    <xf numFmtId="2" fontId="0" fillId="4" borderId="30" xfId="0" applyNumberFormat="1" applyFill="1" applyBorder="1" applyAlignment="1">
      <alignment horizontal="center" vertical="center"/>
    </xf>
    <xf numFmtId="9" fontId="6" fillId="2" borderId="28" xfId="5" applyFont="1" applyFill="1" applyBorder="1" applyAlignment="1">
      <alignment horizontal="center" vertical="center" wrapText="1"/>
    </xf>
    <xf numFmtId="0" fontId="0" fillId="4" borderId="0" xfId="0" applyFill="1" applyAlignment="1">
      <alignment wrapText="1"/>
    </xf>
    <xf numFmtId="0" fontId="0" fillId="4" borderId="0" xfId="0" applyFill="1" applyAlignment="1">
      <alignment horizontal="center" vertical="center" wrapText="1"/>
    </xf>
    <xf numFmtId="170" fontId="0" fillId="4" borderId="0" xfId="1" applyFont="1" applyFill="1" applyAlignment="1">
      <alignment wrapText="1"/>
    </xf>
    <xf numFmtId="0" fontId="6" fillId="2" borderId="28" xfId="5" applyNumberFormat="1" applyFont="1" applyFill="1" applyBorder="1" applyAlignment="1">
      <alignment horizontal="center" vertical="center" wrapText="1"/>
    </xf>
    <xf numFmtId="0" fontId="10" fillId="12" borderId="21" xfId="0" applyFont="1" applyFill="1" applyBorder="1" applyAlignment="1">
      <alignment horizontal="center" vertical="center"/>
    </xf>
    <xf numFmtId="0" fontId="10" fillId="12" borderId="22" xfId="0" applyFont="1" applyFill="1" applyBorder="1" applyAlignment="1">
      <alignment horizontal="center" vertical="center"/>
    </xf>
    <xf numFmtId="0" fontId="10" fillId="12" borderId="13" xfId="0" applyFont="1" applyFill="1" applyBorder="1" applyAlignment="1">
      <alignment horizontal="center" vertical="center"/>
    </xf>
    <xf numFmtId="0" fontId="11" fillId="12" borderId="43" xfId="0" applyFont="1" applyFill="1" applyBorder="1" applyAlignment="1">
      <alignment horizontal="center" vertical="center" wrapText="1"/>
    </xf>
    <xf numFmtId="9" fontId="11" fillId="12" borderId="43" xfId="5" applyFont="1" applyFill="1" applyBorder="1" applyAlignment="1">
      <alignment horizontal="center" vertical="center" wrapText="1"/>
    </xf>
    <xf numFmtId="0" fontId="6" fillId="2" borderId="47" xfId="5" applyNumberFormat="1" applyFont="1" applyFill="1" applyBorder="1" applyAlignment="1">
      <alignment horizontal="center" vertical="center" wrapText="1"/>
    </xf>
    <xf numFmtId="9" fontId="6" fillId="2" borderId="47" xfId="5" applyFont="1" applyFill="1" applyBorder="1" applyAlignment="1">
      <alignment horizontal="center" vertical="center" wrapText="1"/>
    </xf>
    <xf numFmtId="3" fontId="0" fillId="4" borderId="0" xfId="0" applyNumberFormat="1" applyFill="1" applyAlignment="1">
      <alignment horizontal="center" vertical="center" wrapText="1"/>
    </xf>
    <xf numFmtId="0" fontId="10" fillId="12" borderId="52" xfId="0" applyFont="1" applyFill="1" applyBorder="1" applyAlignment="1">
      <alignment horizontal="center" vertical="center" wrapText="1"/>
    </xf>
    <xf numFmtId="0" fontId="10" fillId="12" borderId="53" xfId="0" applyFont="1" applyFill="1" applyBorder="1" applyAlignment="1">
      <alignment horizontal="center" vertical="center" wrapText="1"/>
    </xf>
    <xf numFmtId="3" fontId="0" fillId="4" borderId="52" xfId="0" applyNumberFormat="1" applyFill="1" applyBorder="1" applyAlignment="1">
      <alignment wrapText="1"/>
    </xf>
    <xf numFmtId="170" fontId="0" fillId="14" borderId="52" xfId="0" applyNumberFormat="1" applyFill="1" applyBorder="1" applyAlignment="1">
      <alignment wrapText="1"/>
    </xf>
    <xf numFmtId="0" fontId="0" fillId="4" borderId="52" xfId="0" applyFill="1" applyBorder="1" applyAlignment="1">
      <alignment horizontal="center" vertical="center" wrapText="1"/>
    </xf>
    <xf numFmtId="3" fontId="0" fillId="11" borderId="39" xfId="0" applyNumberFormat="1" applyFill="1" applyBorder="1" applyAlignment="1">
      <alignment wrapText="1"/>
    </xf>
    <xf numFmtId="170" fontId="0" fillId="11" borderId="39" xfId="0" applyNumberFormat="1" applyFill="1" applyBorder="1" applyAlignment="1">
      <alignment wrapText="1"/>
    </xf>
    <xf numFmtId="0" fontId="0" fillId="11" borderId="39" xfId="0" applyFill="1" applyBorder="1" applyAlignment="1">
      <alignment horizontal="center" vertical="center" wrapText="1"/>
    </xf>
    <xf numFmtId="3" fontId="0" fillId="4" borderId="39" xfId="0" applyNumberFormat="1" applyFill="1" applyBorder="1" applyAlignment="1">
      <alignment wrapText="1"/>
    </xf>
    <xf numFmtId="170" fontId="0" fillId="4" borderId="39" xfId="0" applyNumberFormat="1" applyFill="1" applyBorder="1" applyAlignment="1">
      <alignment wrapText="1"/>
    </xf>
    <xf numFmtId="0" fontId="0" fillId="4" borderId="39" xfId="0" applyFill="1" applyBorder="1" applyAlignment="1">
      <alignment horizontal="center" vertical="center" wrapText="1"/>
    </xf>
    <xf numFmtId="3" fontId="0" fillId="11" borderId="55" xfId="0" applyNumberFormat="1" applyFill="1" applyBorder="1" applyAlignment="1">
      <alignment wrapText="1"/>
    </xf>
    <xf numFmtId="170" fontId="0" fillId="11" borderId="55" xfId="0" applyNumberFormat="1" applyFill="1" applyBorder="1" applyAlignment="1">
      <alignment wrapText="1"/>
    </xf>
    <xf numFmtId="0" fontId="0" fillId="11" borderId="55" xfId="0" applyFill="1" applyBorder="1" applyAlignment="1">
      <alignment horizontal="center" vertical="center" wrapText="1"/>
    </xf>
    <xf numFmtId="0" fontId="4" fillId="4" borderId="58" xfId="1" applyNumberFormat="1" applyFont="1" applyFill="1" applyBorder="1" applyAlignment="1">
      <alignment horizontal="center" vertical="center" wrapText="1"/>
    </xf>
    <xf numFmtId="0" fontId="4" fillId="11" borderId="59" xfId="1" applyNumberFormat="1" applyFont="1" applyFill="1" applyBorder="1" applyAlignment="1">
      <alignment horizontal="center" vertical="center" wrapText="1"/>
    </xf>
    <xf numFmtId="0" fontId="4" fillId="4" borderId="59" xfId="1" applyNumberFormat="1" applyFont="1" applyFill="1" applyBorder="1" applyAlignment="1">
      <alignment horizontal="center" vertical="center" wrapText="1"/>
    </xf>
    <xf numFmtId="0" fontId="4" fillId="11" borderId="60" xfId="1" applyNumberFormat="1" applyFont="1" applyFill="1" applyBorder="1" applyAlignment="1">
      <alignment horizontal="center" vertical="center" wrapText="1"/>
    </xf>
    <xf numFmtId="0" fontId="10" fillId="12" borderId="58" xfId="0" applyFont="1" applyFill="1" applyBorder="1" applyAlignment="1">
      <alignment horizontal="center" vertical="center" wrapText="1"/>
    </xf>
    <xf numFmtId="170" fontId="13" fillId="4" borderId="41" xfId="1" applyFont="1" applyFill="1" applyBorder="1" applyAlignment="1">
      <alignment horizontal="center" vertical="center" wrapText="1"/>
    </xf>
    <xf numFmtId="164" fontId="0" fillId="4" borderId="0" xfId="0" applyNumberFormat="1" applyFill="1" applyAlignment="1">
      <alignment wrapText="1"/>
    </xf>
    <xf numFmtId="0" fontId="13" fillId="0" borderId="52" xfId="0" applyFont="1" applyBorder="1" applyAlignment="1">
      <alignment horizontal="center" vertical="center" wrapText="1"/>
    </xf>
    <xf numFmtId="0" fontId="0" fillId="4" borderId="53" xfId="0" applyFill="1" applyBorder="1" applyAlignment="1">
      <alignment horizontal="center" vertical="center" wrapText="1"/>
    </xf>
    <xf numFmtId="0" fontId="0" fillId="11" borderId="54" xfId="0" applyFill="1" applyBorder="1" applyAlignment="1">
      <alignment horizontal="center" vertical="center" wrapText="1"/>
    </xf>
    <xf numFmtId="0" fontId="0" fillId="4" borderId="54" xfId="0" applyFill="1" applyBorder="1" applyAlignment="1">
      <alignment horizontal="center" vertical="center" wrapText="1"/>
    </xf>
    <xf numFmtId="0" fontId="0" fillId="11" borderId="48" xfId="0" applyFill="1" applyBorder="1" applyAlignment="1">
      <alignment horizontal="center" vertical="center" wrapText="1"/>
    </xf>
    <xf numFmtId="0" fontId="0" fillId="4" borderId="61" xfId="0" applyFill="1" applyBorder="1" applyAlignment="1">
      <alignment horizontal="center" wrapText="1"/>
    </xf>
    <xf numFmtId="3" fontId="4" fillId="4" borderId="52" xfId="0" applyNumberFormat="1" applyFont="1" applyFill="1" applyBorder="1"/>
    <xf numFmtId="170" fontId="4" fillId="4" borderId="52" xfId="1" applyFont="1" applyFill="1" applyBorder="1" applyAlignment="1">
      <alignment horizontal="center" vertical="center" wrapText="1"/>
    </xf>
    <xf numFmtId="10" fontId="4" fillId="4" borderId="52" xfId="5" applyNumberFormat="1" applyFont="1" applyFill="1" applyBorder="1" applyAlignment="1">
      <alignment horizontal="center" vertical="center" wrapText="1"/>
    </xf>
    <xf numFmtId="0" fontId="0" fillId="4" borderId="58" xfId="0" applyFill="1" applyBorder="1" applyAlignment="1">
      <alignment horizontal="center" vertical="center" wrapText="1"/>
    </xf>
    <xf numFmtId="10" fontId="0" fillId="4" borderId="52" xfId="0" applyNumberFormat="1" applyFill="1" applyBorder="1" applyAlignment="1">
      <alignment horizontal="center" vertical="center" wrapText="1"/>
    </xf>
    <xf numFmtId="0" fontId="10" fillId="12" borderId="0" xfId="0" applyFont="1" applyFill="1" applyAlignment="1">
      <alignment horizontal="center" vertical="center" wrapText="1"/>
    </xf>
    <xf numFmtId="0" fontId="10" fillId="12" borderId="40" xfId="0" applyFont="1" applyFill="1" applyBorder="1" applyAlignment="1">
      <alignment horizontal="center" vertical="center" wrapText="1"/>
    </xf>
    <xf numFmtId="170" fontId="10" fillId="12" borderId="0" xfId="1" applyFont="1" applyFill="1" applyAlignment="1">
      <alignment horizontal="center" vertical="center" wrapText="1"/>
    </xf>
    <xf numFmtId="0" fontId="11" fillId="12" borderId="43" xfId="0" applyFont="1" applyFill="1" applyBorder="1" applyAlignment="1">
      <alignment horizontal="center" vertical="center"/>
    </xf>
    <xf numFmtId="0" fontId="15" fillId="6" borderId="28" xfId="0" applyFont="1" applyFill="1" applyBorder="1" applyAlignment="1">
      <alignment horizontal="center" vertical="center"/>
    </xf>
    <xf numFmtId="0" fontId="15" fillId="6" borderId="47" xfId="0" applyFont="1" applyFill="1" applyBorder="1" applyAlignment="1">
      <alignment horizontal="center" vertical="center"/>
    </xf>
    <xf numFmtId="0" fontId="6" fillId="4" borderId="0" xfId="0" applyFont="1" applyFill="1"/>
    <xf numFmtId="173" fontId="6" fillId="4" borderId="0" xfId="5" applyNumberFormat="1" applyFont="1" applyFill="1"/>
    <xf numFmtId="0" fontId="15" fillId="2" borderId="4" xfId="0" applyFont="1" applyFill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1" fillId="12" borderId="15" xfId="0" applyFont="1" applyFill="1" applyBorder="1" applyAlignment="1">
      <alignment horizontal="center" vertical="center"/>
    </xf>
    <xf numFmtId="0" fontId="11" fillId="12" borderId="15" xfId="0" quotePrefix="1" applyFont="1" applyFill="1" applyBorder="1" applyAlignment="1">
      <alignment horizontal="center" vertical="center"/>
    </xf>
    <xf numFmtId="168" fontId="11" fillId="12" borderId="15" xfId="0" applyNumberFormat="1" applyFont="1" applyFill="1" applyBorder="1" applyAlignment="1">
      <alignment horizontal="center" vertical="center" wrapText="1"/>
    </xf>
    <xf numFmtId="0" fontId="11" fillId="12" borderId="13" xfId="0" applyFont="1" applyFill="1" applyBorder="1" applyAlignment="1">
      <alignment horizontal="center" vertical="center" wrapText="1"/>
    </xf>
    <xf numFmtId="170" fontId="15" fillId="11" borderId="8" xfId="1" applyFont="1" applyFill="1" applyBorder="1" applyAlignment="1">
      <alignment horizontal="center" vertical="center" wrapText="1"/>
    </xf>
    <xf numFmtId="175" fontId="15" fillId="7" borderId="24" xfId="0" applyNumberFormat="1" applyFont="1" applyFill="1" applyBorder="1" applyAlignment="1">
      <alignment horizontal="center" vertical="center" wrapText="1"/>
    </xf>
    <xf numFmtId="169" fontId="15" fillId="7" borderId="11" xfId="2" applyFont="1" applyFill="1" applyBorder="1" applyAlignment="1">
      <alignment vertical="center" wrapText="1"/>
    </xf>
    <xf numFmtId="0" fontId="15" fillId="11" borderId="35" xfId="0" quotePrefix="1" applyFont="1" applyFill="1" applyBorder="1" applyAlignment="1">
      <alignment horizontal="center" vertical="center" wrapText="1"/>
    </xf>
    <xf numFmtId="2" fontId="11" fillId="12" borderId="36" xfId="1" applyNumberFormat="1" applyFont="1" applyFill="1" applyBorder="1" applyAlignment="1">
      <alignment horizontal="center" vertical="center" wrapText="1"/>
    </xf>
    <xf numFmtId="9" fontId="11" fillId="12" borderId="36" xfId="5" applyFont="1" applyFill="1" applyBorder="1" applyAlignment="1">
      <alignment horizontal="center" vertical="center"/>
    </xf>
    <xf numFmtId="171" fontId="11" fillId="12" borderId="36" xfId="1" applyNumberFormat="1" applyFont="1" applyFill="1" applyBorder="1" applyAlignment="1">
      <alignment horizontal="center" vertical="center"/>
    </xf>
    <xf numFmtId="175" fontId="15" fillId="7" borderId="23" xfId="0" applyNumberFormat="1" applyFont="1" applyFill="1" applyBorder="1" applyAlignment="1">
      <alignment horizontal="center" vertical="center" wrapText="1"/>
    </xf>
    <xf numFmtId="169" fontId="15" fillId="7" borderId="28" xfId="2" applyFont="1" applyFill="1" applyBorder="1" applyAlignment="1">
      <alignment vertical="center" wrapText="1"/>
    </xf>
    <xf numFmtId="173" fontId="15" fillId="11" borderId="28" xfId="5" quotePrefix="1" applyNumberFormat="1" applyFont="1" applyFill="1" applyBorder="1" applyAlignment="1">
      <alignment horizontal="center" vertical="center" wrapText="1"/>
    </xf>
    <xf numFmtId="9" fontId="11" fillId="12" borderId="12" xfId="5" applyFont="1" applyFill="1" applyBorder="1" applyAlignment="1">
      <alignment horizontal="center" vertical="center"/>
    </xf>
    <xf numFmtId="173" fontId="15" fillId="11" borderId="23" xfId="5" quotePrefix="1" applyNumberFormat="1" applyFont="1" applyFill="1" applyBorder="1" applyAlignment="1">
      <alignment horizontal="center" vertical="center" wrapText="1"/>
    </xf>
    <xf numFmtId="0" fontId="15" fillId="11" borderId="37" xfId="0" quotePrefix="1" applyFont="1" applyFill="1" applyBorder="1" applyAlignment="1">
      <alignment horizontal="center" vertical="center" wrapText="1"/>
    </xf>
    <xf numFmtId="2" fontId="11" fillId="12" borderId="38" xfId="1" applyNumberFormat="1" applyFont="1" applyFill="1" applyBorder="1" applyAlignment="1">
      <alignment horizontal="center" vertical="center" wrapText="1"/>
    </xf>
    <xf numFmtId="9" fontId="11" fillId="12" borderId="38" xfId="5" applyFont="1" applyFill="1" applyBorder="1" applyAlignment="1">
      <alignment horizontal="center" vertical="center"/>
    </xf>
    <xf numFmtId="171" fontId="11" fillId="12" borderId="38" xfId="1" applyNumberFormat="1" applyFont="1" applyFill="1" applyBorder="1" applyAlignment="1">
      <alignment horizontal="center" vertical="center"/>
    </xf>
    <xf numFmtId="175" fontId="15" fillId="7" borderId="33" xfId="0" applyNumberFormat="1" applyFont="1" applyFill="1" applyBorder="1" applyAlignment="1">
      <alignment horizontal="center" vertical="center" wrapText="1"/>
    </xf>
    <xf numFmtId="169" fontId="15" fillId="7" borderId="9" xfId="2" applyFont="1" applyFill="1" applyBorder="1" applyAlignment="1">
      <alignment vertical="center" wrapText="1"/>
    </xf>
    <xf numFmtId="173" fontId="15" fillId="11" borderId="9" xfId="5" quotePrefix="1" applyNumberFormat="1" applyFont="1" applyFill="1" applyBorder="1" applyAlignment="1">
      <alignment horizontal="center" vertical="center" wrapText="1"/>
    </xf>
    <xf numFmtId="10" fontId="11" fillId="12" borderId="10" xfId="5" applyNumberFormat="1" applyFont="1" applyFill="1" applyBorder="1" applyAlignment="1">
      <alignment horizontal="center" vertical="center"/>
    </xf>
    <xf numFmtId="173" fontId="15" fillId="11" borderId="33" xfId="5" quotePrefix="1" applyNumberFormat="1" applyFont="1" applyFill="1" applyBorder="1" applyAlignment="1">
      <alignment horizontal="center" vertical="center" wrapText="1"/>
    </xf>
    <xf numFmtId="0" fontId="15" fillId="11" borderId="14" xfId="0" applyFont="1" applyFill="1" applyBorder="1" applyAlignment="1">
      <alignment horizontal="center" vertical="center"/>
    </xf>
    <xf numFmtId="0" fontId="15" fillId="11" borderId="6" xfId="0" applyFont="1" applyFill="1" applyBorder="1" applyAlignment="1">
      <alignment horizontal="center" vertical="center"/>
    </xf>
    <xf numFmtId="0" fontId="15" fillId="7" borderId="34" xfId="0" applyFont="1" applyFill="1" applyBorder="1" applyAlignment="1">
      <alignment vertical="center" wrapText="1"/>
    </xf>
    <xf numFmtId="169" fontId="15" fillId="7" borderId="27" xfId="2" applyFont="1" applyFill="1" applyBorder="1" applyAlignment="1">
      <alignment vertical="center" wrapText="1"/>
    </xf>
    <xf numFmtId="173" fontId="15" fillId="11" borderId="27" xfId="5" applyNumberFormat="1" applyFont="1" applyFill="1" applyBorder="1" applyAlignment="1">
      <alignment horizontal="center" vertical="center"/>
    </xf>
    <xf numFmtId="0" fontId="15" fillId="11" borderId="25" xfId="0" applyFont="1" applyFill="1" applyBorder="1" applyAlignment="1">
      <alignment horizontal="center" vertical="center"/>
    </xf>
    <xf numFmtId="173" fontId="15" fillId="11" borderId="13" xfId="5" applyNumberFormat="1" applyFont="1" applyFill="1" applyBorder="1" applyAlignment="1">
      <alignment horizontal="center" vertical="center"/>
    </xf>
    <xf numFmtId="0" fontId="15" fillId="11" borderId="22" xfId="0" applyFont="1" applyFill="1" applyBorder="1" applyAlignment="1">
      <alignment horizontal="center" vertical="center"/>
    </xf>
    <xf numFmtId="9" fontId="15" fillId="4" borderId="5" xfId="0" applyNumberFormat="1" applyFont="1" applyFill="1" applyBorder="1" applyAlignment="1">
      <alignment vertical="center"/>
    </xf>
    <xf numFmtId="9" fontId="15" fillId="4" borderId="1" xfId="0" applyNumberFormat="1" applyFont="1" applyFill="1" applyBorder="1" applyAlignment="1">
      <alignment vertical="center"/>
    </xf>
    <xf numFmtId="9" fontId="15" fillId="4" borderId="1" xfId="0" applyNumberFormat="1" applyFont="1" applyFill="1" applyBorder="1" applyAlignment="1">
      <alignment horizontal="center" vertical="center"/>
    </xf>
    <xf numFmtId="9" fontId="11" fillId="4" borderId="1" xfId="0" applyNumberFormat="1" applyFont="1" applyFill="1" applyBorder="1" applyAlignment="1">
      <alignment horizontal="center" vertical="center"/>
    </xf>
    <xf numFmtId="0" fontId="6" fillId="4" borderId="1" xfId="0" applyFont="1" applyFill="1" applyBorder="1"/>
    <xf numFmtId="0" fontId="6" fillId="4" borderId="6" xfId="0" applyFont="1" applyFill="1" applyBorder="1"/>
    <xf numFmtId="173" fontId="6" fillId="4" borderId="1" xfId="5" applyNumberFormat="1" applyFont="1" applyFill="1" applyBorder="1"/>
    <xf numFmtId="0" fontId="11" fillId="12" borderId="42" xfId="0" applyFont="1" applyFill="1" applyBorder="1" applyAlignment="1">
      <alignment horizontal="center" vertical="center" wrapText="1"/>
    </xf>
    <xf numFmtId="170" fontId="11" fillId="12" borderId="43" xfId="1" applyFont="1" applyFill="1" applyBorder="1" applyAlignment="1">
      <alignment horizontal="center" vertical="center" wrapText="1"/>
    </xf>
    <xf numFmtId="174" fontId="11" fillId="12" borderId="43" xfId="1" applyNumberFormat="1" applyFont="1" applyFill="1" applyBorder="1" applyAlignment="1">
      <alignment horizontal="center" vertical="center" wrapText="1"/>
    </xf>
    <xf numFmtId="1" fontId="11" fillId="12" borderId="43" xfId="1" applyNumberFormat="1" applyFont="1" applyFill="1" applyBorder="1" applyAlignment="1">
      <alignment horizontal="center" vertical="center"/>
    </xf>
    <xf numFmtId="171" fontId="6" fillId="12" borderId="43" xfId="1" applyNumberFormat="1" applyFont="1" applyFill="1" applyBorder="1" applyAlignment="1">
      <alignment horizontal="center" vertical="center"/>
    </xf>
    <xf numFmtId="172" fontId="11" fillId="12" borderId="43" xfId="1" applyNumberFormat="1" applyFont="1" applyFill="1" applyBorder="1" applyAlignment="1">
      <alignment horizontal="center" vertical="center"/>
    </xf>
    <xf numFmtId="170" fontId="11" fillId="12" borderId="43" xfId="1" applyFont="1" applyFill="1" applyBorder="1" applyAlignment="1">
      <alignment horizontal="center" vertical="center"/>
    </xf>
    <xf numFmtId="0" fontId="6" fillId="12" borderId="43" xfId="0" applyFont="1" applyFill="1" applyBorder="1" applyAlignment="1">
      <alignment horizontal="center" vertical="center" wrapText="1"/>
    </xf>
    <xf numFmtId="0" fontId="16" fillId="12" borderId="28" xfId="0" applyFont="1" applyFill="1" applyBorder="1" applyAlignment="1">
      <alignment horizontal="center" vertical="center" wrapText="1"/>
    </xf>
    <xf numFmtId="173" fontId="11" fillId="12" borderId="43" xfId="5" applyNumberFormat="1" applyFont="1" applyFill="1" applyBorder="1" applyAlignment="1">
      <alignment horizontal="center" vertical="center" wrapText="1"/>
    </xf>
    <xf numFmtId="172" fontId="11" fillId="12" borderId="43" xfId="1" applyNumberFormat="1" applyFont="1" applyFill="1" applyBorder="1" applyAlignment="1">
      <alignment horizontal="center"/>
    </xf>
    <xf numFmtId="4" fontId="11" fillId="12" borderId="43" xfId="0" applyNumberFormat="1" applyFont="1" applyFill="1" applyBorder="1"/>
    <xf numFmtId="0" fontId="11" fillId="12" borderId="44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17" fillId="11" borderId="28" xfId="0" applyFont="1" applyFill="1" applyBorder="1" applyAlignment="1">
      <alignment horizontal="center" vertical="center"/>
    </xf>
    <xf numFmtId="170" fontId="6" fillId="10" borderId="28" xfId="1" applyFont="1" applyFill="1" applyBorder="1" applyAlignment="1">
      <alignment horizontal="center" vertical="center" wrapText="1"/>
    </xf>
    <xf numFmtId="170" fontId="6" fillId="2" borderId="28" xfId="1" applyFont="1" applyFill="1" applyBorder="1" applyAlignment="1">
      <alignment horizontal="center" vertical="center" wrapText="1"/>
    </xf>
    <xf numFmtId="171" fontId="6" fillId="2" borderId="28" xfId="1" applyNumberFormat="1" applyFont="1" applyFill="1" applyBorder="1" applyAlignment="1">
      <alignment horizontal="center" vertical="center" wrapText="1"/>
    </xf>
    <xf numFmtId="1" fontId="15" fillId="0" borderId="28" xfId="1" applyNumberFormat="1" applyFont="1" applyFill="1" applyBorder="1" applyAlignment="1">
      <alignment horizontal="center" vertical="center"/>
    </xf>
    <xf numFmtId="171" fontId="6" fillId="0" borderId="28" xfId="1" applyNumberFormat="1" applyFont="1" applyFill="1" applyBorder="1" applyAlignment="1">
      <alignment horizontal="center" vertical="center"/>
    </xf>
    <xf numFmtId="168" fontId="15" fillId="0" borderId="28" xfId="1" applyNumberFormat="1" applyFont="1" applyFill="1" applyBorder="1" applyAlignment="1">
      <alignment horizontal="center" vertical="center" wrapText="1"/>
    </xf>
    <xf numFmtId="170" fontId="15" fillId="0" borderId="28" xfId="1" applyFont="1" applyFill="1" applyBorder="1" applyAlignment="1">
      <alignment horizontal="center" vertical="center"/>
    </xf>
    <xf numFmtId="170" fontId="15" fillId="0" borderId="28" xfId="1" applyFont="1" applyFill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16" fillId="0" borderId="28" xfId="0" applyFont="1" applyBorder="1" applyAlignment="1">
      <alignment horizontal="center" vertical="center" wrapText="1"/>
    </xf>
    <xf numFmtId="173" fontId="18" fillId="0" borderId="28" xfId="5" applyNumberFormat="1" applyFont="1" applyFill="1" applyBorder="1" applyAlignment="1">
      <alignment horizontal="center" vertical="center" wrapText="1"/>
    </xf>
    <xf numFmtId="168" fontId="15" fillId="2" borderId="28" xfId="1" applyNumberFormat="1" applyFont="1" applyFill="1" applyBorder="1" applyAlignment="1">
      <alignment horizontal="center" vertical="center" wrapText="1"/>
    </xf>
    <xf numFmtId="0" fontId="11" fillId="9" borderId="28" xfId="0" applyFont="1" applyFill="1" applyBorder="1" applyAlignment="1">
      <alignment horizontal="center" vertical="center" wrapText="1"/>
    </xf>
    <xf numFmtId="172" fontId="15" fillId="8" borderId="28" xfId="1" applyNumberFormat="1" applyFont="1" applyFill="1" applyBorder="1" applyAlignment="1">
      <alignment horizontal="center"/>
    </xf>
    <xf numFmtId="170" fontId="15" fillId="8" borderId="28" xfId="1" applyFont="1" applyFill="1" applyBorder="1" applyAlignment="1">
      <alignment horizontal="center" vertical="center"/>
    </xf>
    <xf numFmtId="9" fontId="18" fillId="3" borderId="28" xfId="5" applyFont="1" applyFill="1" applyBorder="1" applyAlignment="1">
      <alignment horizontal="center" vertical="center" wrapText="1"/>
    </xf>
    <xf numFmtId="0" fontId="11" fillId="13" borderId="46" xfId="0" applyFont="1" applyFill="1" applyBorder="1" applyAlignment="1">
      <alignment horizontal="center" vertical="center" wrapText="1"/>
    </xf>
    <xf numFmtId="0" fontId="6" fillId="2" borderId="62" xfId="0" applyFont="1" applyFill="1" applyBorder="1" applyAlignment="1">
      <alignment horizontal="center" vertical="center" wrapText="1"/>
    </xf>
    <xf numFmtId="170" fontId="6" fillId="10" borderId="47" xfId="1" applyFont="1" applyFill="1" applyBorder="1" applyAlignment="1">
      <alignment horizontal="center" vertical="center" wrapText="1"/>
    </xf>
    <xf numFmtId="170" fontId="6" fillId="2" borderId="47" xfId="1" applyFont="1" applyFill="1" applyBorder="1" applyAlignment="1">
      <alignment horizontal="center" vertical="center" wrapText="1"/>
    </xf>
    <xf numFmtId="171" fontId="6" fillId="2" borderId="47" xfId="1" applyNumberFormat="1" applyFont="1" applyFill="1" applyBorder="1" applyAlignment="1">
      <alignment horizontal="center" vertical="center" wrapText="1"/>
    </xf>
    <xf numFmtId="1" fontId="15" fillId="0" borderId="47" xfId="1" applyNumberFormat="1" applyFont="1" applyFill="1" applyBorder="1" applyAlignment="1">
      <alignment horizontal="center" vertical="center"/>
    </xf>
    <xf numFmtId="171" fontId="6" fillId="0" borderId="47" xfId="1" applyNumberFormat="1" applyFont="1" applyFill="1" applyBorder="1" applyAlignment="1">
      <alignment horizontal="center" vertical="center"/>
    </xf>
    <xf numFmtId="168" fontId="15" fillId="0" borderId="47" xfId="1" applyNumberFormat="1" applyFont="1" applyFill="1" applyBorder="1" applyAlignment="1">
      <alignment horizontal="center" vertical="center" wrapText="1"/>
    </xf>
    <xf numFmtId="170" fontId="15" fillId="0" borderId="47" xfId="1" applyFont="1" applyFill="1" applyBorder="1" applyAlignment="1">
      <alignment horizontal="center" vertical="center"/>
    </xf>
    <xf numFmtId="170" fontId="15" fillId="0" borderId="47" xfId="1" applyFont="1" applyFill="1" applyBorder="1" applyAlignment="1">
      <alignment horizontal="center" vertical="center" wrapText="1"/>
    </xf>
    <xf numFmtId="0" fontId="6" fillId="0" borderId="47" xfId="0" applyFont="1" applyBorder="1" applyAlignment="1">
      <alignment horizontal="center" vertical="center" wrapText="1"/>
    </xf>
    <xf numFmtId="0" fontId="16" fillId="0" borderId="47" xfId="0" applyFont="1" applyBorder="1" applyAlignment="1">
      <alignment horizontal="center" vertical="center" wrapText="1"/>
    </xf>
    <xf numFmtId="173" fontId="18" fillId="0" borderId="47" xfId="5" applyNumberFormat="1" applyFont="1" applyFill="1" applyBorder="1" applyAlignment="1">
      <alignment horizontal="center" vertical="center" wrapText="1"/>
    </xf>
    <xf numFmtId="168" fontId="15" fillId="2" borderId="47" xfId="1" applyNumberFormat="1" applyFont="1" applyFill="1" applyBorder="1" applyAlignment="1">
      <alignment horizontal="center" vertical="center" wrapText="1"/>
    </xf>
    <xf numFmtId="0" fontId="11" fillId="9" borderId="47" xfId="0" applyFont="1" applyFill="1" applyBorder="1" applyAlignment="1">
      <alignment horizontal="center" vertical="center" wrapText="1"/>
    </xf>
    <xf numFmtId="172" fontId="15" fillId="8" borderId="47" xfId="1" applyNumberFormat="1" applyFont="1" applyFill="1" applyBorder="1" applyAlignment="1">
      <alignment horizontal="center"/>
    </xf>
    <xf numFmtId="170" fontId="15" fillId="8" borderId="47" xfId="1" applyFont="1" applyFill="1" applyBorder="1" applyAlignment="1">
      <alignment horizontal="center" vertical="center"/>
    </xf>
    <xf numFmtId="9" fontId="18" fillId="3" borderId="47" xfId="5" applyFont="1" applyFill="1" applyBorder="1" applyAlignment="1">
      <alignment horizontal="center" vertical="center" wrapText="1"/>
    </xf>
    <xf numFmtId="0" fontId="11" fillId="13" borderId="48" xfId="0" applyFont="1" applyFill="1" applyBorder="1" applyAlignment="1">
      <alignment horizontal="center" vertical="center" wrapText="1"/>
    </xf>
    <xf numFmtId="0" fontId="6" fillId="4" borderId="0" xfId="0" applyFont="1" applyFill="1" applyAlignment="1">
      <alignment horizontal="center"/>
    </xf>
    <xf numFmtId="170" fontId="6" fillId="4" borderId="0" xfId="1" applyFont="1" applyFill="1" applyAlignment="1">
      <alignment horizontal="center"/>
    </xf>
    <xf numFmtId="168" fontId="6" fillId="4" borderId="0" xfId="0" applyNumberFormat="1" applyFont="1" applyFill="1" applyAlignment="1">
      <alignment horizontal="center"/>
    </xf>
    <xf numFmtId="0" fontId="19" fillId="4" borderId="0" xfId="0" applyFont="1" applyFill="1"/>
    <xf numFmtId="173" fontId="19" fillId="4" borderId="0" xfId="5" applyNumberFormat="1" applyFont="1" applyFill="1"/>
    <xf numFmtId="0" fontId="14" fillId="4" borderId="0" xfId="0" applyFont="1" applyFill="1"/>
    <xf numFmtId="170" fontId="6" fillId="4" borderId="0" xfId="1" applyFont="1" applyFill="1"/>
    <xf numFmtId="9" fontId="6" fillId="4" borderId="0" xfId="5" applyFont="1" applyFill="1"/>
    <xf numFmtId="0" fontId="15" fillId="4" borderId="0" xfId="0" applyFont="1" applyFill="1" applyAlignment="1">
      <alignment horizontal="center" vertical="center" wrapText="1"/>
    </xf>
    <xf numFmtId="170" fontId="6" fillId="4" borderId="0" xfId="1" applyFont="1" applyFill="1" applyBorder="1"/>
    <xf numFmtId="9" fontId="6" fillId="4" borderId="0" xfId="5" applyFont="1" applyFill="1" applyBorder="1"/>
    <xf numFmtId="0" fontId="6" fillId="4" borderId="0" xfId="0" applyFont="1" applyFill="1" applyAlignment="1">
      <alignment horizontal="center" vertical="center" wrapText="1"/>
    </xf>
    <xf numFmtId="10" fontId="15" fillId="4" borderId="0" xfId="3" applyNumberFormat="1" applyFont="1" applyFill="1" applyAlignment="1">
      <alignment horizontal="center" vertical="center" wrapText="1"/>
    </xf>
    <xf numFmtId="170" fontId="15" fillId="4" borderId="0" xfId="3" applyNumberFormat="1" applyFont="1" applyFill="1" applyAlignment="1">
      <alignment horizontal="center" vertical="center" wrapText="1"/>
    </xf>
    <xf numFmtId="170" fontId="15" fillId="4" borderId="0" xfId="1" applyFont="1" applyFill="1" applyAlignment="1">
      <alignment horizontal="center" vertical="center"/>
    </xf>
    <xf numFmtId="9" fontId="15" fillId="4" borderId="0" xfId="5" applyFont="1" applyFill="1" applyAlignment="1">
      <alignment horizontal="center" vertical="center"/>
    </xf>
    <xf numFmtId="0" fontId="15" fillId="4" borderId="0" xfId="0" applyFont="1" applyFill="1" applyAlignment="1">
      <alignment horizontal="center" vertical="center"/>
    </xf>
    <xf numFmtId="172" fontId="15" fillId="4" borderId="0" xfId="1" applyNumberFormat="1" applyFont="1" applyFill="1" applyBorder="1" applyAlignment="1">
      <alignment horizontal="center" vertical="center"/>
    </xf>
    <xf numFmtId="0" fontId="6" fillId="0" borderId="0" xfId="0" applyFont="1"/>
    <xf numFmtId="170" fontId="11" fillId="12" borderId="28" xfId="1" applyFont="1" applyFill="1" applyBorder="1" applyAlignment="1">
      <alignment horizontal="center" vertical="center" wrapText="1"/>
    </xf>
    <xf numFmtId="0" fontId="6" fillId="0" borderId="45" xfId="4" applyFont="1" applyBorder="1" applyAlignment="1">
      <alignment horizontal="center" vertical="center" wrapText="1"/>
    </xf>
    <xf numFmtId="170" fontId="6" fillId="0" borderId="28" xfId="1" applyFont="1" applyFill="1" applyBorder="1" applyAlignment="1">
      <alignment horizontal="center" vertical="center" wrapText="1"/>
    </xf>
    <xf numFmtId="0" fontId="11" fillId="12" borderId="45" xfId="4" applyFont="1" applyFill="1" applyBorder="1" applyAlignment="1">
      <alignment horizontal="center" vertical="center" wrapText="1"/>
    </xf>
    <xf numFmtId="174" fontId="15" fillId="4" borderId="0" xfId="3" applyNumberFormat="1" applyFont="1" applyFill="1" applyAlignment="1">
      <alignment horizontal="center" vertical="center" wrapText="1"/>
    </xf>
    <xf numFmtId="4" fontId="11" fillId="12" borderId="43" xfId="3" applyNumberFormat="1" applyFont="1" applyFill="1" applyBorder="1" applyAlignment="1">
      <alignment horizontal="center" vertical="center" wrapText="1"/>
    </xf>
    <xf numFmtId="0" fontId="15" fillId="15" borderId="43" xfId="3" applyFont="1" applyFill="1" applyBorder="1" applyAlignment="1">
      <alignment horizontal="center" vertical="center" wrapText="1"/>
    </xf>
    <xf numFmtId="0" fontId="11" fillId="12" borderId="43" xfId="3" applyFont="1" applyFill="1" applyBorder="1" applyAlignment="1">
      <alignment horizontal="center" vertical="center" wrapText="1"/>
    </xf>
    <xf numFmtId="0" fontId="11" fillId="12" borderId="44" xfId="3" applyFont="1" applyFill="1" applyBorder="1" applyAlignment="1">
      <alignment horizontal="center" vertical="center" wrapText="1"/>
    </xf>
    <xf numFmtId="170" fontId="6" fillId="0" borderId="0" xfId="1" applyFont="1" applyFill="1"/>
    <xf numFmtId="9" fontId="6" fillId="0" borderId="0" xfId="5" applyFont="1" applyFill="1"/>
    <xf numFmtId="10" fontId="11" fillId="12" borderId="28" xfId="3" applyNumberFormat="1" applyFont="1" applyFill="1" applyBorder="1" applyAlignment="1">
      <alignment horizontal="center" vertical="center" wrapText="1"/>
    </xf>
    <xf numFmtId="172" fontId="11" fillId="12" borderId="28" xfId="1" applyNumberFormat="1" applyFont="1" applyFill="1" applyBorder="1" applyAlignment="1">
      <alignment horizontal="center" vertical="center" wrapText="1"/>
    </xf>
    <xf numFmtId="170" fontId="11" fillId="12" borderId="28" xfId="3" applyNumberFormat="1" applyFont="1" applyFill="1" applyBorder="1" applyAlignment="1">
      <alignment horizontal="center" vertical="center" wrapText="1"/>
    </xf>
    <xf numFmtId="172" fontId="20" fillId="12" borderId="28" xfId="1" applyNumberFormat="1" applyFont="1" applyFill="1" applyBorder="1" applyAlignment="1">
      <alignment horizontal="center" vertical="center" wrapText="1"/>
    </xf>
    <xf numFmtId="170" fontId="15" fillId="15" borderId="28" xfId="1" applyFont="1" applyFill="1" applyBorder="1" applyAlignment="1">
      <alignment horizontal="center" vertical="center" wrapText="1"/>
    </xf>
    <xf numFmtId="0" fontId="11" fillId="12" borderId="46" xfId="0" applyFont="1" applyFill="1" applyBorder="1" applyAlignment="1">
      <alignment horizontal="center" vertical="center" wrapText="1"/>
    </xf>
    <xf numFmtId="10" fontId="15" fillId="0" borderId="28" xfId="3" applyNumberFormat="1" applyFont="1" applyBorder="1" applyAlignment="1">
      <alignment horizontal="center" vertical="center" wrapText="1"/>
    </xf>
    <xf numFmtId="172" fontId="15" fillId="0" borderId="28" xfId="1" applyNumberFormat="1" applyFont="1" applyFill="1" applyBorder="1" applyAlignment="1">
      <alignment horizontal="center" vertical="center" wrapText="1"/>
    </xf>
    <xf numFmtId="170" fontId="15" fillId="0" borderId="28" xfId="3" applyNumberFormat="1" applyFont="1" applyBorder="1" applyAlignment="1">
      <alignment horizontal="center" vertical="center" wrapText="1"/>
    </xf>
    <xf numFmtId="172" fontId="6" fillId="0" borderId="28" xfId="1" applyNumberFormat="1" applyFont="1" applyFill="1" applyBorder="1" applyAlignment="1">
      <alignment horizontal="center" vertical="center" wrapText="1"/>
    </xf>
    <xf numFmtId="169" fontId="15" fillId="0" borderId="28" xfId="2" applyFont="1" applyFill="1" applyBorder="1" applyAlignment="1">
      <alignment horizontal="center" vertical="center" wrapText="1"/>
    </xf>
    <xf numFmtId="4" fontId="15" fillId="0" borderId="28" xfId="1" applyNumberFormat="1" applyFont="1" applyFill="1" applyBorder="1" applyAlignment="1">
      <alignment horizontal="center" vertical="center" wrapText="1"/>
    </xf>
    <xf numFmtId="0" fontId="16" fillId="0" borderId="46" xfId="0" applyFont="1" applyBorder="1" applyAlignment="1">
      <alignment horizontal="center" vertical="center" wrapText="1"/>
    </xf>
    <xf numFmtId="0" fontId="6" fillId="15" borderId="0" xfId="0" applyFont="1" applyFill="1"/>
    <xf numFmtId="168" fontId="6" fillId="15" borderId="0" xfId="0" applyNumberFormat="1" applyFont="1" applyFill="1" applyAlignment="1">
      <alignment horizontal="center"/>
    </xf>
    <xf numFmtId="0" fontId="17" fillId="4" borderId="28" xfId="0" applyFont="1" applyFill="1" applyBorder="1" applyAlignment="1">
      <alignment horizontal="center"/>
    </xf>
    <xf numFmtId="0" fontId="17" fillId="11" borderId="28" xfId="0" applyFont="1" applyFill="1" applyBorder="1" applyAlignment="1">
      <alignment horizontal="center"/>
    </xf>
    <xf numFmtId="0" fontId="17" fillId="11" borderId="28" xfId="0" applyFont="1" applyFill="1" applyBorder="1" applyAlignment="1">
      <alignment horizontal="center" wrapText="1"/>
    </xf>
    <xf numFmtId="0" fontId="11" fillId="12" borderId="56" xfId="0" applyFont="1" applyFill="1" applyBorder="1" applyAlignment="1">
      <alignment horizontal="center" vertical="center" wrapText="1"/>
    </xf>
    <xf numFmtId="170" fontId="6" fillId="16" borderId="0" xfId="0" applyNumberFormat="1" applyFont="1" applyFill="1"/>
    <xf numFmtId="0" fontId="6" fillId="16" borderId="0" xfId="0" applyFont="1" applyFill="1"/>
    <xf numFmtId="0" fontId="12" fillId="4" borderId="41" xfId="1" applyNumberFormat="1" applyFont="1" applyFill="1" applyBorder="1" applyAlignment="1">
      <alignment horizontal="center" vertical="center" wrapText="1"/>
    </xf>
    <xf numFmtId="169" fontId="4" fillId="4" borderId="56" xfId="2" applyFont="1" applyFill="1" applyBorder="1" applyAlignment="1">
      <alignment horizontal="center" vertical="center" wrapText="1"/>
    </xf>
    <xf numFmtId="169" fontId="4" fillId="4" borderId="16" xfId="2" applyFont="1" applyFill="1" applyBorder="1" applyAlignment="1">
      <alignment horizontal="center" vertical="center" wrapText="1"/>
    </xf>
    <xf numFmtId="169" fontId="4" fillId="4" borderId="57" xfId="2" applyFont="1" applyFill="1" applyBorder="1" applyAlignment="1">
      <alignment horizontal="center" vertical="center" wrapText="1"/>
    </xf>
    <xf numFmtId="164" fontId="4" fillId="11" borderId="56" xfId="0" applyNumberFormat="1" applyFont="1" applyFill="1" applyBorder="1" applyAlignment="1">
      <alignment horizontal="center" vertical="center" wrapText="1"/>
    </xf>
    <xf numFmtId="164" fontId="4" fillId="11" borderId="16" xfId="0" applyNumberFormat="1" applyFont="1" applyFill="1" applyBorder="1" applyAlignment="1">
      <alignment horizontal="center" vertical="center" wrapText="1"/>
    </xf>
    <xf numFmtId="164" fontId="4" fillId="11" borderId="57" xfId="0" applyNumberFormat="1" applyFont="1" applyFill="1" applyBorder="1" applyAlignment="1">
      <alignment horizontal="center" vertical="center" wrapText="1"/>
    </xf>
    <xf numFmtId="169" fontId="4" fillId="11" borderId="56" xfId="2" applyFont="1" applyFill="1" applyBorder="1" applyAlignment="1">
      <alignment horizontal="center" vertical="center" wrapText="1"/>
    </xf>
    <xf numFmtId="169" fontId="4" fillId="11" borderId="16" xfId="2" applyFont="1" applyFill="1" applyBorder="1" applyAlignment="1">
      <alignment horizontal="center" vertical="center" wrapText="1"/>
    </xf>
    <xf numFmtId="169" fontId="4" fillId="11" borderId="57" xfId="2" applyFont="1" applyFill="1" applyBorder="1" applyAlignment="1">
      <alignment horizontal="center" vertical="center" wrapText="1"/>
    </xf>
    <xf numFmtId="0" fontId="10" fillId="12" borderId="21" xfId="0" applyFont="1" applyFill="1" applyBorder="1" applyAlignment="1">
      <alignment horizontal="center" vertical="center"/>
    </xf>
    <xf numFmtId="0" fontId="10" fillId="12" borderId="15" xfId="0" applyFont="1" applyFill="1" applyBorder="1" applyAlignment="1">
      <alignment horizontal="center" vertical="center"/>
    </xf>
    <xf numFmtId="0" fontId="10" fillId="12" borderId="22" xfId="0" applyFont="1" applyFill="1" applyBorder="1" applyAlignment="1">
      <alignment horizontal="center" vertical="center"/>
    </xf>
    <xf numFmtId="0" fontId="19" fillId="4" borderId="0" xfId="0" applyFont="1" applyFill="1" applyAlignment="1">
      <alignment horizontal="center"/>
    </xf>
    <xf numFmtId="0" fontId="14" fillId="2" borderId="0" xfId="0" applyFont="1" applyFill="1" applyAlignment="1">
      <alignment horizontal="center"/>
    </xf>
    <xf numFmtId="168" fontId="15" fillId="11" borderId="14" xfId="0" applyNumberFormat="1" applyFont="1" applyFill="1" applyBorder="1" applyAlignment="1">
      <alignment horizontal="center" vertical="center" wrapText="1"/>
    </xf>
    <xf numFmtId="168" fontId="15" fillId="11" borderId="20" xfId="0" applyNumberFormat="1" applyFont="1" applyFill="1" applyBorder="1" applyAlignment="1">
      <alignment horizontal="center" vertical="center" wrapText="1"/>
    </xf>
    <xf numFmtId="168" fontId="15" fillId="11" borderId="19" xfId="0" applyNumberFormat="1" applyFont="1" applyFill="1" applyBorder="1" applyAlignment="1">
      <alignment horizontal="center" vertical="center" wrapText="1"/>
    </xf>
    <xf numFmtId="0" fontId="15" fillId="11" borderId="14" xfId="0" applyFont="1" applyFill="1" applyBorder="1" applyAlignment="1">
      <alignment horizontal="center" vertical="center" textRotation="90"/>
    </xf>
    <xf numFmtId="0" fontId="15" fillId="11" borderId="20" xfId="0" applyFont="1" applyFill="1" applyBorder="1" applyAlignment="1">
      <alignment horizontal="center" vertical="center" textRotation="90"/>
    </xf>
    <xf numFmtId="0" fontId="15" fillId="11" borderId="19" xfId="0" applyFont="1" applyFill="1" applyBorder="1" applyAlignment="1">
      <alignment horizontal="center" vertical="center" textRotation="90"/>
    </xf>
    <xf numFmtId="9" fontId="15" fillId="11" borderId="14" xfId="5" applyFont="1" applyFill="1" applyBorder="1" applyAlignment="1">
      <alignment horizontal="center" vertical="center" wrapText="1"/>
    </xf>
    <xf numFmtId="9" fontId="15" fillId="11" borderId="20" xfId="5" applyFont="1" applyFill="1" applyBorder="1" applyAlignment="1">
      <alignment horizontal="center" vertical="center" wrapText="1"/>
    </xf>
    <xf numFmtId="9" fontId="15" fillId="11" borderId="19" xfId="5" applyFont="1" applyFill="1" applyBorder="1" applyAlignment="1">
      <alignment horizontal="center" vertical="center" wrapText="1"/>
    </xf>
    <xf numFmtId="170" fontId="15" fillId="11" borderId="14" xfId="1" applyFont="1" applyFill="1" applyBorder="1" applyAlignment="1">
      <alignment horizontal="center" vertical="center" wrapText="1"/>
    </xf>
    <xf numFmtId="170" fontId="15" fillId="11" borderId="20" xfId="1" applyFont="1" applyFill="1" applyBorder="1" applyAlignment="1">
      <alignment horizontal="center" vertical="center" wrapText="1"/>
    </xf>
    <xf numFmtId="170" fontId="15" fillId="11" borderId="19" xfId="1" applyFont="1" applyFill="1" applyBorder="1" applyAlignment="1">
      <alignment horizontal="center" vertical="center" wrapText="1"/>
    </xf>
    <xf numFmtId="0" fontId="11" fillId="12" borderId="21" xfId="0" applyFont="1" applyFill="1" applyBorder="1" applyAlignment="1">
      <alignment horizontal="center" vertical="center" wrapText="1"/>
    </xf>
    <xf numFmtId="0" fontId="11" fillId="12" borderId="15" xfId="0" applyFont="1" applyFill="1" applyBorder="1" applyAlignment="1">
      <alignment horizontal="center" vertical="center" wrapText="1"/>
    </xf>
    <xf numFmtId="0" fontId="11" fillId="12" borderId="22" xfId="0" applyFont="1" applyFill="1" applyBorder="1" applyAlignment="1">
      <alignment horizontal="center" vertical="center" wrapText="1"/>
    </xf>
    <xf numFmtId="168" fontId="11" fillId="12" borderId="21" xfId="0" applyNumberFormat="1" applyFont="1" applyFill="1" applyBorder="1" applyAlignment="1">
      <alignment horizontal="center" vertical="center" wrapText="1"/>
    </xf>
    <xf numFmtId="168" fontId="11" fillId="12" borderId="22" xfId="0" applyNumberFormat="1" applyFont="1" applyFill="1" applyBorder="1" applyAlignment="1">
      <alignment horizontal="center" vertical="center" wrapText="1"/>
    </xf>
    <xf numFmtId="0" fontId="11" fillId="12" borderId="21" xfId="0" applyFont="1" applyFill="1" applyBorder="1" applyAlignment="1">
      <alignment horizontal="center" vertical="center"/>
    </xf>
    <xf numFmtId="0" fontId="11" fillId="12" borderId="15" xfId="0" applyFont="1" applyFill="1" applyBorder="1" applyAlignment="1">
      <alignment horizontal="center" vertical="center"/>
    </xf>
    <xf numFmtId="0" fontId="14" fillId="2" borderId="0" xfId="0" applyFont="1" applyFill="1" applyAlignment="1">
      <alignment horizontal="center" vertical="center"/>
    </xf>
    <xf numFmtId="0" fontId="15" fillId="11" borderId="14" xfId="0" applyFont="1" applyFill="1" applyBorder="1" applyAlignment="1">
      <alignment horizontal="center" vertical="center" textRotation="90" wrapText="1"/>
    </xf>
    <xf numFmtId="0" fontId="15" fillId="11" borderId="20" xfId="0" applyFont="1" applyFill="1" applyBorder="1" applyAlignment="1">
      <alignment horizontal="center" vertical="center" textRotation="90" wrapText="1"/>
    </xf>
    <xf numFmtId="0" fontId="15" fillId="11" borderId="19" xfId="0" applyFont="1" applyFill="1" applyBorder="1" applyAlignment="1">
      <alignment horizontal="center" vertical="center" textRotation="90" wrapText="1"/>
    </xf>
    <xf numFmtId="0" fontId="11" fillId="9" borderId="14" xfId="0" applyFont="1" applyFill="1" applyBorder="1" applyAlignment="1">
      <alignment horizontal="center" vertical="center" wrapText="1"/>
    </xf>
    <xf numFmtId="0" fontId="11" fillId="9" borderId="20" xfId="0" applyFont="1" applyFill="1" applyBorder="1" applyAlignment="1">
      <alignment horizontal="center" vertical="center" wrapText="1"/>
    </xf>
    <xf numFmtId="0" fontId="11" fillId="9" borderId="19" xfId="0" applyFont="1" applyFill="1" applyBorder="1" applyAlignment="1">
      <alignment horizontal="center" vertical="center" wrapText="1"/>
    </xf>
    <xf numFmtId="0" fontId="15" fillId="11" borderId="17" xfId="0" quotePrefix="1" applyFont="1" applyFill="1" applyBorder="1" applyAlignment="1">
      <alignment horizontal="center" vertical="center" wrapText="1"/>
    </xf>
    <xf numFmtId="0" fontId="15" fillId="11" borderId="18" xfId="0" quotePrefix="1" applyFont="1" applyFill="1" applyBorder="1" applyAlignment="1">
      <alignment horizontal="center" vertical="center" wrapText="1"/>
    </xf>
    <xf numFmtId="0" fontId="15" fillId="11" borderId="14" xfId="0" applyFont="1" applyFill="1" applyBorder="1" applyAlignment="1">
      <alignment horizontal="center" vertical="center" wrapText="1"/>
    </xf>
    <xf numFmtId="0" fontId="15" fillId="11" borderId="20" xfId="0" applyFont="1" applyFill="1" applyBorder="1" applyAlignment="1">
      <alignment horizontal="center" vertical="center" wrapText="1"/>
    </xf>
    <xf numFmtId="0" fontId="15" fillId="11" borderId="19" xfId="0" applyFont="1" applyFill="1" applyBorder="1" applyAlignment="1">
      <alignment horizontal="center" vertical="center" wrapText="1"/>
    </xf>
    <xf numFmtId="168" fontId="15" fillId="5" borderId="14" xfId="0" applyNumberFormat="1" applyFont="1" applyFill="1" applyBorder="1" applyAlignment="1">
      <alignment horizontal="center" vertical="center" wrapText="1"/>
    </xf>
    <xf numFmtId="168" fontId="15" fillId="5" borderId="20" xfId="0" applyNumberFormat="1" applyFont="1" applyFill="1" applyBorder="1" applyAlignment="1">
      <alignment horizontal="center" vertical="center" wrapText="1"/>
    </xf>
    <xf numFmtId="168" fontId="15" fillId="5" borderId="19" xfId="0" applyNumberFormat="1" applyFont="1" applyFill="1" applyBorder="1" applyAlignment="1">
      <alignment horizontal="center" vertical="center" wrapText="1"/>
    </xf>
    <xf numFmtId="9" fontId="15" fillId="11" borderId="14" xfId="5" applyFont="1" applyFill="1" applyBorder="1" applyAlignment="1">
      <alignment horizontal="center" vertical="center" textRotation="90" wrapText="1"/>
    </xf>
    <xf numFmtId="9" fontId="15" fillId="11" borderId="20" xfId="5" applyFont="1" applyFill="1" applyBorder="1" applyAlignment="1">
      <alignment horizontal="center" vertical="center" textRotation="90" wrapText="1"/>
    </xf>
    <xf numFmtId="9" fontId="15" fillId="11" borderId="19" xfId="5" applyFont="1" applyFill="1" applyBorder="1" applyAlignment="1">
      <alignment horizontal="center" vertical="center" textRotation="90" wrapText="1"/>
    </xf>
    <xf numFmtId="168" fontId="11" fillId="12" borderId="14" xfId="0" applyNumberFormat="1" applyFont="1" applyFill="1" applyBorder="1" applyAlignment="1">
      <alignment horizontal="center" vertical="center" textRotation="90" wrapText="1"/>
    </xf>
    <xf numFmtId="168" fontId="11" fillId="12" borderId="20" xfId="0" applyNumberFormat="1" applyFont="1" applyFill="1" applyBorder="1" applyAlignment="1">
      <alignment horizontal="center" vertical="center" textRotation="90" wrapText="1"/>
    </xf>
    <xf numFmtId="168" fontId="11" fillId="12" borderId="19" xfId="0" applyNumberFormat="1" applyFont="1" applyFill="1" applyBorder="1" applyAlignment="1">
      <alignment horizontal="center" vertical="center" textRotation="90" wrapText="1"/>
    </xf>
    <xf numFmtId="0" fontId="15" fillId="11" borderId="5" xfId="0" quotePrefix="1" applyFont="1" applyFill="1" applyBorder="1" applyAlignment="1">
      <alignment horizontal="center" vertical="center" wrapText="1"/>
    </xf>
    <xf numFmtId="0" fontId="15" fillId="11" borderId="6" xfId="0" quotePrefix="1" applyFont="1" applyFill="1" applyBorder="1" applyAlignment="1">
      <alignment horizontal="center" vertical="center" wrapText="1"/>
    </xf>
    <xf numFmtId="170" fontId="11" fillId="12" borderId="8" xfId="1" applyFont="1" applyFill="1" applyBorder="1" applyAlignment="1">
      <alignment horizontal="center" vertical="center" wrapText="1"/>
    </xf>
    <xf numFmtId="170" fontId="11" fillId="12" borderId="7" xfId="1" applyFont="1" applyFill="1" applyBorder="1" applyAlignment="1">
      <alignment horizontal="center" vertical="center" wrapText="1"/>
    </xf>
    <xf numFmtId="0" fontId="15" fillId="11" borderId="2" xfId="0" quotePrefix="1" applyFont="1" applyFill="1" applyBorder="1" applyAlignment="1">
      <alignment horizontal="center" vertical="center" wrapText="1"/>
    </xf>
    <xf numFmtId="0" fontId="15" fillId="11" borderId="3" xfId="0" quotePrefix="1" applyFont="1" applyFill="1" applyBorder="1" applyAlignment="1">
      <alignment horizontal="center" vertical="center" wrapText="1"/>
    </xf>
    <xf numFmtId="0" fontId="15" fillId="11" borderId="26" xfId="0" quotePrefix="1" applyFont="1" applyFill="1" applyBorder="1" applyAlignment="1">
      <alignment horizontal="center" vertical="center" wrapText="1"/>
    </xf>
    <xf numFmtId="0" fontId="15" fillId="7" borderId="14" xfId="0" applyFont="1" applyFill="1" applyBorder="1" applyAlignment="1">
      <alignment horizontal="center" vertical="center" textRotation="90" wrapText="1"/>
    </xf>
    <xf numFmtId="0" fontId="15" fillId="7" borderId="20" xfId="0" applyFont="1" applyFill="1" applyBorder="1" applyAlignment="1">
      <alignment horizontal="center" vertical="center" textRotation="90" wrapText="1"/>
    </xf>
    <xf numFmtId="0" fontId="15" fillId="7" borderId="19" xfId="0" applyFont="1" applyFill="1" applyBorder="1" applyAlignment="1">
      <alignment horizontal="center" vertical="center" textRotation="90" wrapText="1"/>
    </xf>
    <xf numFmtId="0" fontId="15" fillId="4" borderId="0" xfId="0" applyFont="1" applyFill="1" applyAlignment="1">
      <alignment horizontal="center" vertical="center" wrapText="1"/>
    </xf>
    <xf numFmtId="0" fontId="6" fillId="4" borderId="0" xfId="0" applyFont="1" applyFill="1" applyAlignment="1">
      <alignment horizontal="center" vertical="center" wrapText="1"/>
    </xf>
    <xf numFmtId="0" fontId="11" fillId="0" borderId="49" xfId="4" applyFont="1" applyBorder="1" applyAlignment="1">
      <alignment horizontal="center" vertical="center" textRotation="90" wrapText="1"/>
    </xf>
    <xf numFmtId="0" fontId="11" fillId="0" borderId="50" xfId="4" applyFont="1" applyBorder="1" applyAlignment="1">
      <alignment horizontal="center" vertical="center" textRotation="90" wrapText="1"/>
    </xf>
    <xf numFmtId="0" fontId="11" fillId="0" borderId="51" xfId="4" applyFont="1" applyBorder="1" applyAlignment="1">
      <alignment horizontal="center" vertical="center" textRotation="90" wrapText="1"/>
    </xf>
    <xf numFmtId="0" fontId="11" fillId="12" borderId="42" xfId="4" applyFont="1" applyFill="1" applyBorder="1" applyAlignment="1">
      <alignment horizontal="center" vertical="center" textRotation="90" wrapText="1"/>
    </xf>
    <xf numFmtId="0" fontId="11" fillId="12" borderId="45" xfId="4" applyFont="1" applyFill="1" applyBorder="1" applyAlignment="1">
      <alignment horizontal="center" vertical="center" textRotation="90" wrapText="1"/>
    </xf>
    <xf numFmtId="0" fontId="11" fillId="12" borderId="28" xfId="3" applyFont="1" applyFill="1" applyBorder="1" applyAlignment="1">
      <alignment horizontal="center" vertical="center" wrapText="1"/>
    </xf>
    <xf numFmtId="9" fontId="11" fillId="12" borderId="43" xfId="5" applyFont="1" applyFill="1" applyBorder="1" applyAlignment="1">
      <alignment horizontal="center" vertical="center" wrapText="1"/>
    </xf>
    <xf numFmtId="9" fontId="11" fillId="12" borderId="28" xfId="5" applyFont="1" applyFill="1" applyBorder="1" applyAlignment="1">
      <alignment horizontal="center" vertical="center" wrapText="1"/>
    </xf>
    <xf numFmtId="4" fontId="11" fillId="12" borderId="28" xfId="3" applyNumberFormat="1" applyFont="1" applyFill="1" applyBorder="1" applyAlignment="1">
      <alignment horizontal="center" vertical="center" wrapText="1"/>
    </xf>
    <xf numFmtId="172" fontId="11" fillId="12" borderId="43" xfId="1" applyNumberFormat="1" applyFont="1" applyFill="1" applyBorder="1" applyAlignment="1">
      <alignment horizontal="center" vertical="center" textRotation="90"/>
    </xf>
    <xf numFmtId="172" fontId="11" fillId="12" borderId="28" xfId="1" applyNumberFormat="1" applyFont="1" applyFill="1" applyBorder="1" applyAlignment="1">
      <alignment horizontal="center" vertical="center" textRotation="90"/>
    </xf>
    <xf numFmtId="0" fontId="11" fillId="12" borderId="43" xfId="0" applyFont="1" applyFill="1" applyBorder="1" applyAlignment="1">
      <alignment horizontal="center" vertical="center" textRotation="90" wrapText="1"/>
    </xf>
    <xf numFmtId="0" fontId="11" fillId="12" borderId="28" xfId="0" applyFont="1" applyFill="1" applyBorder="1" applyAlignment="1">
      <alignment horizontal="center" vertical="center" textRotation="90" wrapText="1"/>
    </xf>
    <xf numFmtId="0" fontId="11" fillId="12" borderId="46" xfId="3" applyFont="1" applyFill="1" applyBorder="1" applyAlignment="1">
      <alignment horizontal="center" vertical="center" wrapText="1"/>
    </xf>
    <xf numFmtId="0" fontId="11" fillId="12" borderId="43" xfId="0" applyFont="1" applyFill="1" applyBorder="1" applyAlignment="1">
      <alignment horizontal="center" vertical="center" textRotation="90"/>
    </xf>
    <xf numFmtId="0" fontId="11" fillId="12" borderId="28" xfId="0" applyFont="1" applyFill="1" applyBorder="1" applyAlignment="1">
      <alignment horizontal="center" vertical="center" textRotation="90"/>
    </xf>
    <xf numFmtId="168" fontId="11" fillId="12" borderId="43" xfId="0" applyNumberFormat="1" applyFont="1" applyFill="1" applyBorder="1" applyAlignment="1">
      <alignment horizontal="center" vertical="center" wrapText="1"/>
    </xf>
    <xf numFmtId="168" fontId="11" fillId="12" borderId="28" xfId="0" applyNumberFormat="1" applyFont="1" applyFill="1" applyBorder="1" applyAlignment="1">
      <alignment horizontal="center" vertical="center" wrapText="1"/>
    </xf>
    <xf numFmtId="0" fontId="15" fillId="15" borderId="28" xfId="3" applyFont="1" applyFill="1" applyBorder="1" applyAlignment="1">
      <alignment horizontal="center" vertical="center" wrapText="1"/>
    </xf>
  </cellXfs>
  <cellStyles count="40">
    <cellStyle name="Millares" xfId="1" builtinId="3"/>
    <cellStyle name="Millares [0] 2" xfId="39" xr:uid="{99322C4A-2532-4E97-B55E-7E5DC2D4AEDE}"/>
    <cellStyle name="Millares 12" xfId="29" xr:uid="{00000000-0005-0000-0000-000002000000}"/>
    <cellStyle name="Millares 16 8" xfId="20" xr:uid="{00000000-0005-0000-0000-000003000000}"/>
    <cellStyle name="Millares 2" xfId="10" xr:uid="{00000000-0005-0000-0000-000004000000}"/>
    <cellStyle name="Millares 2 2" xfId="13" xr:uid="{00000000-0005-0000-0000-000005000000}"/>
    <cellStyle name="Millares 3" xfId="12" xr:uid="{00000000-0005-0000-0000-000006000000}"/>
    <cellStyle name="Millares 4" xfId="27" xr:uid="{00000000-0005-0000-0000-000007000000}"/>
    <cellStyle name="Millares 43" xfId="23" xr:uid="{00000000-0005-0000-0000-000008000000}"/>
    <cellStyle name="Millares 5" xfId="21" xr:uid="{00000000-0005-0000-0000-000009000000}"/>
    <cellStyle name="Millares 6" xfId="32" xr:uid="{00000000-0005-0000-0000-00000A000000}"/>
    <cellStyle name="Millares 66" xfId="22" xr:uid="{00000000-0005-0000-0000-00000B000000}"/>
    <cellStyle name="Moneda" xfId="2" builtinId="4"/>
    <cellStyle name="Moneda 10" xfId="38" xr:uid="{00000000-0005-0000-0000-00000E000000}"/>
    <cellStyle name="Moneda 2" xfId="8" xr:uid="{00000000-0005-0000-0000-00000F000000}"/>
    <cellStyle name="Moneda 2 3 2" xfId="37" xr:uid="{00000000-0005-0000-0000-000010000000}"/>
    <cellStyle name="Moneda 4 2" xfId="35" xr:uid="{00000000-0005-0000-0000-000011000000}"/>
    <cellStyle name="Moneda 6" xfId="33" xr:uid="{00000000-0005-0000-0000-000012000000}"/>
    <cellStyle name="Normal" xfId="0" builtinId="0"/>
    <cellStyle name="Normal 10" xfId="19" xr:uid="{00000000-0005-0000-0000-000014000000}"/>
    <cellStyle name="Normal 11 45 9" xfId="26" xr:uid="{00000000-0005-0000-0000-000015000000}"/>
    <cellStyle name="Normal 12 2" xfId="25" xr:uid="{00000000-0005-0000-0000-000016000000}"/>
    <cellStyle name="Normal 2" xfId="6" xr:uid="{00000000-0005-0000-0000-000017000000}"/>
    <cellStyle name="Normal 2 2" xfId="3" xr:uid="{00000000-0005-0000-0000-000018000000}"/>
    <cellStyle name="Normal 3" xfId="4" xr:uid="{00000000-0005-0000-0000-000019000000}"/>
    <cellStyle name="Normal 4" xfId="7" xr:uid="{00000000-0005-0000-0000-00001A000000}"/>
    <cellStyle name="Normal 4 3 2" xfId="15" xr:uid="{00000000-0005-0000-0000-00001B000000}"/>
    <cellStyle name="Normal 5" xfId="9" xr:uid="{00000000-0005-0000-0000-00001C000000}"/>
    <cellStyle name="Normal 68 2 2" xfId="30" xr:uid="{00000000-0005-0000-0000-00001D000000}"/>
    <cellStyle name="Normal 73" xfId="17" xr:uid="{00000000-0005-0000-0000-00001E000000}"/>
    <cellStyle name="Porcentaje" xfId="5" builtinId="5"/>
    <cellStyle name="Porcentaje 2" xfId="18" xr:uid="{00000000-0005-0000-0000-000021000000}"/>
    <cellStyle name="Porcentaje 2 3" xfId="36" xr:uid="{00000000-0005-0000-0000-000022000000}"/>
    <cellStyle name="Porcentaje 3" xfId="14" xr:uid="{00000000-0005-0000-0000-000023000000}"/>
    <cellStyle name="Porcentaje 3 2" xfId="34" xr:uid="{00000000-0005-0000-0000-000024000000}"/>
    <cellStyle name="Porcentaje 3 2 2" xfId="16" xr:uid="{00000000-0005-0000-0000-000025000000}"/>
    <cellStyle name="Porcentaje 8" xfId="24" xr:uid="{00000000-0005-0000-0000-000026000000}"/>
    <cellStyle name="Porcentaje 8 2" xfId="28" xr:uid="{00000000-0005-0000-0000-000027000000}"/>
    <cellStyle name="Porcentual 2" xfId="11" xr:uid="{00000000-0005-0000-0000-000028000000}"/>
    <cellStyle name="Porcentual 2 2" xfId="31" xr:uid="{00000000-0005-0000-0000-000029000000}"/>
  </cellStyles>
  <dxfs count="402">
    <dxf>
      <font>
        <b/>
        <i val="0"/>
        <color rgb="FF0000FF"/>
      </font>
      <fill>
        <patternFill>
          <bgColor rgb="FFEBFFFF"/>
        </patternFill>
      </fill>
    </dxf>
    <dxf>
      <font>
        <b/>
        <i val="0"/>
        <color rgb="FF644646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lor rgb="FF669900"/>
      </font>
      <fill>
        <patternFill>
          <bgColor theme="5" tint="0.79998168889431442"/>
        </patternFill>
      </fill>
    </dxf>
    <dxf>
      <fill>
        <patternFill>
          <bgColor rgb="FFC8BEB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8BEB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8BEB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8BEB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8BEB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8BEB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8BEBE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8BEBE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8BEBE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8BEBE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8BEBE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8BEBE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8BEBE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lor rgb="FFFF0000"/>
      </font>
      <fill>
        <patternFill>
          <bgColor rgb="FFFFDC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8BEB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lor rgb="FFFF0000"/>
      </font>
      <fill>
        <patternFill>
          <bgColor rgb="FFFFDC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8BEBE"/>
        </patternFill>
      </fill>
    </dxf>
    <dxf>
      <fill>
        <patternFill>
          <bgColor rgb="FFC8BEB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lor rgb="FFFF0000"/>
      </font>
      <fill>
        <patternFill>
          <bgColor rgb="FFFFDC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8BEBE"/>
        </patternFill>
      </fill>
    </dxf>
    <dxf>
      <fill>
        <patternFill>
          <bgColor rgb="FFC8BEB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lor rgb="FFFF0000"/>
      </font>
      <fill>
        <patternFill>
          <bgColor rgb="FFFFDC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8BEBE"/>
        </patternFill>
      </fill>
    </dxf>
    <dxf>
      <fill>
        <patternFill>
          <bgColor rgb="FFC8BEB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lor rgb="FFFF0000"/>
      </font>
      <fill>
        <patternFill>
          <bgColor rgb="FFFFDC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8BEBE"/>
        </patternFill>
      </fill>
    </dxf>
    <dxf>
      <fill>
        <patternFill>
          <bgColor rgb="FFC8BEBE"/>
        </patternFill>
      </fill>
    </dxf>
    <dxf>
      <fill>
        <patternFill>
          <bgColor rgb="FFC8BEBE"/>
        </patternFill>
      </fill>
    </dxf>
    <dxf>
      <fill>
        <patternFill>
          <bgColor rgb="FFC8BEBE"/>
        </patternFill>
      </fill>
    </dxf>
    <dxf>
      <fill>
        <patternFill>
          <bgColor rgb="FFC8BEBE"/>
        </patternFill>
      </fill>
    </dxf>
    <dxf>
      <fill>
        <patternFill>
          <bgColor rgb="FFC8BEBE"/>
        </patternFill>
      </fill>
    </dxf>
    <dxf>
      <fill>
        <patternFill>
          <bgColor rgb="FFC8BEBE"/>
        </patternFill>
      </fill>
    </dxf>
    <dxf>
      <fill>
        <patternFill>
          <bgColor rgb="FFC8BEBE"/>
        </patternFill>
      </fill>
    </dxf>
    <dxf>
      <fill>
        <patternFill>
          <bgColor rgb="FFC8BEBE"/>
        </patternFill>
      </fill>
    </dxf>
    <dxf>
      <fill>
        <patternFill>
          <bgColor rgb="FFC8BEBE"/>
        </patternFill>
      </fill>
    </dxf>
    <dxf>
      <fill>
        <patternFill>
          <bgColor rgb="FFC8BEB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lor rgb="FFFF0000"/>
      </font>
      <fill>
        <patternFill>
          <bgColor rgb="FFFFDC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ill>
        <patternFill>
          <bgColor rgb="FFC8BEBE"/>
        </patternFill>
      </fill>
    </dxf>
    <dxf>
      <font>
        <b/>
        <i val="0"/>
        <color auto="1"/>
      </font>
      <fill>
        <patternFill>
          <bgColor rgb="FFCC99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lor rgb="FFFF0000"/>
      </font>
      <fill>
        <patternFill>
          <bgColor rgb="FFFFDC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8BEB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lor rgb="FFFF0000"/>
      </font>
      <fill>
        <patternFill>
          <bgColor rgb="FFFFDC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ill>
        <patternFill>
          <bgColor rgb="FFC8BEBE"/>
        </patternFill>
      </fill>
    </dxf>
    <dxf>
      <font>
        <b/>
        <i val="0"/>
        <color auto="1"/>
      </font>
      <fill>
        <patternFill>
          <bgColor rgb="FFCC99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lor rgb="FFFF0000"/>
      </font>
      <fill>
        <patternFill>
          <bgColor rgb="FFFFDC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8BEB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lor rgb="FFFF0000"/>
      </font>
      <fill>
        <patternFill>
          <bgColor rgb="FFFFDC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ill>
        <patternFill>
          <bgColor rgb="FFC8BEBE"/>
        </patternFill>
      </fill>
    </dxf>
    <dxf>
      <font>
        <b/>
        <i val="0"/>
        <color auto="1"/>
      </font>
      <fill>
        <patternFill>
          <bgColor rgb="FFCC99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lor rgb="FFFF0000"/>
      </font>
      <fill>
        <patternFill>
          <bgColor rgb="FFFFDC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8BEB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lor rgb="FFFF0000"/>
      </font>
      <fill>
        <patternFill>
          <bgColor rgb="FFFFDC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ill>
        <patternFill>
          <bgColor rgb="FFC8BEBE"/>
        </patternFill>
      </fill>
    </dxf>
    <dxf>
      <font>
        <b/>
        <i val="0"/>
        <color auto="1"/>
      </font>
      <fill>
        <patternFill>
          <bgColor rgb="FFCC99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lor rgb="FFFF0000"/>
      </font>
      <fill>
        <patternFill>
          <bgColor rgb="FFFFDC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8BEB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lor rgb="FFFF0000"/>
      </font>
      <fill>
        <patternFill>
          <bgColor rgb="FFFFDC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ill>
        <patternFill>
          <bgColor rgb="FFC8BEBE"/>
        </patternFill>
      </fill>
    </dxf>
    <dxf>
      <font>
        <b/>
        <i val="0"/>
        <color auto="1"/>
      </font>
      <fill>
        <patternFill>
          <bgColor rgb="FFCC99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lor rgb="FFFF0000"/>
      </font>
      <fill>
        <patternFill>
          <bgColor rgb="FFFFDC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8BEB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lor rgb="FFFF0000"/>
      </font>
      <fill>
        <patternFill>
          <bgColor rgb="FFFFDC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ill>
        <patternFill>
          <bgColor rgb="FFC8BEBE"/>
        </patternFill>
      </fill>
    </dxf>
    <dxf>
      <font>
        <b/>
        <i val="0"/>
        <color auto="1"/>
      </font>
      <fill>
        <patternFill>
          <bgColor rgb="FFCC99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lor rgb="FFFF0000"/>
      </font>
      <fill>
        <patternFill>
          <bgColor rgb="FFFFDC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8BEB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lor rgb="FFFF0000"/>
      </font>
      <fill>
        <patternFill>
          <bgColor rgb="FFFFDC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ill>
        <patternFill>
          <bgColor rgb="FFC8BEBE"/>
        </patternFill>
      </fill>
    </dxf>
    <dxf>
      <font>
        <b/>
        <i val="0"/>
        <color auto="1"/>
      </font>
      <fill>
        <patternFill>
          <bgColor rgb="FFCC99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lor rgb="FFFF0000"/>
      </font>
      <fill>
        <patternFill>
          <bgColor rgb="FFFFDC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8BEBE"/>
        </patternFill>
      </fill>
    </dxf>
    <dxf>
      <fill>
        <patternFill>
          <bgColor rgb="FFC8BEBE"/>
        </patternFill>
      </fill>
    </dxf>
    <dxf>
      <font>
        <b/>
        <i val="0"/>
        <color rgb="FF0000FF"/>
      </font>
      <fill>
        <patternFill>
          <bgColor rgb="FFEBFFFF"/>
        </patternFill>
      </fill>
    </dxf>
    <dxf>
      <font>
        <b/>
        <i val="0"/>
        <color rgb="FF644646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C8BEB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8BEB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8BEB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8BEB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8BEB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8BEB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8BEBE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8BEBE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8BEBE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8BEBE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8BEBE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8BEBE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8BEBE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numFmt numFmtId="14" formatCode="0.00%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4" formatCode="0.00%"/>
      <fill>
        <patternFill patternType="solid">
          <fgColor indexed="64"/>
          <bgColor rgb="FFC8BEBE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70" formatCode="_ * #,##0.00_ ;_ * \-#,##0.00_ ;_ * &quot;-&quot;??_ ;_ @_ "/>
      <fill>
        <patternFill patternType="solid">
          <fgColor indexed="64"/>
          <bgColor rgb="FFC8BEBE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70" formatCode="_ * #,##0.00_ ;_ * \-#,##0.00_ ;_ * &quot;-&quot;??_ ;_ @_ "/>
      <fill>
        <patternFill patternType="solid">
          <fgColor indexed="64"/>
          <bgColor rgb="FFC8BEBE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ill>
        <patternFill patternType="solid">
          <fgColor indexed="64"/>
          <bgColor rgb="FFC8BEBE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3" formatCode="#,##0"/>
      <fill>
        <patternFill patternType="solid">
          <fgColor indexed="64"/>
          <bgColor rgb="FFC8BEBE"/>
        </patternFill>
      </fill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ill>
        <patternFill patternType="solid">
          <fgColor indexed="64"/>
          <bgColor rgb="FFC8BEBE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auto="1"/>
        </top>
        <bottom/>
        <vertical/>
        <horizontal/>
      </border>
    </dxf>
    <dxf>
      <border outline="0">
        <left style="double">
          <color auto="1"/>
        </left>
        <right style="double">
          <color indexed="64"/>
        </right>
        <top style="double">
          <color auto="1"/>
        </top>
        <bottom style="double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solid">
          <fgColor indexed="64"/>
          <bgColor rgb="FF644646"/>
        </patternFill>
      </fill>
      <alignment horizontal="center" vertical="center" textRotation="0" wrapText="1" indent="0" justifyLastLine="0" shrinkToFit="0" readingOrder="0"/>
    </dxf>
    <dxf>
      <fill>
        <patternFill>
          <bgColor rgb="FFC8BEBE"/>
        </patternFill>
      </fill>
    </dxf>
    <dxf>
      <fill>
        <patternFill>
          <bgColor theme="0"/>
        </patternFill>
      </fill>
      <border diagonalUp="0" diagonalDown="0">
        <left/>
        <right/>
        <top/>
        <bottom/>
        <vertical/>
        <horizontal/>
      </border>
    </dxf>
    <dxf>
      <font>
        <b/>
        <i val="0"/>
        <color theme="0"/>
      </font>
      <fill>
        <patternFill>
          <bgColor rgb="FF644646"/>
        </patternFill>
      </fill>
      <border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C8BEBE"/>
        </patternFill>
      </fill>
    </dxf>
    <dxf>
      <fill>
        <patternFill>
          <bgColor theme="0"/>
        </patternFill>
      </fill>
    </dxf>
    <dxf>
      <font>
        <b/>
        <i val="0"/>
        <color theme="0"/>
      </font>
      <fill>
        <patternFill>
          <bgColor rgb="FF644646"/>
        </patternFill>
      </fill>
    </dxf>
    <dxf>
      <border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rgb="FFC8BEBE"/>
        </patternFill>
      </fill>
    </dxf>
    <dxf>
      <font>
        <b/>
        <i val="0"/>
        <color theme="0"/>
      </font>
      <fill>
        <patternFill>
          <bgColor rgb="FF644646"/>
        </patternFill>
      </fill>
      <border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rgb="FFC8BEBE"/>
        </patternFill>
      </fill>
    </dxf>
    <dxf>
      <fill>
        <patternFill>
          <bgColor theme="0"/>
        </patternFill>
      </fill>
    </dxf>
    <dxf>
      <font>
        <b/>
        <i val="0"/>
        <color theme="0"/>
      </font>
      <fill>
        <patternFill>
          <bgColor rgb="FF644646"/>
        </patternFill>
      </fill>
      <border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  <vertical style="thin">
          <color auto="1"/>
        </vertical>
        <horizontal style="thin">
          <color auto="1"/>
        </horizontal>
      </border>
    </dxf>
  </dxfs>
  <tableStyles count="4" defaultTableStyle="TableStyleMedium9" defaultPivotStyle="TD1-2024">
    <tableStyle name="F-2024" pivot="0" count="4" xr9:uid="{68D2BB8A-FC50-4EC2-859F-E9E266B73992}">
      <tableStyleElement type="wholeTable" dxfId="401"/>
      <tableStyleElement type="headerRow" dxfId="400"/>
      <tableStyleElement type="firstRowStripe" dxfId="399"/>
      <tableStyleElement type="secondRowStripe" dxfId="398"/>
    </tableStyle>
    <tableStyle name="TADI-2024" table="0" count="3" xr9:uid="{9FC6AF00-A71B-43D9-9647-628BCC845EEC}">
      <tableStyleElement type="wholeTable" dxfId="397"/>
      <tableStyleElement type="headerRow" dxfId="396"/>
      <tableStyleElement type="secondRowStripe" dxfId="395"/>
    </tableStyle>
    <tableStyle name="TD1-2024" table="0" count="6" xr9:uid="{AF366CE0-C893-42EC-8B77-52D525484E55}">
      <tableStyleElement type="wholeTable" dxfId="394"/>
      <tableStyleElement type="headerRow" dxfId="393"/>
      <tableStyleElement type="firstRowStripe" dxfId="392"/>
      <tableStyleElement type="secondRowStripe" dxfId="391"/>
      <tableStyleElement type="firstColumnStripe" dxfId="390"/>
      <tableStyleElement type="secondColumnStripe" dxfId="389"/>
    </tableStyle>
    <tableStyle name="TD-2024" table="0" count="4" xr9:uid="{44942165-735E-43BE-AE34-E6904EA2362E}">
      <tableStyleElement type="wholeTable" dxfId="388"/>
      <tableStyleElement type="headerRow" dxfId="387"/>
      <tableStyleElement type="firstRowStripe" dxfId="386"/>
      <tableStyleElement type="secondRowStripe" dxfId="385"/>
    </tableStyle>
  </tableStyles>
  <colors>
    <mruColors>
      <color rgb="FF669900"/>
      <color rgb="FFDEFF9B"/>
      <color rgb="FF644646"/>
      <color rgb="FFA7FA00"/>
      <color rgb="FFC8BEBE"/>
      <color rgb="FFCC99FF"/>
      <color rgb="FFFFEBFF"/>
      <color rgb="FFEBFFFF"/>
      <color rgb="FF0000FF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20053</xdr:colOff>
      <xdr:row>0</xdr:row>
      <xdr:rowOff>120316</xdr:rowOff>
    </xdr:from>
    <xdr:to>
      <xdr:col>1</xdr:col>
      <xdr:colOff>20053</xdr:colOff>
      <xdr:row>1</xdr:row>
      <xdr:rowOff>254000</xdr:rowOff>
    </xdr:to>
    <xdr:sp macro="[0]!ELIMCELVAC" textlink="">
      <xdr:nvSpPr>
        <xdr:cNvPr id="11" name="Rectángulo: esquinas redondeadas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/>
      </xdr:nvSpPr>
      <xdr:spPr bwMode="auto">
        <a:xfrm>
          <a:off x="20053" y="120316"/>
          <a:ext cx="825500" cy="362284"/>
        </a:xfrm>
        <a:prstGeom prst="roundRect">
          <a:avLst/>
        </a:prstGeom>
        <a:gradFill rotWithShape="1">
          <a:gsLst>
            <a:gs pos="0">
              <a:srgbClr val="9BBB59">
                <a:shade val="51000"/>
                <a:satMod val="130000"/>
              </a:srgbClr>
            </a:gs>
            <a:gs pos="80000">
              <a:srgbClr val="9BBB59">
                <a:shade val="93000"/>
                <a:satMod val="130000"/>
              </a:srgbClr>
            </a:gs>
            <a:gs pos="100000">
              <a:srgbClr val="9BBB59">
                <a:shade val="94000"/>
                <a:satMod val="135000"/>
              </a:srgbClr>
            </a:gs>
          </a:gsLst>
          <a:lin ang="16200000" scaled="0"/>
        </a:gradFill>
        <a:ln>
          <a:noFill/>
          <a:headEnd type="none" w="med" len="med"/>
          <a:tailEnd type="none" w="med" len="med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CO" sz="9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ELIMINAR FILAS VACIAS</a:t>
          </a:r>
        </a:p>
      </xdr:txBody>
    </xdr:sp>
    <xdr:clientData/>
  </xdr:twoCellAnchor>
  <xdr:twoCellAnchor>
    <xdr:from>
      <xdr:col>0</xdr:col>
      <xdr:colOff>10026</xdr:colOff>
      <xdr:row>2</xdr:row>
      <xdr:rowOff>130343</xdr:rowOff>
    </xdr:from>
    <xdr:to>
      <xdr:col>1</xdr:col>
      <xdr:colOff>10026</xdr:colOff>
      <xdr:row>4</xdr:row>
      <xdr:rowOff>63500</xdr:rowOff>
    </xdr:to>
    <xdr:sp macro="[0]!copiar" textlink="">
      <xdr:nvSpPr>
        <xdr:cNvPr id="14" name="Rectángulo: esquinas redondeadas 13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/>
      </xdr:nvSpPr>
      <xdr:spPr bwMode="auto">
        <a:xfrm>
          <a:off x="10026" y="651043"/>
          <a:ext cx="825500" cy="390357"/>
        </a:xfrm>
        <a:prstGeom prst="roundRect">
          <a:avLst/>
        </a:prstGeom>
        <a:solidFill>
          <a:srgbClr val="D28661"/>
        </a:solidFill>
        <a:ln>
          <a:noFill/>
          <a:headEnd type="none" w="med" len="med"/>
          <a:tailEnd type="none" w="med" len="med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CO" sz="9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NUMERO DE PROPUESTAS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E82B097-FAC3-4A71-88D3-CBE7C27F98C8}" name="Tabla2" displayName="Tabla2" ref="B5:H6" totalsRowShown="0" headerRowDxfId="384" tableBorderDxfId="383">
  <autoFilter ref="B5:H6" xr:uid="{1E82B097-FAC3-4A71-88D3-CBE7C27F98C8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xr3:uid="{4F5ADFCE-C59F-4F1A-B46F-F62344378A44}" name="MODULO" dataDxfId="382"/>
    <tableColumn id="2" xr3:uid="{386813EC-1458-449A-BA70-C384D190D746}" name="PRESUPUESTO OFICIAL" dataDxfId="381"/>
    <tableColumn id="3" xr3:uid="{17EEE496-B508-49E8-B1BF-57645DD1FEE0}" name="PLAZO" dataDxfId="380"/>
    <tableColumn id="4" xr3:uid="{53B60606-8920-491F-9C33-D460D324E545}" name="ANTICIPO" dataDxfId="379" dataCellStyle="Millares">
      <calculatedColumnFormula>+C6*POA!$H6</calculatedColumnFormula>
    </tableColumn>
    <tableColumn id="5" xr3:uid="{2F6819E6-A8F2-4C81-999D-A94B6E9B6C3B}" name="Capital de Trabajo Demandado" dataDxfId="378" dataCellStyle="Millares">
      <calculatedColumnFormula>+C6*G6</calculatedColumnFormula>
    </tableColumn>
    <tableColumn id="6" xr3:uid="{57B3738C-806B-4E63-9A8C-8E18965C2754}" name="% Requerido de Capital de Trabajo Demandado" dataDxfId="377" dataCellStyle="Porcentaje"/>
    <tableColumn id="7" xr3:uid="{2D8A35C2-5C72-404E-A228-D646811BDAC6}" name="PORCENTAJE DE ANTICIPO_x000a_%" dataDxfId="376"/>
  </tableColumns>
  <tableStyleInfo name="F-2024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1">
    <tabColor rgb="FFFFC000"/>
  </sheetPr>
  <dimension ref="B4:X20"/>
  <sheetViews>
    <sheetView workbookViewId="0">
      <selection activeCell="E6" sqref="E6"/>
    </sheetView>
  </sheetViews>
  <sheetFormatPr baseColWidth="10" defaultColWidth="11.42578125" defaultRowHeight="12.75" x14ac:dyDescent="0.2"/>
  <cols>
    <col min="1" max="1" width="5.7109375" style="11" customWidth="1"/>
    <col min="2" max="2" width="11.42578125" style="12"/>
    <col min="3" max="3" width="19.42578125" style="12" customWidth="1"/>
    <col min="4" max="4" width="10" style="12" customWidth="1"/>
    <col min="5" max="5" width="16.7109375" style="12" customWidth="1"/>
    <col min="6" max="6" width="17.85546875" style="11" customWidth="1"/>
    <col min="7" max="7" width="18.42578125" style="11" customWidth="1"/>
    <col min="8" max="8" width="14.28515625" style="11" customWidth="1"/>
    <col min="9" max="9" width="23.42578125" style="11" hidden="1" customWidth="1"/>
    <col min="10" max="10" width="12.7109375" style="13" hidden="1" customWidth="1"/>
    <col min="11" max="11" width="11.42578125" style="13" hidden="1" customWidth="1"/>
    <col min="12" max="12" width="22.7109375" style="11" hidden="1" customWidth="1"/>
    <col min="13" max="13" width="15.7109375" style="11" hidden="1" customWidth="1"/>
    <col min="14" max="14" width="26.5703125" style="11" hidden="1" customWidth="1"/>
    <col min="15" max="15" width="17.7109375" style="11" hidden="1" customWidth="1"/>
    <col min="16" max="16" width="12.7109375" style="11" hidden="1" customWidth="1"/>
    <col min="17" max="24" width="25.7109375" style="11" hidden="1" customWidth="1"/>
    <col min="25" max="26" width="25.7109375" style="11" customWidth="1"/>
    <col min="27" max="16384" width="11.42578125" style="11"/>
  </cols>
  <sheetData>
    <row r="4" spans="2:20" ht="31.5" customHeight="1" thickBot="1" x14ac:dyDescent="0.25">
      <c r="N4" s="49"/>
      <c r="O4" s="12"/>
      <c r="P4" s="12"/>
      <c r="Q4" s="12"/>
      <c r="R4" s="12">
        <v>2</v>
      </c>
      <c r="S4" s="12"/>
      <c r="T4" s="12">
        <v>3</v>
      </c>
    </row>
    <row r="5" spans="2:20" ht="43.5" customHeight="1" thickTop="1" thickBot="1" x14ac:dyDescent="0.25">
      <c r="B5" s="55" t="s">
        <v>88</v>
      </c>
      <c r="C5" s="56" t="s">
        <v>87</v>
      </c>
      <c r="D5" s="56" t="s">
        <v>86</v>
      </c>
      <c r="E5" s="56" t="s">
        <v>89</v>
      </c>
      <c r="F5" s="56" t="s">
        <v>59</v>
      </c>
      <c r="G5" s="56" t="s">
        <v>60</v>
      </c>
      <c r="H5" s="56" t="s">
        <v>100</v>
      </c>
      <c r="J5" s="42" t="s">
        <v>97</v>
      </c>
      <c r="K5" s="41" t="s">
        <v>88</v>
      </c>
      <c r="L5" s="23" t="s">
        <v>90</v>
      </c>
      <c r="M5" s="23" t="s">
        <v>91</v>
      </c>
      <c r="N5" s="23" t="s">
        <v>99</v>
      </c>
      <c r="O5" s="23" t="s">
        <v>96</v>
      </c>
      <c r="P5" s="44" t="s">
        <v>98</v>
      </c>
      <c r="Q5" s="23" t="s">
        <v>95</v>
      </c>
      <c r="R5" s="23" t="s">
        <v>92</v>
      </c>
      <c r="S5" s="23" t="s">
        <v>94</v>
      </c>
      <c r="T5" s="24" t="s">
        <v>93</v>
      </c>
    </row>
    <row r="6" spans="2:20" ht="13.5" customHeight="1" thickTop="1" thickBot="1" x14ac:dyDescent="0.25">
      <c r="B6" s="53">
        <v>1</v>
      </c>
      <c r="C6" s="50">
        <v>185500000000</v>
      </c>
      <c r="D6" s="27">
        <v>26</v>
      </c>
      <c r="E6" s="51">
        <f>+C6*POA!$H6</f>
        <v>37100000000</v>
      </c>
      <c r="F6" s="51">
        <f>+C6*G6</f>
        <v>55650000000</v>
      </c>
      <c r="G6" s="52">
        <v>0.3</v>
      </c>
      <c r="H6" s="54">
        <v>0.2</v>
      </c>
      <c r="J6" s="206">
        <v>5</v>
      </c>
      <c r="K6" s="37">
        <v>1</v>
      </c>
      <c r="L6" s="207">
        <f>ROUND('Capacidad Financiera'!I13,0)</f>
        <v>57470207723</v>
      </c>
      <c r="M6" s="25">
        <f>POA!$C6</f>
        <v>185500000000</v>
      </c>
      <c r="N6" s="26">
        <f>ROUND(POA!$F6,0)</f>
        <v>55650000000</v>
      </c>
      <c r="O6" s="27" t="str">
        <f>IF(L6&gt;=N6,"CUMPLE","NO CUMPLE")</f>
        <v>CUMPLE</v>
      </c>
      <c r="P6" s="206">
        <v>3</v>
      </c>
      <c r="Q6" s="210" t="e">
        <f>IF($J$6=1,$L$6-N6,IF($J$6=2,$L$6-N7,IF($J$6=3,$L$6-N8,IF($J$6=4,$L$6-N9,IF($J$6=5,$L$6-N10,IF($J$6=6,$L$6-N11,"SIN ADJUDICAR"))))))</f>
        <v>#REF!</v>
      </c>
      <c r="R6" s="27" t="e">
        <f>IF($J$6=1,"ADJUDICADO",IF($Q$6&gt;=N6,"CUMPLE","NO CUMPLE"))</f>
        <v>#REF!</v>
      </c>
      <c r="S6" s="213" t="e">
        <f>IF($P$6=1,$Q$6-N6,IF($P$6=2,$Q$6-N7,IF($P$6=3,$Q$6-N8,IF($P$6=4,$Q$6-N9,IF($P$6=5,$L$6-N10,IF($P$6=6,$L$6-N11,"SIN ADJUDICAR"))))))</f>
        <v>#REF!</v>
      </c>
      <c r="T6" s="45" t="e">
        <f>IF($P$6=1,"ADJUDICADO",IF($S$6&gt;=N6,"CUMPLE","NO CUMPLE"))</f>
        <v>#REF!</v>
      </c>
    </row>
    <row r="7" spans="2:20" ht="12.75" customHeight="1" thickTop="1" thickBot="1" x14ac:dyDescent="0.25">
      <c r="J7" s="206"/>
      <c r="K7" s="38">
        <v>2</v>
      </c>
      <c r="L7" s="208"/>
      <c r="M7" s="28" t="e">
        <f>POA!#REF!</f>
        <v>#REF!</v>
      </c>
      <c r="N7" s="29" t="e">
        <f>ROUND(POA!#REF!,0)</f>
        <v>#REF!</v>
      </c>
      <c r="O7" s="30" t="e">
        <f>IF(L6&gt;=N7,"CUMPLE","NO CUMPLE")</f>
        <v>#REF!</v>
      </c>
      <c r="P7" s="206"/>
      <c r="Q7" s="211"/>
      <c r="R7" s="30" t="e">
        <f>IF($J$6=2,"ADJUDICADO",IF($Q$6&gt;=N7,"CUMPLE","NO CUMPLE"))</f>
        <v>#REF!</v>
      </c>
      <c r="S7" s="214"/>
      <c r="T7" s="46" t="e">
        <f>IF($P$6=2,"ADJUDICADO",IF($S$6&gt;=N7,"CUMPLE","NO CUMPLE"))</f>
        <v>#REF!</v>
      </c>
    </row>
    <row r="8" spans="2:20" ht="12.75" customHeight="1" thickTop="1" thickBot="1" x14ac:dyDescent="0.25">
      <c r="J8" s="206"/>
      <c r="K8" s="39">
        <v>3</v>
      </c>
      <c r="L8" s="208"/>
      <c r="M8" s="31" t="e">
        <f>POA!#REF!</f>
        <v>#REF!</v>
      </c>
      <c r="N8" s="32" t="e">
        <f>ROUND(POA!#REF!,0)</f>
        <v>#REF!</v>
      </c>
      <c r="O8" s="33" t="e">
        <f>IF(L6&gt;=N8,"CUMPLE","NO CUMPLE")</f>
        <v>#REF!</v>
      </c>
      <c r="P8" s="206"/>
      <c r="Q8" s="211"/>
      <c r="R8" s="33" t="e">
        <f>IF($J$6=3,"ADJUDICADO",IF($Q$6&gt;=N8,"CUMPLE","NO CUMPLE"))</f>
        <v>#REF!</v>
      </c>
      <c r="S8" s="214"/>
      <c r="T8" s="47" t="str">
        <f>IF($P$6=3,"ADJUDICADO",IF($S$6&gt;=N8,"CUMPLE","NO CUMPLE"))</f>
        <v>ADJUDICADO</v>
      </c>
    </row>
    <row r="9" spans="2:20" ht="12.75" customHeight="1" thickTop="1" thickBot="1" x14ac:dyDescent="0.25">
      <c r="J9" s="206"/>
      <c r="K9" s="38">
        <v>4</v>
      </c>
      <c r="L9" s="208"/>
      <c r="M9" s="28" t="e">
        <f>POA!#REF!</f>
        <v>#REF!</v>
      </c>
      <c r="N9" s="29" t="e">
        <f>ROUND(POA!#REF!,0)</f>
        <v>#REF!</v>
      </c>
      <c r="O9" s="30" t="e">
        <f>IF(L6&gt;=N9,"CUMPLE","NO CUMPLE")</f>
        <v>#REF!</v>
      </c>
      <c r="P9" s="206"/>
      <c r="Q9" s="211"/>
      <c r="R9" s="30" t="e">
        <f>IF($J$6=4,"ADJUDICADO",IF($Q$6&gt;=N9,"CUMPLE","NO CUMPLE"))</f>
        <v>#REF!</v>
      </c>
      <c r="S9" s="214"/>
      <c r="T9" s="46" t="e">
        <f>IF($P$6=4,"ADJUDICADO",IF($S$6&gt;=N9,"CUMPLE","NO CUMPLE"))</f>
        <v>#REF!</v>
      </c>
    </row>
    <row r="10" spans="2:20" ht="12.75" customHeight="1" thickTop="1" thickBot="1" x14ac:dyDescent="0.25">
      <c r="J10" s="206"/>
      <c r="K10" s="39">
        <v>5</v>
      </c>
      <c r="L10" s="208"/>
      <c r="M10" s="31" t="e">
        <f>POA!#REF!</f>
        <v>#REF!</v>
      </c>
      <c r="N10" s="32" t="e">
        <f>ROUND(POA!#REF!,0)</f>
        <v>#REF!</v>
      </c>
      <c r="O10" s="33" t="e">
        <f>IF(L6&gt;=N10,"CUMPLE","NO CUMPLE")</f>
        <v>#REF!</v>
      </c>
      <c r="P10" s="206"/>
      <c r="Q10" s="211"/>
      <c r="R10" s="33" t="str">
        <f>IF($J$6=5,"ADJUDICADO",IF($Q$6&gt;=N10,"CUMPLE","NO CUMPLE"))</f>
        <v>ADJUDICADO</v>
      </c>
      <c r="S10" s="214"/>
      <c r="T10" s="47" t="str">
        <f>IF($J$6=5,"ADJUDICADO",IF($S$6&gt;=N10,"CUMPLE","NO CUMPLE"))</f>
        <v>ADJUDICADO</v>
      </c>
    </row>
    <row r="11" spans="2:20" ht="13.5" customHeight="1" thickTop="1" thickBot="1" x14ac:dyDescent="0.25">
      <c r="C11" s="22"/>
      <c r="D11" s="22"/>
      <c r="E11" s="22"/>
      <c r="J11" s="206"/>
      <c r="K11" s="40">
        <v>6</v>
      </c>
      <c r="L11" s="209"/>
      <c r="M11" s="34" t="e">
        <f>POA!#REF!</f>
        <v>#REF!</v>
      </c>
      <c r="N11" s="35" t="e">
        <f>ROUND(POA!#REF!,0)</f>
        <v>#REF!</v>
      </c>
      <c r="O11" s="36" t="e">
        <f>IF(L6&gt;=N11,"CUMPLE","NO CUMPLE")</f>
        <v>#REF!</v>
      </c>
      <c r="P11" s="206"/>
      <c r="Q11" s="212"/>
      <c r="R11" s="36" t="e">
        <f>IF($J$6=6,"ADJUDICADO",IF($Q$6&gt;=N11,"CUMPLE","NO CUMPLE"))</f>
        <v>#REF!</v>
      </c>
      <c r="S11" s="215"/>
      <c r="T11" s="48" t="e">
        <f>IF($P$6=6,"ADJUDICADO",IF($S$6&gt;=N11,"CUMPLE","NO CUMPLE"))</f>
        <v>#REF!</v>
      </c>
    </row>
    <row r="12" spans="2:20" ht="13.5" thickTop="1" x14ac:dyDescent="0.2">
      <c r="C12" s="22"/>
      <c r="D12" s="22"/>
      <c r="E12" s="22"/>
    </row>
    <row r="13" spans="2:20" x14ac:dyDescent="0.2">
      <c r="C13" s="22"/>
      <c r="D13" s="22"/>
      <c r="E13" s="22"/>
    </row>
    <row r="14" spans="2:20" x14ac:dyDescent="0.2">
      <c r="C14" s="22"/>
      <c r="D14" s="22"/>
      <c r="E14" s="22"/>
      <c r="Q14" s="43"/>
    </row>
    <row r="15" spans="2:20" x14ac:dyDescent="0.2">
      <c r="C15" s="22"/>
      <c r="D15" s="22"/>
      <c r="E15" s="22"/>
      <c r="Q15" s="43"/>
    </row>
    <row r="16" spans="2:20" x14ac:dyDescent="0.2">
      <c r="C16" s="22"/>
      <c r="D16" s="22"/>
      <c r="E16" s="22"/>
      <c r="Q16" s="43"/>
    </row>
    <row r="17" spans="3:17" x14ac:dyDescent="0.2">
      <c r="C17" s="22"/>
      <c r="Q17" s="43"/>
    </row>
    <row r="18" spans="3:17" x14ac:dyDescent="0.2">
      <c r="Q18" s="43"/>
    </row>
    <row r="19" spans="3:17" x14ac:dyDescent="0.2">
      <c r="Q19" s="43"/>
    </row>
    <row r="20" spans="3:17" x14ac:dyDescent="0.2">
      <c r="Q20" s="43"/>
    </row>
  </sheetData>
  <customSheetViews>
    <customSheetView guid="{7043DB3C-32B3-43B5-9ACE-4B1C78863594}" topLeftCell="A4">
      <selection activeCell="F24" sqref="F24"/>
      <pageMargins left="0.75" right="0.75" top="1" bottom="1" header="0" footer="0"/>
      <headerFooter alignWithMargins="0"/>
    </customSheetView>
  </customSheetViews>
  <mergeCells count="5">
    <mergeCell ref="J6:J11"/>
    <mergeCell ref="L6:L11"/>
    <mergeCell ref="Q6:Q11"/>
    <mergeCell ref="P6:P11"/>
    <mergeCell ref="S6:S11"/>
  </mergeCells>
  <phoneticPr fontId="7" type="noConversion"/>
  <conditionalFormatting sqref="R6:R11 O6:O11 T6:T11">
    <cfRule type="cellIs" dxfId="264" priority="1" operator="equal">
      <formula>"NO CUMPLE"</formula>
    </cfRule>
    <cfRule type="cellIs" dxfId="263" priority="2" operator="equal">
      <formula>"ADJUDICADO"</formula>
    </cfRule>
    <cfRule type="cellIs" dxfId="262" priority="3" operator="equal">
      <formula>"CUMPLE"</formula>
    </cfRule>
  </conditionalFormatting>
  <pageMargins left="0.75" right="0.75" top="1" bottom="1" header="0" footer="0"/>
  <headerFooter alignWithMargins="0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14">
    <tabColor rgb="FFFFC000"/>
  </sheetPr>
  <dimension ref="B1:L8"/>
  <sheetViews>
    <sheetView workbookViewId="0">
      <selection activeCell="N4" sqref="N4"/>
    </sheetView>
  </sheetViews>
  <sheetFormatPr baseColWidth="10" defaultColWidth="11.42578125" defaultRowHeight="12.75" x14ac:dyDescent="0.2"/>
  <cols>
    <col min="1" max="1" width="5.5703125" style="1" customWidth="1"/>
    <col min="2" max="2" width="11.42578125" style="1"/>
    <col min="3" max="3" width="15.28515625" style="1" bestFit="1" customWidth="1"/>
    <col min="4" max="4" width="11.42578125" style="1"/>
    <col min="5" max="5" width="4.7109375" style="1" customWidth="1"/>
    <col min="6" max="7" width="11.42578125" style="1"/>
    <col min="8" max="8" width="11.42578125" style="1" customWidth="1"/>
    <col min="9" max="9" width="4.7109375" style="1" customWidth="1"/>
    <col min="10" max="16384" width="11.42578125" style="1"/>
  </cols>
  <sheetData>
    <row r="1" spans="2:12" ht="13.5" thickBot="1" x14ac:dyDescent="0.25"/>
    <row r="2" spans="2:12" ht="13.5" thickBot="1" x14ac:dyDescent="0.25">
      <c r="B2" s="216" t="s">
        <v>41</v>
      </c>
      <c r="C2" s="217"/>
      <c r="D2" s="218"/>
      <c r="F2" s="216" t="s">
        <v>36</v>
      </c>
      <c r="G2" s="217"/>
      <c r="H2" s="218"/>
      <c r="J2" s="216" t="s">
        <v>47</v>
      </c>
      <c r="K2" s="217"/>
      <c r="L2" s="218"/>
    </row>
    <row r="3" spans="2:12" ht="13.5" thickBot="1" x14ac:dyDescent="0.25">
      <c r="B3" s="15" t="s">
        <v>43</v>
      </c>
      <c r="C3" s="17" t="s">
        <v>45</v>
      </c>
      <c r="D3" s="16" t="s">
        <v>44</v>
      </c>
      <c r="F3" s="15" t="s">
        <v>43</v>
      </c>
      <c r="G3" s="17" t="s">
        <v>45</v>
      </c>
      <c r="H3" s="16" t="s">
        <v>44</v>
      </c>
      <c r="J3" s="15" t="s">
        <v>48</v>
      </c>
      <c r="K3" s="17" t="s">
        <v>49</v>
      </c>
      <c r="L3" s="16" t="s">
        <v>44</v>
      </c>
    </row>
    <row r="4" spans="2:12" x14ac:dyDescent="0.2">
      <c r="B4" s="2">
        <v>0</v>
      </c>
      <c r="C4" s="2">
        <v>3</v>
      </c>
      <c r="D4" s="2">
        <v>60</v>
      </c>
      <c r="F4" s="2">
        <v>0</v>
      </c>
      <c r="G4" s="2">
        <v>0.5</v>
      </c>
      <c r="H4" s="2">
        <v>20</v>
      </c>
      <c r="J4" s="2">
        <v>1</v>
      </c>
      <c r="K4" s="2">
        <v>5</v>
      </c>
      <c r="L4" s="2">
        <v>20</v>
      </c>
    </row>
    <row r="5" spans="2:12" x14ac:dyDescent="0.2">
      <c r="B5" s="3">
        <v>3</v>
      </c>
      <c r="C5" s="3">
        <v>6</v>
      </c>
      <c r="D5" s="3">
        <v>80</v>
      </c>
      <c r="F5" s="3">
        <v>0.5</v>
      </c>
      <c r="G5" s="3">
        <v>0.75</v>
      </c>
      <c r="H5" s="3">
        <v>25</v>
      </c>
      <c r="J5" s="3">
        <v>6</v>
      </c>
      <c r="K5" s="3">
        <v>10</v>
      </c>
      <c r="L5" s="3">
        <v>30</v>
      </c>
    </row>
    <row r="6" spans="2:12" ht="13.5" thickBot="1" x14ac:dyDescent="0.25">
      <c r="B6" s="3">
        <v>6</v>
      </c>
      <c r="C6" s="3">
        <v>10</v>
      </c>
      <c r="D6" s="3">
        <v>100</v>
      </c>
      <c r="F6" s="3">
        <v>0.75</v>
      </c>
      <c r="G6" s="9">
        <v>1</v>
      </c>
      <c r="H6" s="3">
        <v>30</v>
      </c>
      <c r="J6" s="4">
        <v>11</v>
      </c>
      <c r="K6" s="5" t="s">
        <v>46</v>
      </c>
      <c r="L6" s="4">
        <v>40</v>
      </c>
    </row>
    <row r="7" spans="2:12" ht="13.5" thickBot="1" x14ac:dyDescent="0.25">
      <c r="B7" s="4">
        <v>10</v>
      </c>
      <c r="C7" s="5" t="s">
        <v>46</v>
      </c>
      <c r="D7" s="4">
        <v>120</v>
      </c>
      <c r="F7" s="8">
        <v>1</v>
      </c>
      <c r="G7" s="7">
        <v>1.5</v>
      </c>
      <c r="H7" s="6">
        <v>35</v>
      </c>
    </row>
    <row r="8" spans="2:12" ht="13.5" thickBot="1" x14ac:dyDescent="0.25">
      <c r="F8" s="4">
        <v>1.5</v>
      </c>
      <c r="G8" s="5" t="s">
        <v>46</v>
      </c>
      <c r="H8" s="4">
        <v>40</v>
      </c>
    </row>
  </sheetData>
  <mergeCells count="3">
    <mergeCell ref="B2:D2"/>
    <mergeCell ref="F2:H2"/>
    <mergeCell ref="J2:L2"/>
  </mergeCells>
  <conditionalFormatting sqref="B4:D7 F4:H8 J4:L6">
    <cfRule type="expression" dxfId="261" priority="1">
      <formula>MOD(ROW(),2)=0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3"/>
  <dimension ref="A1:AJ2500"/>
  <sheetViews>
    <sheetView zoomScale="80" zoomScaleNormal="80" zoomScaleSheetLayoutView="100" workbookViewId="0">
      <pane ySplit="5" topLeftCell="A6" activePane="bottomLeft" state="frozen"/>
      <selection pane="bottomLeft" sqref="A1:XFD1048576"/>
    </sheetView>
  </sheetViews>
  <sheetFormatPr baseColWidth="10" defaultColWidth="11.42578125" defaultRowHeight="18" customHeight="1" x14ac:dyDescent="0.3"/>
  <cols>
    <col min="1" max="1" width="12.28515625" style="61" customWidth="1"/>
    <col min="2" max="2" width="8.85546875" style="61" bestFit="1" customWidth="1"/>
    <col min="3" max="3" width="65.5703125" style="155" customWidth="1"/>
    <col min="4" max="4" width="7.5703125" style="61" customWidth="1"/>
    <col min="5" max="5" width="25" style="61" customWidth="1"/>
    <col min="6" max="6" width="26.7109375" style="155" customWidth="1"/>
    <col min="7" max="7" width="25" style="155" bestFit="1" customWidth="1"/>
    <col min="8" max="9" width="23.140625" style="155" customWidth="1"/>
    <col min="10" max="10" width="28.7109375" style="156" customWidth="1"/>
    <col min="11" max="11" width="23" style="156" customWidth="1"/>
    <col min="12" max="12" width="20.85546875" style="156" customWidth="1"/>
    <col min="13" max="13" width="4.140625" style="157" bestFit="1" customWidth="1"/>
    <col min="14" max="14" width="8" style="157" bestFit="1" customWidth="1"/>
    <col min="15" max="15" width="8" style="157" hidden="1" customWidth="1"/>
    <col min="16" max="16" width="19.5703125" style="157" hidden="1" customWidth="1"/>
    <col min="17" max="17" width="27" style="157" customWidth="1"/>
    <col min="18" max="18" width="24.85546875" style="157" customWidth="1"/>
    <col min="19" max="19" width="21.5703125" style="157" customWidth="1"/>
    <col min="20" max="20" width="9.140625" style="157" customWidth="1"/>
    <col min="21" max="21" width="16.85546875" style="157" customWidth="1"/>
    <col min="22" max="22" width="14.7109375" style="157" customWidth="1"/>
    <col min="23" max="23" width="19.7109375" style="157" customWidth="1"/>
    <col min="24" max="24" width="21.7109375" style="157" customWidth="1"/>
    <col min="25" max="25" width="20.42578125" style="157" hidden="1" customWidth="1"/>
    <col min="26" max="26" width="25.7109375" style="157" customWidth="1"/>
    <col min="27" max="27" width="14.7109375" style="157" customWidth="1"/>
    <col min="28" max="28" width="15.85546875" style="155" customWidth="1"/>
    <col min="29" max="29" width="7.85546875" style="61" hidden="1" customWidth="1"/>
    <col min="30" max="30" width="17.140625" style="61" hidden="1" customWidth="1"/>
    <col min="31" max="31" width="19.42578125" style="61" hidden="1" customWidth="1"/>
    <col min="32" max="32" width="18.5703125" style="62" customWidth="1"/>
    <col min="33" max="33" width="14.140625" style="61" bestFit="1" customWidth="1"/>
    <col min="34" max="34" width="20.85546875" style="62" customWidth="1"/>
    <col min="35" max="35" width="14.140625" style="61" bestFit="1" customWidth="1"/>
    <col min="36" max="36" width="17.28515625" style="61" customWidth="1"/>
    <col min="37" max="16384" width="11.42578125" style="61"/>
  </cols>
  <sheetData>
    <row r="1" spans="1:36" s="158" customFormat="1" ht="18" customHeight="1" x14ac:dyDescent="0.25"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  <c r="M1" s="219"/>
      <c r="N1" s="219"/>
      <c r="O1" s="219"/>
      <c r="P1" s="219"/>
      <c r="Q1" s="219"/>
      <c r="R1" s="219"/>
      <c r="S1" s="219"/>
      <c r="T1" s="219"/>
      <c r="U1" s="219"/>
      <c r="V1" s="219"/>
      <c r="W1" s="219"/>
      <c r="X1" s="219"/>
      <c r="Y1" s="219"/>
      <c r="Z1" s="219"/>
      <c r="AA1" s="219"/>
      <c r="AB1" s="219"/>
      <c r="AF1" s="159"/>
      <c r="AH1" s="159"/>
    </row>
    <row r="2" spans="1:36" s="160" customFormat="1" x14ac:dyDescent="0.25">
      <c r="B2" s="220" t="s">
        <v>3</v>
      </c>
      <c r="C2" s="220"/>
      <c r="D2" s="220"/>
      <c r="E2" s="220"/>
      <c r="F2" s="220"/>
      <c r="G2" s="220"/>
      <c r="H2" s="220"/>
      <c r="I2" s="220"/>
      <c r="J2" s="220"/>
      <c r="K2" s="220"/>
      <c r="L2" s="220"/>
      <c r="M2" s="220"/>
      <c r="N2" s="220"/>
      <c r="O2" s="220"/>
      <c r="P2" s="220"/>
      <c r="Q2" s="220"/>
      <c r="R2" s="220"/>
      <c r="S2" s="220"/>
      <c r="T2" s="220"/>
      <c r="U2" s="220"/>
      <c r="V2" s="220"/>
      <c r="W2" s="220"/>
      <c r="X2" s="220"/>
      <c r="Y2" s="220"/>
      <c r="Z2" s="220"/>
      <c r="AA2" s="220"/>
      <c r="AB2" s="220"/>
      <c r="AC2" s="220"/>
      <c r="AD2" s="220"/>
      <c r="AE2" s="220"/>
      <c r="AF2" s="220"/>
      <c r="AG2" s="220"/>
      <c r="AH2" s="220"/>
      <c r="AI2" s="220"/>
      <c r="AJ2" s="220"/>
    </row>
    <row r="3" spans="1:36" s="160" customFormat="1" x14ac:dyDescent="0.25">
      <c r="B3" s="220" t="s">
        <v>50</v>
      </c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0"/>
      <c r="P3" s="220"/>
      <c r="Q3" s="220"/>
      <c r="R3" s="220"/>
      <c r="S3" s="220"/>
      <c r="T3" s="220"/>
      <c r="U3" s="220"/>
      <c r="V3" s="220"/>
      <c r="W3" s="220"/>
      <c r="X3" s="220"/>
      <c r="Y3" s="220"/>
      <c r="Z3" s="220"/>
      <c r="AA3" s="220"/>
      <c r="AB3" s="220"/>
      <c r="AC3" s="220"/>
      <c r="AD3" s="220"/>
      <c r="AE3" s="220"/>
      <c r="AF3" s="220"/>
      <c r="AG3" s="220"/>
      <c r="AH3" s="220"/>
      <c r="AI3" s="220"/>
      <c r="AJ3" s="220"/>
    </row>
    <row r="4" spans="1:36" s="158" customFormat="1" ht="18" customHeight="1" x14ac:dyDescent="0.25">
      <c r="B4" s="220" t="s">
        <v>103</v>
      </c>
      <c r="C4" s="220"/>
      <c r="D4" s="220"/>
      <c r="E4" s="220"/>
      <c r="F4" s="220"/>
      <c r="G4" s="220"/>
      <c r="H4" s="220"/>
      <c r="I4" s="220"/>
      <c r="J4" s="220"/>
      <c r="K4" s="220"/>
      <c r="L4" s="220"/>
      <c r="M4" s="220"/>
      <c r="N4" s="220"/>
      <c r="O4" s="220"/>
      <c r="P4" s="220"/>
      <c r="Q4" s="220"/>
      <c r="R4" s="220"/>
      <c r="S4" s="220"/>
      <c r="T4" s="220"/>
      <c r="U4" s="220"/>
      <c r="V4" s="220"/>
      <c r="W4" s="220"/>
      <c r="X4" s="220"/>
      <c r="Y4" s="220"/>
      <c r="Z4" s="220"/>
      <c r="AA4" s="220"/>
      <c r="AB4" s="220"/>
      <c r="AC4" s="220"/>
      <c r="AD4" s="220"/>
      <c r="AE4" s="220"/>
      <c r="AF4" s="220"/>
      <c r="AG4" s="220"/>
      <c r="AH4" s="220"/>
      <c r="AI4" s="220"/>
      <c r="AJ4" s="220"/>
    </row>
    <row r="5" spans="1:36" s="158" customFormat="1" ht="18" customHeight="1" x14ac:dyDescent="0.25">
      <c r="B5" s="240" t="s">
        <v>2</v>
      </c>
      <c r="C5" s="240"/>
      <c r="D5" s="240"/>
      <c r="E5" s="240"/>
      <c r="F5" s="240"/>
      <c r="G5" s="240"/>
      <c r="H5" s="240"/>
      <c r="I5" s="240"/>
      <c r="J5" s="240"/>
      <c r="K5" s="240"/>
      <c r="L5" s="240"/>
      <c r="M5" s="240"/>
      <c r="N5" s="240"/>
      <c r="O5" s="240"/>
      <c r="P5" s="240"/>
      <c r="Q5" s="240"/>
      <c r="R5" s="240"/>
      <c r="S5" s="240"/>
      <c r="T5" s="240"/>
      <c r="U5" s="240"/>
      <c r="V5" s="240"/>
      <c r="W5" s="240"/>
      <c r="X5" s="240"/>
      <c r="Y5" s="240"/>
      <c r="Z5" s="240"/>
      <c r="AA5" s="240"/>
      <c r="AB5" s="240"/>
      <c r="AC5" s="240"/>
      <c r="AD5" s="240"/>
      <c r="AE5" s="240"/>
      <c r="AF5" s="240"/>
      <c r="AG5" s="240"/>
      <c r="AH5" s="240"/>
      <c r="AI5" s="240"/>
      <c r="AJ5" s="240"/>
    </row>
    <row r="6" spans="1:36" ht="18" customHeight="1" thickBot="1" x14ac:dyDescent="0.35">
      <c r="B6" s="63"/>
      <c r="C6" s="63"/>
      <c r="D6" s="63"/>
      <c r="E6" s="63"/>
      <c r="F6" s="63"/>
      <c r="G6" s="63"/>
      <c r="H6" s="63"/>
      <c r="I6" s="63"/>
      <c r="J6" s="63"/>
      <c r="K6" s="63"/>
      <c r="L6" s="63"/>
      <c r="M6" s="63"/>
      <c r="N6" s="63"/>
      <c r="O6" s="63"/>
      <c r="P6" s="63"/>
      <c r="Q6" s="64"/>
      <c r="R6" s="63"/>
      <c r="S6" s="63"/>
      <c r="T6" s="63" t="s">
        <v>80</v>
      </c>
      <c r="U6" s="63"/>
      <c r="V6" s="63"/>
      <c r="W6" s="63"/>
      <c r="X6" s="63"/>
      <c r="Y6" s="63"/>
      <c r="Z6" s="63"/>
      <c r="AA6" s="63"/>
      <c r="AB6" s="63"/>
      <c r="AC6" s="63"/>
      <c r="AD6" s="63"/>
      <c r="AE6" s="63"/>
      <c r="AF6" s="63"/>
      <c r="AG6" s="63"/>
      <c r="AH6" s="63"/>
      <c r="AI6" s="63"/>
      <c r="AJ6" s="63"/>
    </row>
    <row r="7" spans="1:36" ht="44.25" customHeight="1" thickBot="1" x14ac:dyDescent="0.35">
      <c r="B7" s="233" t="s">
        <v>5</v>
      </c>
      <c r="C7" s="234"/>
      <c r="D7" s="235"/>
      <c r="E7" s="238" t="s">
        <v>14</v>
      </c>
      <c r="F7" s="239"/>
      <c r="G7" s="239"/>
      <c r="H7" s="239"/>
      <c r="I7" s="239"/>
      <c r="J7" s="239"/>
      <c r="K7" s="65"/>
      <c r="L7" s="65"/>
      <c r="M7" s="65"/>
      <c r="N7" s="65"/>
      <c r="O7" s="65"/>
      <c r="P7" s="65"/>
      <c r="Q7" s="66"/>
      <c r="R7" s="236" t="s">
        <v>55</v>
      </c>
      <c r="S7" s="237"/>
      <c r="T7" s="258" t="s">
        <v>68</v>
      </c>
      <c r="U7" s="236" t="s">
        <v>16</v>
      </c>
      <c r="V7" s="237"/>
      <c r="W7" s="236" t="s">
        <v>4</v>
      </c>
      <c r="X7" s="237"/>
      <c r="Y7" s="67"/>
      <c r="Z7" s="236" t="s">
        <v>26</v>
      </c>
      <c r="AA7" s="237"/>
      <c r="AB7" s="68" t="s">
        <v>27</v>
      </c>
      <c r="AC7" s="233" t="s">
        <v>21</v>
      </c>
      <c r="AD7" s="234"/>
      <c r="AE7" s="235"/>
      <c r="AF7" s="236" t="s">
        <v>29</v>
      </c>
      <c r="AG7" s="237"/>
      <c r="AH7" s="236" t="s">
        <v>30</v>
      </c>
      <c r="AI7" s="237"/>
      <c r="AJ7" s="68" t="s">
        <v>28</v>
      </c>
    </row>
    <row r="8" spans="1:36" ht="33.75" customHeight="1" x14ac:dyDescent="0.3">
      <c r="B8" s="241" t="s">
        <v>11</v>
      </c>
      <c r="C8" s="227" t="s">
        <v>10</v>
      </c>
      <c r="D8" s="255" t="s">
        <v>17</v>
      </c>
      <c r="E8" s="227" t="s">
        <v>13</v>
      </c>
      <c r="F8" s="249" t="s">
        <v>8</v>
      </c>
      <c r="G8" s="249" t="s">
        <v>12</v>
      </c>
      <c r="H8" s="249" t="s">
        <v>9</v>
      </c>
      <c r="I8" s="230" t="s">
        <v>53</v>
      </c>
      <c r="J8" s="230" t="s">
        <v>54</v>
      </c>
      <c r="K8" s="69"/>
      <c r="L8" s="69"/>
      <c r="M8" s="224" t="s">
        <v>15</v>
      </c>
      <c r="N8" s="224" t="s">
        <v>57</v>
      </c>
      <c r="O8" s="224" t="s">
        <v>18</v>
      </c>
      <c r="P8" s="221" t="s">
        <v>19</v>
      </c>
      <c r="Q8" s="221" t="s">
        <v>61</v>
      </c>
      <c r="R8" s="261" t="s">
        <v>84</v>
      </c>
      <c r="S8" s="262"/>
      <c r="T8" s="259"/>
      <c r="U8" s="247" t="s">
        <v>75</v>
      </c>
      <c r="V8" s="248"/>
      <c r="W8" s="247" t="s">
        <v>76</v>
      </c>
      <c r="X8" s="248"/>
      <c r="Y8" s="252" t="s">
        <v>20</v>
      </c>
      <c r="Z8" s="247" t="s">
        <v>71</v>
      </c>
      <c r="AA8" s="248"/>
      <c r="AB8" s="244" t="s">
        <v>83</v>
      </c>
      <c r="AC8" s="268" t="s">
        <v>82</v>
      </c>
      <c r="AD8" s="70">
        <v>2019</v>
      </c>
      <c r="AE8" s="71">
        <v>828211</v>
      </c>
      <c r="AF8" s="267" t="s">
        <v>79</v>
      </c>
      <c r="AG8" s="248"/>
      <c r="AH8" s="247" t="s">
        <v>74</v>
      </c>
      <c r="AI8" s="248"/>
      <c r="AJ8" s="244" t="s">
        <v>83</v>
      </c>
    </row>
    <row r="9" spans="1:36" ht="38.1" customHeight="1" x14ac:dyDescent="0.3">
      <c r="B9" s="242"/>
      <c r="C9" s="228"/>
      <c r="D9" s="256"/>
      <c r="E9" s="228"/>
      <c r="F9" s="250"/>
      <c r="G9" s="250"/>
      <c r="H9" s="250"/>
      <c r="I9" s="231"/>
      <c r="J9" s="231"/>
      <c r="K9" s="69" t="s">
        <v>24</v>
      </c>
      <c r="L9" s="69" t="s">
        <v>25</v>
      </c>
      <c r="M9" s="225"/>
      <c r="N9" s="225"/>
      <c r="O9" s="225"/>
      <c r="P9" s="222"/>
      <c r="Q9" s="222"/>
      <c r="R9" s="265" t="s">
        <v>56</v>
      </c>
      <c r="S9" s="263" t="s">
        <v>85</v>
      </c>
      <c r="T9" s="259"/>
      <c r="U9" s="72" t="s">
        <v>64</v>
      </c>
      <c r="V9" s="73">
        <v>1.1100000000000001</v>
      </c>
      <c r="W9" s="72" t="s">
        <v>66</v>
      </c>
      <c r="X9" s="74">
        <v>0.75</v>
      </c>
      <c r="Y9" s="253"/>
      <c r="Z9" s="72" t="s">
        <v>69</v>
      </c>
      <c r="AA9" s="75">
        <v>0</v>
      </c>
      <c r="AB9" s="245"/>
      <c r="AC9" s="269"/>
      <c r="AD9" s="76">
        <v>2020</v>
      </c>
      <c r="AE9" s="77">
        <v>877803</v>
      </c>
      <c r="AF9" s="78" t="s">
        <v>72</v>
      </c>
      <c r="AG9" s="79">
        <v>0</v>
      </c>
      <c r="AH9" s="80" t="s">
        <v>77</v>
      </c>
      <c r="AI9" s="79">
        <v>0</v>
      </c>
      <c r="AJ9" s="245"/>
    </row>
    <row r="10" spans="1:36" ht="38.1" customHeight="1" thickBot="1" x14ac:dyDescent="0.35">
      <c r="B10" s="242"/>
      <c r="C10" s="228"/>
      <c r="D10" s="256"/>
      <c r="E10" s="228"/>
      <c r="F10" s="250"/>
      <c r="G10" s="250"/>
      <c r="H10" s="250"/>
      <c r="I10" s="231"/>
      <c r="J10" s="231"/>
      <c r="K10" s="69" t="s">
        <v>24</v>
      </c>
      <c r="L10" s="69" t="s">
        <v>25</v>
      </c>
      <c r="M10" s="225"/>
      <c r="N10" s="225"/>
      <c r="O10" s="225"/>
      <c r="P10" s="222"/>
      <c r="Q10" s="222"/>
      <c r="R10" s="266"/>
      <c r="S10" s="264"/>
      <c r="T10" s="259"/>
      <c r="U10" s="81" t="s">
        <v>65</v>
      </c>
      <c r="V10" s="82">
        <v>1.21</v>
      </c>
      <c r="W10" s="81" t="s">
        <v>67</v>
      </c>
      <c r="X10" s="83">
        <v>0.7</v>
      </c>
      <c r="Y10" s="253"/>
      <c r="Z10" s="81" t="s">
        <v>70</v>
      </c>
      <c r="AA10" s="84">
        <v>1</v>
      </c>
      <c r="AB10" s="245"/>
      <c r="AC10" s="269"/>
      <c r="AD10" s="85">
        <v>2021</v>
      </c>
      <c r="AE10" s="86">
        <v>908526</v>
      </c>
      <c r="AF10" s="87" t="s">
        <v>73</v>
      </c>
      <c r="AG10" s="88">
        <v>0.04</v>
      </c>
      <c r="AH10" s="89" t="s">
        <v>78</v>
      </c>
      <c r="AI10" s="88">
        <v>0.02</v>
      </c>
      <c r="AJ10" s="245"/>
    </row>
    <row r="11" spans="1:36" ht="44.25" customHeight="1" thickBot="1" x14ac:dyDescent="0.35">
      <c r="B11" s="243"/>
      <c r="C11" s="229"/>
      <c r="D11" s="257"/>
      <c r="E11" s="229"/>
      <c r="F11" s="251"/>
      <c r="G11" s="251"/>
      <c r="H11" s="251"/>
      <c r="I11" s="232"/>
      <c r="J11" s="232"/>
      <c r="K11" s="69"/>
      <c r="L11" s="69"/>
      <c r="M11" s="226"/>
      <c r="N11" s="226"/>
      <c r="O11" s="226"/>
      <c r="P11" s="223"/>
      <c r="Q11" s="223"/>
      <c r="R11" s="90" t="s">
        <v>7</v>
      </c>
      <c r="S11" s="91" t="s">
        <v>6</v>
      </c>
      <c r="T11" s="260"/>
      <c r="U11" s="90" t="s">
        <v>7</v>
      </c>
      <c r="V11" s="91" t="s">
        <v>6</v>
      </c>
      <c r="W11" s="90" t="s">
        <v>7</v>
      </c>
      <c r="X11" s="91" t="s">
        <v>6</v>
      </c>
      <c r="Y11" s="254"/>
      <c r="Z11" s="90" t="s">
        <v>7</v>
      </c>
      <c r="AA11" s="91" t="s">
        <v>6</v>
      </c>
      <c r="AB11" s="246"/>
      <c r="AC11" s="270"/>
      <c r="AD11" s="92" t="s">
        <v>22</v>
      </c>
      <c r="AE11" s="93" t="s">
        <v>81</v>
      </c>
      <c r="AF11" s="94" t="s">
        <v>7</v>
      </c>
      <c r="AG11" s="95" t="s">
        <v>6</v>
      </c>
      <c r="AH11" s="96" t="s">
        <v>7</v>
      </c>
      <c r="AI11" s="97" t="s">
        <v>6</v>
      </c>
      <c r="AJ11" s="246"/>
    </row>
    <row r="12" spans="1:36" ht="18" customHeight="1" thickBot="1" x14ac:dyDescent="0.35">
      <c r="B12" s="98"/>
      <c r="C12" s="100"/>
      <c r="D12" s="99"/>
      <c r="E12" s="99"/>
      <c r="F12" s="99"/>
      <c r="G12" s="99"/>
      <c r="H12" s="99"/>
      <c r="I12" s="99"/>
      <c r="J12" s="99"/>
      <c r="K12" s="99"/>
      <c r="L12" s="99"/>
      <c r="M12" s="99"/>
      <c r="N12" s="100"/>
      <c r="O12" s="99"/>
      <c r="P12" s="99"/>
      <c r="Q12" s="99"/>
      <c r="R12" s="99"/>
      <c r="S12" s="99"/>
      <c r="T12" s="101" t="s">
        <v>102</v>
      </c>
      <c r="U12" s="99"/>
      <c r="V12" s="99"/>
      <c r="W12" s="99"/>
      <c r="X12" s="99"/>
      <c r="Y12" s="99"/>
      <c r="Z12" s="99"/>
      <c r="AA12" s="99"/>
      <c r="AB12" s="99"/>
      <c r="AC12" s="102"/>
      <c r="AD12" s="102"/>
      <c r="AE12" s="103"/>
      <c r="AF12" s="104"/>
      <c r="AG12" s="102"/>
      <c r="AH12" s="104"/>
      <c r="AI12" s="102"/>
      <c r="AJ12" s="103"/>
    </row>
    <row r="13" spans="1:36" ht="15" customHeight="1" thickTop="1" x14ac:dyDescent="0.3">
      <c r="B13" s="105">
        <v>1</v>
      </c>
      <c r="C13" s="18" t="s">
        <v>105</v>
      </c>
      <c r="D13" s="19">
        <v>1</v>
      </c>
      <c r="E13" s="106">
        <v>70671079900</v>
      </c>
      <c r="F13" s="106">
        <v>136353086962</v>
      </c>
      <c r="G13" s="106">
        <v>13200872177</v>
      </c>
      <c r="H13" s="106">
        <v>74312994032</v>
      </c>
      <c r="I13" s="106">
        <v>57470207723</v>
      </c>
      <c r="J13" s="106">
        <v>62040092930</v>
      </c>
      <c r="K13" s="106">
        <v>30032818063</v>
      </c>
      <c r="L13" s="107">
        <v>8462942122.000001</v>
      </c>
      <c r="M13" s="108">
        <v>1</v>
      </c>
      <c r="N13" s="109">
        <v>26</v>
      </c>
      <c r="O13" s="110"/>
      <c r="P13" s="110">
        <v>0</v>
      </c>
      <c r="Q13" s="111">
        <v>185500000000</v>
      </c>
      <c r="R13" s="106">
        <v>57470207723</v>
      </c>
      <c r="S13" s="112" t="s">
        <v>133</v>
      </c>
      <c r="T13" s="113" t="s">
        <v>102</v>
      </c>
      <c r="U13" s="106">
        <v>5.3535159610992116</v>
      </c>
      <c r="V13" s="18" t="s">
        <v>133</v>
      </c>
      <c r="W13" s="114">
        <v>0.54500411899519485</v>
      </c>
      <c r="X13" s="18" t="s">
        <v>133</v>
      </c>
      <c r="Y13" s="110">
        <v>0</v>
      </c>
      <c r="Z13" s="106">
        <v>3.548744352738467</v>
      </c>
      <c r="AA13" s="18" t="s">
        <v>133</v>
      </c>
      <c r="AB13" s="18" t="s">
        <v>133</v>
      </c>
      <c r="AC13" s="115">
        <v>2021</v>
      </c>
      <c r="AD13" s="116">
        <v>150081.65639948664</v>
      </c>
      <c r="AE13" s="58"/>
      <c r="AF13" s="19">
        <v>0.48408725139864162</v>
      </c>
      <c r="AG13" s="18" t="s">
        <v>133</v>
      </c>
      <c r="AH13" s="19">
        <v>0.22025770543331954</v>
      </c>
      <c r="AI13" s="18" t="s">
        <v>133</v>
      </c>
      <c r="AJ13" s="117" t="s">
        <v>133</v>
      </c>
    </row>
    <row r="14" spans="1:36" ht="15" customHeight="1" x14ac:dyDescent="0.3">
      <c r="A14" s="204"/>
      <c r="B14" s="118">
        <v>1.1000000000000001</v>
      </c>
      <c r="C14" s="119" t="s">
        <v>106</v>
      </c>
      <c r="D14" s="10">
        <v>0.1</v>
      </c>
      <c r="E14" s="120">
        <v>1388250367</v>
      </c>
      <c r="F14" s="120">
        <v>1388250367</v>
      </c>
      <c r="G14" s="120">
        <v>827527808</v>
      </c>
      <c r="H14" s="120">
        <v>827527808</v>
      </c>
      <c r="I14" s="121">
        <v>560722559</v>
      </c>
      <c r="J14" s="121">
        <v>560722559</v>
      </c>
      <c r="K14" s="121">
        <v>92891321</v>
      </c>
      <c r="L14" s="121">
        <v>9.9999999999999995E-7</v>
      </c>
      <c r="M14" s="123"/>
      <c r="N14" s="124" t="s">
        <v>58</v>
      </c>
      <c r="O14" s="125"/>
      <c r="P14" s="125" t="s">
        <v>58</v>
      </c>
      <c r="Q14" s="126" t="s">
        <v>58</v>
      </c>
      <c r="R14" s="127" t="s">
        <v>58</v>
      </c>
      <c r="S14" s="128" t="s">
        <v>58</v>
      </c>
      <c r="T14" s="129" t="s">
        <v>102</v>
      </c>
      <c r="U14" s="127"/>
      <c r="V14" s="129" t="s">
        <v>58</v>
      </c>
      <c r="W14" s="130"/>
      <c r="X14" s="129" t="s">
        <v>58</v>
      </c>
      <c r="Y14" s="131" t="s">
        <v>58</v>
      </c>
      <c r="Z14" s="131"/>
      <c r="AA14" s="129" t="s">
        <v>58</v>
      </c>
      <c r="AB14" s="132" t="s">
        <v>58</v>
      </c>
      <c r="AC14" s="133">
        <v>2021</v>
      </c>
      <c r="AD14" s="134">
        <v>1528.0249183842841</v>
      </c>
      <c r="AE14" s="59" t="s">
        <v>134</v>
      </c>
      <c r="AF14" s="135"/>
      <c r="AG14" s="129" t="s">
        <v>58</v>
      </c>
      <c r="AH14" s="135"/>
      <c r="AI14" s="129" t="s">
        <v>58</v>
      </c>
      <c r="AJ14" s="132" t="s">
        <v>58</v>
      </c>
    </row>
    <row r="15" spans="1:36" ht="15" customHeight="1" x14ac:dyDescent="0.3">
      <c r="A15" s="204"/>
      <c r="B15" s="118">
        <v>1.2000000000000002</v>
      </c>
      <c r="C15" s="200" t="s">
        <v>107</v>
      </c>
      <c r="D15" s="10">
        <v>0.4</v>
      </c>
      <c r="E15" s="120">
        <v>14407458533</v>
      </c>
      <c r="F15" s="120">
        <v>18313724595</v>
      </c>
      <c r="G15" s="120">
        <v>889276369</v>
      </c>
      <c r="H15" s="120">
        <v>5969892224</v>
      </c>
      <c r="I15" s="121">
        <v>13518182164</v>
      </c>
      <c r="J15" s="121">
        <v>12343832371</v>
      </c>
      <c r="K15" s="121">
        <v>3961638742</v>
      </c>
      <c r="L15" s="121">
        <v>37947122</v>
      </c>
      <c r="M15" s="123"/>
      <c r="N15" s="124" t="s">
        <v>58</v>
      </c>
      <c r="O15" s="125"/>
      <c r="P15" s="125" t="s">
        <v>58</v>
      </c>
      <c r="Q15" s="126" t="s">
        <v>58</v>
      </c>
      <c r="R15" s="127" t="s">
        <v>58</v>
      </c>
      <c r="S15" s="128" t="s">
        <v>58</v>
      </c>
      <c r="T15" s="129" t="s">
        <v>132</v>
      </c>
      <c r="U15" s="127"/>
      <c r="V15" s="129" t="s">
        <v>58</v>
      </c>
      <c r="W15" s="130"/>
      <c r="X15" s="129" t="s">
        <v>58</v>
      </c>
      <c r="Y15" s="131" t="s">
        <v>58</v>
      </c>
      <c r="Z15" s="131"/>
      <c r="AA15" s="129" t="s">
        <v>58</v>
      </c>
      <c r="AB15" s="132" t="s">
        <v>58</v>
      </c>
      <c r="AC15" s="133">
        <v>2021</v>
      </c>
      <c r="AD15" s="134">
        <v>20157.62300143309</v>
      </c>
      <c r="AE15" s="59" t="s">
        <v>134</v>
      </c>
      <c r="AF15" s="135"/>
      <c r="AG15" s="129" t="s">
        <v>58</v>
      </c>
      <c r="AH15" s="135"/>
      <c r="AI15" s="129" t="s">
        <v>58</v>
      </c>
      <c r="AJ15" s="136" t="s">
        <v>58</v>
      </c>
    </row>
    <row r="16" spans="1:36" ht="15" customHeight="1" x14ac:dyDescent="0.3">
      <c r="A16" s="204"/>
      <c r="B16" s="118">
        <v>1.3000000000000003</v>
      </c>
      <c r="C16" s="201" t="s">
        <v>108</v>
      </c>
      <c r="D16" s="10">
        <v>0.1</v>
      </c>
      <c r="E16" s="120">
        <v>12118626000</v>
      </c>
      <c r="F16" s="120">
        <v>13160359000</v>
      </c>
      <c r="G16" s="120">
        <v>545585000</v>
      </c>
      <c r="H16" s="120">
        <v>3807978000</v>
      </c>
      <c r="I16" s="121">
        <v>11573041000</v>
      </c>
      <c r="J16" s="121">
        <v>9352381000</v>
      </c>
      <c r="K16" s="121">
        <v>1078086000</v>
      </c>
      <c r="L16" s="121">
        <v>1154000</v>
      </c>
      <c r="M16" s="123"/>
      <c r="N16" s="124" t="s">
        <v>58</v>
      </c>
      <c r="O16" s="125"/>
      <c r="P16" s="125" t="s">
        <v>58</v>
      </c>
      <c r="Q16" s="126" t="s">
        <v>58</v>
      </c>
      <c r="R16" s="127" t="s">
        <v>58</v>
      </c>
      <c r="S16" s="128" t="s">
        <v>58</v>
      </c>
      <c r="T16" s="129" t="s">
        <v>102</v>
      </c>
      <c r="U16" s="127"/>
      <c r="V16" s="129" t="s">
        <v>58</v>
      </c>
      <c r="W16" s="130"/>
      <c r="X16" s="129" t="s">
        <v>58</v>
      </c>
      <c r="Y16" s="131">
        <v>0</v>
      </c>
      <c r="Z16" s="131"/>
      <c r="AA16" s="129" t="s">
        <v>58</v>
      </c>
      <c r="AB16" s="132" t="s">
        <v>58</v>
      </c>
      <c r="AC16" s="133">
        <v>2021</v>
      </c>
      <c r="AD16" s="134">
        <v>14485.396125152169</v>
      </c>
      <c r="AE16" s="59" t="s">
        <v>134</v>
      </c>
      <c r="AF16" s="135"/>
      <c r="AG16" s="129" t="s">
        <v>58</v>
      </c>
      <c r="AH16" s="135"/>
      <c r="AI16" s="129" t="s">
        <v>58</v>
      </c>
      <c r="AJ16" s="136" t="s">
        <v>58</v>
      </c>
    </row>
    <row r="17" spans="1:36" ht="15" customHeight="1" x14ac:dyDescent="0.3">
      <c r="A17" s="204"/>
      <c r="B17" s="118">
        <v>1.4000000000000004</v>
      </c>
      <c r="C17" s="14" t="s">
        <v>109</v>
      </c>
      <c r="D17" s="10">
        <v>0.4</v>
      </c>
      <c r="E17" s="120">
        <v>42756745000</v>
      </c>
      <c r="F17" s="120">
        <v>103490753000</v>
      </c>
      <c r="G17" s="120">
        <v>10938483000</v>
      </c>
      <c r="H17" s="120">
        <v>63707596000</v>
      </c>
      <c r="I17" s="121">
        <v>31818262000</v>
      </c>
      <c r="J17" s="121">
        <v>39783157000</v>
      </c>
      <c r="K17" s="121">
        <v>24900202000</v>
      </c>
      <c r="L17" s="121">
        <v>8423841000</v>
      </c>
      <c r="M17" s="123"/>
      <c r="N17" s="124" t="s">
        <v>58</v>
      </c>
      <c r="O17" s="125"/>
      <c r="P17" s="125" t="s">
        <v>58</v>
      </c>
      <c r="Q17" s="126" t="s">
        <v>58</v>
      </c>
      <c r="R17" s="127" t="s">
        <v>58</v>
      </c>
      <c r="S17" s="128" t="s">
        <v>58</v>
      </c>
      <c r="T17" s="129" t="s">
        <v>132</v>
      </c>
      <c r="U17" s="127"/>
      <c r="V17" s="129" t="s">
        <v>58</v>
      </c>
      <c r="W17" s="130"/>
      <c r="X17" s="129" t="s">
        <v>58</v>
      </c>
      <c r="Y17" s="131">
        <v>0</v>
      </c>
      <c r="Z17" s="131"/>
      <c r="AA17" s="129" t="s">
        <v>58</v>
      </c>
      <c r="AB17" s="132" t="s">
        <v>58</v>
      </c>
      <c r="AC17" s="133">
        <v>2021</v>
      </c>
      <c r="AD17" s="134">
        <v>113910.6123545171</v>
      </c>
      <c r="AE17" s="59" t="s">
        <v>135</v>
      </c>
      <c r="AF17" s="135"/>
      <c r="AG17" s="129" t="s">
        <v>58</v>
      </c>
      <c r="AH17" s="135"/>
      <c r="AI17" s="129" t="s">
        <v>58</v>
      </c>
      <c r="AJ17" s="136" t="s">
        <v>58</v>
      </c>
    </row>
    <row r="18" spans="1:36" ht="15" customHeight="1" x14ac:dyDescent="0.3">
      <c r="B18" s="118" t="s">
        <v>58</v>
      </c>
      <c r="C18" s="14"/>
      <c r="D18" s="10"/>
      <c r="E18" s="120">
        <v>0</v>
      </c>
      <c r="F18" s="120">
        <v>0</v>
      </c>
      <c r="G18" s="120">
        <v>0</v>
      </c>
      <c r="H18" s="120">
        <v>0</v>
      </c>
      <c r="I18" s="121">
        <v>0</v>
      </c>
      <c r="J18" s="121">
        <v>0</v>
      </c>
      <c r="K18" s="121">
        <v>0</v>
      </c>
      <c r="L18" s="122">
        <v>0</v>
      </c>
      <c r="M18" s="123"/>
      <c r="N18" s="124" t="s">
        <v>58</v>
      </c>
      <c r="O18" s="125"/>
      <c r="P18" s="125" t="s">
        <v>58</v>
      </c>
      <c r="Q18" s="126" t="s">
        <v>58</v>
      </c>
      <c r="R18" s="127" t="s">
        <v>58</v>
      </c>
      <c r="S18" s="128" t="s">
        <v>58</v>
      </c>
      <c r="T18" s="129"/>
      <c r="U18" s="127"/>
      <c r="V18" s="129" t="s">
        <v>58</v>
      </c>
      <c r="W18" s="130"/>
      <c r="X18" s="129" t="s">
        <v>58</v>
      </c>
      <c r="Y18" s="131">
        <v>0</v>
      </c>
      <c r="Z18" s="131"/>
      <c r="AA18" s="129" t="s">
        <v>58</v>
      </c>
      <c r="AB18" s="132" t="s">
        <v>58</v>
      </c>
      <c r="AC18" s="133">
        <v>2021</v>
      </c>
      <c r="AD18" s="134">
        <v>0</v>
      </c>
      <c r="AE18" s="59" t="s">
        <v>58</v>
      </c>
      <c r="AF18" s="135"/>
      <c r="AG18" s="129" t="s">
        <v>58</v>
      </c>
      <c r="AH18" s="135"/>
      <c r="AI18" s="129" t="s">
        <v>58</v>
      </c>
      <c r="AJ18" s="136" t="s">
        <v>58</v>
      </c>
    </row>
    <row r="19" spans="1:36" ht="15" customHeight="1" x14ac:dyDescent="0.3">
      <c r="B19" s="118" t="s">
        <v>58</v>
      </c>
      <c r="C19" s="14"/>
      <c r="D19" s="10"/>
      <c r="E19" s="120">
        <v>0</v>
      </c>
      <c r="F19" s="120">
        <v>0</v>
      </c>
      <c r="G19" s="120">
        <v>0</v>
      </c>
      <c r="H19" s="120">
        <v>0</v>
      </c>
      <c r="I19" s="121">
        <v>0</v>
      </c>
      <c r="J19" s="121">
        <v>0</v>
      </c>
      <c r="K19" s="121">
        <v>0</v>
      </c>
      <c r="L19" s="122">
        <v>0</v>
      </c>
      <c r="M19" s="123"/>
      <c r="N19" s="124" t="s">
        <v>58</v>
      </c>
      <c r="O19" s="125"/>
      <c r="P19" s="125" t="s">
        <v>58</v>
      </c>
      <c r="Q19" s="126" t="s">
        <v>58</v>
      </c>
      <c r="R19" s="127" t="s">
        <v>58</v>
      </c>
      <c r="S19" s="128" t="s">
        <v>58</v>
      </c>
      <c r="T19" s="129"/>
      <c r="U19" s="127"/>
      <c r="V19" s="129" t="s">
        <v>58</v>
      </c>
      <c r="W19" s="130"/>
      <c r="X19" s="129" t="s">
        <v>58</v>
      </c>
      <c r="Y19" s="131">
        <v>0</v>
      </c>
      <c r="Z19" s="131"/>
      <c r="AA19" s="129" t="s">
        <v>58</v>
      </c>
      <c r="AB19" s="132" t="s">
        <v>58</v>
      </c>
      <c r="AC19" s="133">
        <v>2021</v>
      </c>
      <c r="AD19" s="134">
        <v>0</v>
      </c>
      <c r="AE19" s="59" t="s">
        <v>58</v>
      </c>
      <c r="AF19" s="135"/>
      <c r="AG19" s="129" t="s">
        <v>58</v>
      </c>
      <c r="AH19" s="135"/>
      <c r="AI19" s="129" t="s">
        <v>58</v>
      </c>
      <c r="AJ19" s="136" t="s">
        <v>58</v>
      </c>
    </row>
    <row r="20" spans="1:36" ht="15" customHeight="1" x14ac:dyDescent="0.3">
      <c r="B20" s="118" t="s">
        <v>58</v>
      </c>
      <c r="C20" s="14"/>
      <c r="D20" s="10"/>
      <c r="E20" s="120">
        <v>0</v>
      </c>
      <c r="F20" s="120">
        <v>0</v>
      </c>
      <c r="G20" s="120">
        <v>0</v>
      </c>
      <c r="H20" s="120">
        <v>0</v>
      </c>
      <c r="I20" s="121">
        <v>0</v>
      </c>
      <c r="J20" s="121">
        <v>0</v>
      </c>
      <c r="K20" s="121">
        <v>0</v>
      </c>
      <c r="L20" s="122">
        <v>0</v>
      </c>
      <c r="M20" s="123"/>
      <c r="N20" s="124" t="s">
        <v>58</v>
      </c>
      <c r="O20" s="125"/>
      <c r="P20" s="125" t="s">
        <v>58</v>
      </c>
      <c r="Q20" s="126" t="s">
        <v>58</v>
      </c>
      <c r="R20" s="127" t="s">
        <v>58</v>
      </c>
      <c r="S20" s="128" t="s">
        <v>58</v>
      </c>
      <c r="T20" s="129"/>
      <c r="U20" s="127"/>
      <c r="V20" s="129" t="s">
        <v>58</v>
      </c>
      <c r="W20" s="130"/>
      <c r="X20" s="129" t="s">
        <v>58</v>
      </c>
      <c r="Y20" s="131">
        <v>0</v>
      </c>
      <c r="Z20" s="131"/>
      <c r="AA20" s="129" t="s">
        <v>58</v>
      </c>
      <c r="AB20" s="132" t="s">
        <v>58</v>
      </c>
      <c r="AC20" s="133">
        <v>2021</v>
      </c>
      <c r="AD20" s="134">
        <v>0</v>
      </c>
      <c r="AE20" s="59" t="s">
        <v>58</v>
      </c>
      <c r="AF20" s="135"/>
      <c r="AG20" s="129" t="s">
        <v>58</v>
      </c>
      <c r="AH20" s="135"/>
      <c r="AI20" s="129" t="s">
        <v>58</v>
      </c>
      <c r="AJ20" s="136" t="s">
        <v>58</v>
      </c>
    </row>
    <row r="21" spans="1:36" ht="15" customHeight="1" x14ac:dyDescent="0.3">
      <c r="B21" s="118" t="s">
        <v>58</v>
      </c>
      <c r="C21" s="14"/>
      <c r="D21" s="10"/>
      <c r="E21" s="120">
        <v>0</v>
      </c>
      <c r="F21" s="120">
        <v>0</v>
      </c>
      <c r="G21" s="120">
        <v>0</v>
      </c>
      <c r="H21" s="120">
        <v>0</v>
      </c>
      <c r="I21" s="121">
        <v>0</v>
      </c>
      <c r="J21" s="121">
        <v>0</v>
      </c>
      <c r="K21" s="121">
        <v>0</v>
      </c>
      <c r="L21" s="122">
        <v>0</v>
      </c>
      <c r="M21" s="123"/>
      <c r="N21" s="124" t="s">
        <v>58</v>
      </c>
      <c r="O21" s="125"/>
      <c r="P21" s="125" t="s">
        <v>58</v>
      </c>
      <c r="Q21" s="126" t="s">
        <v>58</v>
      </c>
      <c r="R21" s="127" t="s">
        <v>58</v>
      </c>
      <c r="S21" s="128" t="s">
        <v>58</v>
      </c>
      <c r="T21" s="129"/>
      <c r="U21" s="127"/>
      <c r="V21" s="129" t="s">
        <v>58</v>
      </c>
      <c r="W21" s="130"/>
      <c r="X21" s="129" t="s">
        <v>58</v>
      </c>
      <c r="Y21" s="131">
        <v>0</v>
      </c>
      <c r="Z21" s="131"/>
      <c r="AA21" s="129" t="s">
        <v>58</v>
      </c>
      <c r="AB21" s="132" t="s">
        <v>58</v>
      </c>
      <c r="AC21" s="133">
        <v>2021</v>
      </c>
      <c r="AD21" s="134">
        <v>0</v>
      </c>
      <c r="AE21" s="59" t="s">
        <v>58</v>
      </c>
      <c r="AF21" s="135"/>
      <c r="AG21" s="129" t="s">
        <v>58</v>
      </c>
      <c r="AH21" s="135"/>
      <c r="AI21" s="129" t="s">
        <v>58</v>
      </c>
      <c r="AJ21" s="136" t="s">
        <v>58</v>
      </c>
    </row>
    <row r="22" spans="1:36" ht="15" customHeight="1" thickBot="1" x14ac:dyDescent="0.35">
      <c r="B22" s="137" t="s">
        <v>58</v>
      </c>
      <c r="C22" s="20"/>
      <c r="D22" s="21"/>
      <c r="E22" s="138">
        <v>0</v>
      </c>
      <c r="F22" s="138">
        <v>0</v>
      </c>
      <c r="G22" s="138">
        <v>0</v>
      </c>
      <c r="H22" s="138">
        <v>0</v>
      </c>
      <c r="I22" s="139">
        <v>0</v>
      </c>
      <c r="J22" s="139">
        <v>0</v>
      </c>
      <c r="K22" s="139">
        <v>0</v>
      </c>
      <c r="L22" s="140">
        <v>0</v>
      </c>
      <c r="M22" s="141"/>
      <c r="N22" s="142" t="s">
        <v>58</v>
      </c>
      <c r="O22" s="143"/>
      <c r="P22" s="143" t="s">
        <v>58</v>
      </c>
      <c r="Q22" s="144" t="s">
        <v>58</v>
      </c>
      <c r="R22" s="145" t="s">
        <v>58</v>
      </c>
      <c r="S22" s="146" t="s">
        <v>58</v>
      </c>
      <c r="T22" s="147"/>
      <c r="U22" s="145"/>
      <c r="V22" s="147" t="s">
        <v>58</v>
      </c>
      <c r="W22" s="148"/>
      <c r="X22" s="147" t="s">
        <v>58</v>
      </c>
      <c r="Y22" s="149">
        <v>0</v>
      </c>
      <c r="Z22" s="149"/>
      <c r="AA22" s="147" t="s">
        <v>58</v>
      </c>
      <c r="AB22" s="150" t="s">
        <v>58</v>
      </c>
      <c r="AC22" s="151">
        <v>2021</v>
      </c>
      <c r="AD22" s="152">
        <v>0</v>
      </c>
      <c r="AE22" s="60" t="s">
        <v>58</v>
      </c>
      <c r="AF22" s="153"/>
      <c r="AG22" s="147" t="s">
        <v>58</v>
      </c>
      <c r="AH22" s="153"/>
      <c r="AI22" s="147" t="s">
        <v>58</v>
      </c>
      <c r="AJ22" s="154" t="s">
        <v>58</v>
      </c>
    </row>
    <row r="23" spans="1:36" ht="15" customHeight="1" thickTop="1" thickBot="1" x14ac:dyDescent="0.35"/>
    <row r="24" spans="1:36" ht="15" customHeight="1" thickTop="1" x14ac:dyDescent="0.3">
      <c r="B24" s="105">
        <v>2</v>
      </c>
      <c r="C24" s="18" t="s">
        <v>110</v>
      </c>
      <c r="D24" s="19">
        <v>1</v>
      </c>
      <c r="E24" s="106">
        <v>106977439907</v>
      </c>
      <c r="F24" s="106">
        <v>184881728456</v>
      </c>
      <c r="G24" s="106">
        <v>50056052051</v>
      </c>
      <c r="H24" s="106">
        <v>110173297541</v>
      </c>
      <c r="I24" s="106">
        <v>56921387856</v>
      </c>
      <c r="J24" s="106">
        <v>74708430915</v>
      </c>
      <c r="K24" s="106">
        <v>14483598831</v>
      </c>
      <c r="L24" s="107">
        <v>2376040789</v>
      </c>
      <c r="M24" s="108">
        <v>1</v>
      </c>
      <c r="N24" s="109">
        <v>26</v>
      </c>
      <c r="O24" s="110"/>
      <c r="P24" s="110">
        <v>0</v>
      </c>
      <c r="Q24" s="111">
        <v>185500000000</v>
      </c>
      <c r="R24" s="106">
        <v>56921387856</v>
      </c>
      <c r="S24" s="112" t="s">
        <v>133</v>
      </c>
      <c r="T24" s="113" t="s">
        <v>102</v>
      </c>
      <c r="U24" s="106">
        <v>2.1371529620035794</v>
      </c>
      <c r="V24" s="18" t="s">
        <v>133</v>
      </c>
      <c r="W24" s="114">
        <v>0.59591230816094487</v>
      </c>
      <c r="X24" s="18" t="s">
        <v>133</v>
      </c>
      <c r="Y24" s="110">
        <v>0</v>
      </c>
      <c r="Z24" s="106">
        <v>6.0956861086108232</v>
      </c>
      <c r="AA24" s="18" t="s">
        <v>133</v>
      </c>
      <c r="AB24" s="18" t="s">
        <v>133</v>
      </c>
      <c r="AC24" s="115">
        <v>2021</v>
      </c>
      <c r="AD24" s="116">
        <v>203496.3539359358</v>
      </c>
      <c r="AE24" s="58"/>
      <c r="AF24" s="19">
        <v>0.19386833123933239</v>
      </c>
      <c r="AG24" s="18" t="s">
        <v>133</v>
      </c>
      <c r="AH24" s="19">
        <v>7.8339806491191211E-2</v>
      </c>
      <c r="AI24" s="18" t="s">
        <v>133</v>
      </c>
      <c r="AJ24" s="117" t="s">
        <v>133</v>
      </c>
    </row>
    <row r="25" spans="1:36" ht="15" customHeight="1" x14ac:dyDescent="0.3">
      <c r="B25" s="118">
        <v>2.1</v>
      </c>
      <c r="C25" s="119" t="s">
        <v>111</v>
      </c>
      <c r="D25" s="10">
        <v>0.5</v>
      </c>
      <c r="E25" s="120">
        <v>46895266000</v>
      </c>
      <c r="F25" s="120">
        <v>117960744000</v>
      </c>
      <c r="G25" s="120">
        <v>19765198000</v>
      </c>
      <c r="H25" s="120">
        <v>76753346000</v>
      </c>
      <c r="I25" s="121">
        <v>27130068000</v>
      </c>
      <c r="J25" s="121">
        <v>41207398000</v>
      </c>
      <c r="K25" s="121">
        <v>7131930000</v>
      </c>
      <c r="L25" s="122">
        <v>798817000</v>
      </c>
      <c r="M25" s="123"/>
      <c r="N25" s="124" t="s">
        <v>58</v>
      </c>
      <c r="O25" s="125"/>
      <c r="P25" s="125" t="s">
        <v>58</v>
      </c>
      <c r="Q25" s="126" t="s">
        <v>58</v>
      </c>
      <c r="R25" s="127" t="s">
        <v>58</v>
      </c>
      <c r="S25" s="128" t="s">
        <v>58</v>
      </c>
      <c r="T25" s="129" t="s">
        <v>132</v>
      </c>
      <c r="U25" s="127"/>
      <c r="V25" s="129" t="s">
        <v>58</v>
      </c>
      <c r="W25" s="130"/>
      <c r="X25" s="129" t="s">
        <v>58</v>
      </c>
      <c r="Y25" s="131" t="s">
        <v>58</v>
      </c>
      <c r="Z25" s="131"/>
      <c r="AA25" s="129" t="s">
        <v>58</v>
      </c>
      <c r="AB25" s="132" t="s">
        <v>58</v>
      </c>
      <c r="AC25" s="133">
        <v>2021</v>
      </c>
      <c r="AD25" s="134">
        <v>129837.49942214091</v>
      </c>
      <c r="AE25" s="59" t="s">
        <v>135</v>
      </c>
      <c r="AF25" s="135"/>
      <c r="AG25" s="129" t="s">
        <v>58</v>
      </c>
      <c r="AH25" s="135"/>
      <c r="AI25" s="129" t="s">
        <v>58</v>
      </c>
      <c r="AJ25" s="132" t="s">
        <v>58</v>
      </c>
    </row>
    <row r="26" spans="1:36" ht="15" customHeight="1" x14ac:dyDescent="0.3">
      <c r="A26" s="205"/>
      <c r="B26" s="118">
        <v>2.2000000000000002</v>
      </c>
      <c r="C26" s="200" t="s">
        <v>112</v>
      </c>
      <c r="D26" s="10">
        <v>0.4</v>
      </c>
      <c r="E26" s="120">
        <v>46039746506</v>
      </c>
      <c r="F26" s="120">
        <v>52074274295</v>
      </c>
      <c r="G26" s="120">
        <v>23714122875</v>
      </c>
      <c r="H26" s="120">
        <v>25960490048</v>
      </c>
      <c r="I26" s="121">
        <v>22325623631</v>
      </c>
      <c r="J26" s="121">
        <v>26113784247</v>
      </c>
      <c r="K26" s="121">
        <v>5698958758</v>
      </c>
      <c r="L26" s="121">
        <v>1407439881</v>
      </c>
      <c r="M26" s="123"/>
      <c r="N26" s="124" t="s">
        <v>58</v>
      </c>
      <c r="O26" s="125"/>
      <c r="P26" s="125" t="s">
        <v>58</v>
      </c>
      <c r="Q26" s="126" t="s">
        <v>58</v>
      </c>
      <c r="R26" s="127" t="s">
        <v>58</v>
      </c>
      <c r="S26" s="128" t="s">
        <v>58</v>
      </c>
      <c r="T26" s="129" t="s">
        <v>132</v>
      </c>
      <c r="U26" s="127"/>
      <c r="V26" s="129" t="s">
        <v>58</v>
      </c>
      <c r="W26" s="130"/>
      <c r="X26" s="129" t="s">
        <v>58</v>
      </c>
      <c r="Y26" s="131" t="s">
        <v>58</v>
      </c>
      <c r="Z26" s="131"/>
      <c r="AA26" s="129" t="s">
        <v>58</v>
      </c>
      <c r="AB26" s="132" t="s">
        <v>58</v>
      </c>
      <c r="AC26" s="133">
        <v>2021</v>
      </c>
      <c r="AD26" s="134">
        <v>57317.318706344122</v>
      </c>
      <c r="AE26" s="59" t="s">
        <v>135</v>
      </c>
      <c r="AF26" s="135"/>
      <c r="AG26" s="129" t="s">
        <v>58</v>
      </c>
      <c r="AH26" s="135"/>
      <c r="AI26" s="129" t="s">
        <v>58</v>
      </c>
      <c r="AJ26" s="136" t="s">
        <v>58</v>
      </c>
    </row>
    <row r="27" spans="1:36" ht="15" customHeight="1" x14ac:dyDescent="0.3">
      <c r="B27" s="118">
        <v>2.3000000000000003</v>
      </c>
      <c r="C27" s="201" t="s">
        <v>113</v>
      </c>
      <c r="D27" s="10">
        <v>0.1</v>
      </c>
      <c r="E27" s="120">
        <v>14042427401</v>
      </c>
      <c r="F27" s="120">
        <v>14846710161</v>
      </c>
      <c r="G27" s="120">
        <v>6576731176</v>
      </c>
      <c r="H27" s="120">
        <v>7459461493</v>
      </c>
      <c r="I27" s="121">
        <v>7465696225</v>
      </c>
      <c r="J27" s="121">
        <v>7387248668</v>
      </c>
      <c r="K27" s="121">
        <v>1652710073</v>
      </c>
      <c r="L27" s="122">
        <v>169783908</v>
      </c>
      <c r="M27" s="123"/>
      <c r="N27" s="124" t="s">
        <v>58</v>
      </c>
      <c r="O27" s="125"/>
      <c r="P27" s="125" t="s">
        <v>58</v>
      </c>
      <c r="Q27" s="126" t="s">
        <v>58</v>
      </c>
      <c r="R27" s="127" t="s">
        <v>58</v>
      </c>
      <c r="S27" s="128" t="s">
        <v>58</v>
      </c>
      <c r="T27" s="129" t="s">
        <v>102</v>
      </c>
      <c r="U27" s="127"/>
      <c r="V27" s="129" t="s">
        <v>58</v>
      </c>
      <c r="W27" s="130"/>
      <c r="X27" s="129" t="s">
        <v>58</v>
      </c>
      <c r="Y27" s="131">
        <v>0</v>
      </c>
      <c r="Z27" s="131"/>
      <c r="AA27" s="129" t="s">
        <v>58</v>
      </c>
      <c r="AB27" s="132" t="s">
        <v>58</v>
      </c>
      <c r="AC27" s="133">
        <v>2021</v>
      </c>
      <c r="AD27" s="134">
        <v>16341.535807450749</v>
      </c>
      <c r="AE27" s="59" t="s">
        <v>134</v>
      </c>
      <c r="AF27" s="135"/>
      <c r="AG27" s="129" t="s">
        <v>58</v>
      </c>
      <c r="AH27" s="135"/>
      <c r="AI27" s="129" t="s">
        <v>58</v>
      </c>
      <c r="AJ27" s="136" t="s">
        <v>58</v>
      </c>
    </row>
    <row r="28" spans="1:36" ht="15" customHeight="1" x14ac:dyDescent="0.3">
      <c r="B28" s="118" t="s">
        <v>58</v>
      </c>
      <c r="C28" s="14"/>
      <c r="D28" s="10"/>
      <c r="E28" s="120">
        <v>0</v>
      </c>
      <c r="F28" s="120">
        <v>0</v>
      </c>
      <c r="G28" s="120">
        <v>0</v>
      </c>
      <c r="H28" s="120">
        <v>0</v>
      </c>
      <c r="I28" s="121">
        <v>0</v>
      </c>
      <c r="J28" s="121">
        <v>0</v>
      </c>
      <c r="K28" s="121">
        <v>0</v>
      </c>
      <c r="L28" s="122">
        <v>0</v>
      </c>
      <c r="M28" s="123"/>
      <c r="N28" s="124" t="s">
        <v>58</v>
      </c>
      <c r="O28" s="125"/>
      <c r="P28" s="125" t="s">
        <v>58</v>
      </c>
      <c r="Q28" s="126" t="s">
        <v>58</v>
      </c>
      <c r="R28" s="127" t="s">
        <v>58</v>
      </c>
      <c r="S28" s="128" t="s">
        <v>58</v>
      </c>
      <c r="T28" s="129"/>
      <c r="U28" s="127"/>
      <c r="V28" s="129" t="s">
        <v>58</v>
      </c>
      <c r="W28" s="130"/>
      <c r="X28" s="129" t="s">
        <v>58</v>
      </c>
      <c r="Y28" s="131">
        <v>0</v>
      </c>
      <c r="Z28" s="131"/>
      <c r="AA28" s="129" t="s">
        <v>58</v>
      </c>
      <c r="AB28" s="132" t="s">
        <v>58</v>
      </c>
      <c r="AC28" s="133">
        <v>2021</v>
      </c>
      <c r="AD28" s="134">
        <v>0</v>
      </c>
      <c r="AE28" s="59" t="s">
        <v>58</v>
      </c>
      <c r="AF28" s="135"/>
      <c r="AG28" s="129" t="s">
        <v>58</v>
      </c>
      <c r="AH28" s="135"/>
      <c r="AI28" s="129" t="s">
        <v>58</v>
      </c>
      <c r="AJ28" s="136" t="s">
        <v>58</v>
      </c>
    </row>
    <row r="29" spans="1:36" ht="15" customHeight="1" x14ac:dyDescent="0.3">
      <c r="B29" s="118" t="s">
        <v>58</v>
      </c>
      <c r="C29" s="14"/>
      <c r="D29" s="10"/>
      <c r="E29" s="120">
        <v>0</v>
      </c>
      <c r="F29" s="120">
        <v>0</v>
      </c>
      <c r="G29" s="120">
        <v>0</v>
      </c>
      <c r="H29" s="120">
        <v>0</v>
      </c>
      <c r="I29" s="121">
        <v>0</v>
      </c>
      <c r="J29" s="121">
        <v>0</v>
      </c>
      <c r="K29" s="121">
        <v>0</v>
      </c>
      <c r="L29" s="122">
        <v>0</v>
      </c>
      <c r="M29" s="123"/>
      <c r="N29" s="124" t="s">
        <v>58</v>
      </c>
      <c r="O29" s="125"/>
      <c r="P29" s="125" t="s">
        <v>58</v>
      </c>
      <c r="Q29" s="126" t="s">
        <v>58</v>
      </c>
      <c r="R29" s="127" t="s">
        <v>58</v>
      </c>
      <c r="S29" s="128" t="s">
        <v>58</v>
      </c>
      <c r="T29" s="129"/>
      <c r="U29" s="127"/>
      <c r="V29" s="129" t="s">
        <v>58</v>
      </c>
      <c r="W29" s="130"/>
      <c r="X29" s="129" t="s">
        <v>58</v>
      </c>
      <c r="Y29" s="131">
        <v>0</v>
      </c>
      <c r="Z29" s="131"/>
      <c r="AA29" s="129" t="s">
        <v>58</v>
      </c>
      <c r="AB29" s="132" t="s">
        <v>58</v>
      </c>
      <c r="AC29" s="133">
        <v>2021</v>
      </c>
      <c r="AD29" s="134">
        <v>0</v>
      </c>
      <c r="AE29" s="59" t="s">
        <v>58</v>
      </c>
      <c r="AF29" s="135"/>
      <c r="AG29" s="129" t="s">
        <v>58</v>
      </c>
      <c r="AH29" s="135"/>
      <c r="AI29" s="129" t="s">
        <v>58</v>
      </c>
      <c r="AJ29" s="136" t="s">
        <v>58</v>
      </c>
    </row>
    <row r="30" spans="1:36" ht="15" customHeight="1" x14ac:dyDescent="0.3">
      <c r="B30" s="118" t="s">
        <v>58</v>
      </c>
      <c r="C30" s="14"/>
      <c r="D30" s="10"/>
      <c r="E30" s="120">
        <v>0</v>
      </c>
      <c r="F30" s="120">
        <v>0</v>
      </c>
      <c r="G30" s="120">
        <v>0</v>
      </c>
      <c r="H30" s="120">
        <v>0</v>
      </c>
      <c r="I30" s="121">
        <v>0</v>
      </c>
      <c r="J30" s="121">
        <v>0</v>
      </c>
      <c r="K30" s="121">
        <v>0</v>
      </c>
      <c r="L30" s="122">
        <v>0</v>
      </c>
      <c r="M30" s="123"/>
      <c r="N30" s="124" t="s">
        <v>58</v>
      </c>
      <c r="O30" s="125"/>
      <c r="P30" s="125" t="s">
        <v>58</v>
      </c>
      <c r="Q30" s="126" t="s">
        <v>58</v>
      </c>
      <c r="R30" s="127" t="s">
        <v>58</v>
      </c>
      <c r="S30" s="128" t="s">
        <v>58</v>
      </c>
      <c r="T30" s="129"/>
      <c r="U30" s="127"/>
      <c r="V30" s="129" t="s">
        <v>58</v>
      </c>
      <c r="W30" s="130"/>
      <c r="X30" s="129" t="s">
        <v>58</v>
      </c>
      <c r="Y30" s="131">
        <v>0</v>
      </c>
      <c r="Z30" s="131"/>
      <c r="AA30" s="129" t="s">
        <v>58</v>
      </c>
      <c r="AB30" s="132" t="s">
        <v>58</v>
      </c>
      <c r="AC30" s="133">
        <v>2021</v>
      </c>
      <c r="AD30" s="134">
        <v>0</v>
      </c>
      <c r="AE30" s="59" t="s">
        <v>58</v>
      </c>
      <c r="AF30" s="135"/>
      <c r="AG30" s="129" t="s">
        <v>58</v>
      </c>
      <c r="AH30" s="135"/>
      <c r="AI30" s="129" t="s">
        <v>58</v>
      </c>
      <c r="AJ30" s="136" t="s">
        <v>58</v>
      </c>
    </row>
    <row r="31" spans="1:36" ht="15" customHeight="1" x14ac:dyDescent="0.3">
      <c r="B31" s="118" t="s">
        <v>58</v>
      </c>
      <c r="C31" s="14"/>
      <c r="D31" s="10"/>
      <c r="E31" s="120">
        <v>0</v>
      </c>
      <c r="F31" s="120">
        <v>0</v>
      </c>
      <c r="G31" s="120">
        <v>0</v>
      </c>
      <c r="H31" s="120">
        <v>0</v>
      </c>
      <c r="I31" s="121">
        <v>0</v>
      </c>
      <c r="J31" s="121">
        <v>0</v>
      </c>
      <c r="K31" s="121">
        <v>0</v>
      </c>
      <c r="L31" s="122">
        <v>0</v>
      </c>
      <c r="M31" s="123"/>
      <c r="N31" s="124" t="s">
        <v>58</v>
      </c>
      <c r="O31" s="125"/>
      <c r="P31" s="125" t="s">
        <v>58</v>
      </c>
      <c r="Q31" s="126" t="s">
        <v>58</v>
      </c>
      <c r="R31" s="127" t="s">
        <v>58</v>
      </c>
      <c r="S31" s="128" t="s">
        <v>58</v>
      </c>
      <c r="T31" s="129"/>
      <c r="U31" s="127"/>
      <c r="V31" s="129" t="s">
        <v>58</v>
      </c>
      <c r="W31" s="130"/>
      <c r="X31" s="129" t="s">
        <v>58</v>
      </c>
      <c r="Y31" s="131">
        <v>0</v>
      </c>
      <c r="Z31" s="131"/>
      <c r="AA31" s="129" t="s">
        <v>58</v>
      </c>
      <c r="AB31" s="132" t="s">
        <v>58</v>
      </c>
      <c r="AC31" s="133">
        <v>2021</v>
      </c>
      <c r="AD31" s="134">
        <v>0</v>
      </c>
      <c r="AE31" s="59" t="s">
        <v>58</v>
      </c>
      <c r="AF31" s="135"/>
      <c r="AG31" s="129" t="s">
        <v>58</v>
      </c>
      <c r="AH31" s="135"/>
      <c r="AI31" s="129" t="s">
        <v>58</v>
      </c>
      <c r="AJ31" s="136" t="s">
        <v>58</v>
      </c>
    </row>
    <row r="32" spans="1:36" ht="15" customHeight="1" x14ac:dyDescent="0.3">
      <c r="B32" s="118" t="s">
        <v>58</v>
      </c>
      <c r="C32" s="14"/>
      <c r="D32" s="10"/>
      <c r="E32" s="120">
        <v>0</v>
      </c>
      <c r="F32" s="120">
        <v>0</v>
      </c>
      <c r="G32" s="120">
        <v>0</v>
      </c>
      <c r="H32" s="120">
        <v>0</v>
      </c>
      <c r="I32" s="121">
        <v>0</v>
      </c>
      <c r="J32" s="121">
        <v>0</v>
      </c>
      <c r="K32" s="121">
        <v>0</v>
      </c>
      <c r="L32" s="122">
        <v>0</v>
      </c>
      <c r="M32" s="123"/>
      <c r="N32" s="124" t="s">
        <v>58</v>
      </c>
      <c r="O32" s="125"/>
      <c r="P32" s="125" t="s">
        <v>58</v>
      </c>
      <c r="Q32" s="126" t="s">
        <v>58</v>
      </c>
      <c r="R32" s="127" t="s">
        <v>58</v>
      </c>
      <c r="S32" s="128" t="s">
        <v>58</v>
      </c>
      <c r="T32" s="129"/>
      <c r="U32" s="127"/>
      <c r="V32" s="129" t="s">
        <v>58</v>
      </c>
      <c r="W32" s="130"/>
      <c r="X32" s="129" t="s">
        <v>58</v>
      </c>
      <c r="Y32" s="131">
        <v>0</v>
      </c>
      <c r="Z32" s="131"/>
      <c r="AA32" s="129" t="s">
        <v>58</v>
      </c>
      <c r="AB32" s="132" t="s">
        <v>58</v>
      </c>
      <c r="AC32" s="133">
        <v>2021</v>
      </c>
      <c r="AD32" s="134">
        <v>0</v>
      </c>
      <c r="AE32" s="59" t="s">
        <v>58</v>
      </c>
      <c r="AF32" s="135"/>
      <c r="AG32" s="129" t="s">
        <v>58</v>
      </c>
      <c r="AH32" s="135"/>
      <c r="AI32" s="129" t="s">
        <v>58</v>
      </c>
      <c r="AJ32" s="136" t="s">
        <v>58</v>
      </c>
    </row>
    <row r="33" spans="1:36" ht="15" customHeight="1" thickBot="1" x14ac:dyDescent="0.35">
      <c r="B33" s="137" t="s">
        <v>58</v>
      </c>
      <c r="C33" s="20"/>
      <c r="D33" s="21"/>
      <c r="E33" s="138">
        <v>0</v>
      </c>
      <c r="F33" s="138">
        <v>0</v>
      </c>
      <c r="G33" s="138">
        <v>0</v>
      </c>
      <c r="H33" s="138">
        <v>0</v>
      </c>
      <c r="I33" s="139">
        <v>0</v>
      </c>
      <c r="J33" s="139">
        <v>0</v>
      </c>
      <c r="K33" s="139">
        <v>0</v>
      </c>
      <c r="L33" s="140">
        <v>0</v>
      </c>
      <c r="M33" s="141"/>
      <c r="N33" s="142" t="s">
        <v>58</v>
      </c>
      <c r="O33" s="143"/>
      <c r="P33" s="143" t="s">
        <v>58</v>
      </c>
      <c r="Q33" s="144" t="s">
        <v>58</v>
      </c>
      <c r="R33" s="145" t="s">
        <v>58</v>
      </c>
      <c r="S33" s="146" t="s">
        <v>58</v>
      </c>
      <c r="T33" s="147"/>
      <c r="U33" s="145"/>
      <c r="V33" s="147" t="s">
        <v>58</v>
      </c>
      <c r="W33" s="148"/>
      <c r="X33" s="147" t="s">
        <v>58</v>
      </c>
      <c r="Y33" s="149">
        <v>0</v>
      </c>
      <c r="Z33" s="149"/>
      <c r="AA33" s="147" t="s">
        <v>58</v>
      </c>
      <c r="AB33" s="150" t="s">
        <v>58</v>
      </c>
      <c r="AC33" s="151">
        <v>2021</v>
      </c>
      <c r="AD33" s="152">
        <v>0</v>
      </c>
      <c r="AE33" s="60" t="s">
        <v>58</v>
      </c>
      <c r="AF33" s="153"/>
      <c r="AG33" s="147" t="s">
        <v>58</v>
      </c>
      <c r="AH33" s="153"/>
      <c r="AI33" s="147" t="s">
        <v>58</v>
      </c>
      <c r="AJ33" s="154" t="s">
        <v>58</v>
      </c>
    </row>
    <row r="34" spans="1:36" ht="15" customHeight="1" thickTop="1" thickBot="1" x14ac:dyDescent="0.35"/>
    <row r="35" spans="1:36" ht="15" customHeight="1" thickTop="1" x14ac:dyDescent="0.3">
      <c r="B35" s="105">
        <v>3</v>
      </c>
      <c r="C35" s="18" t="s">
        <v>114</v>
      </c>
      <c r="D35" s="19">
        <v>1</v>
      </c>
      <c r="E35" s="106">
        <v>313260069564.92999</v>
      </c>
      <c r="F35" s="106">
        <v>637462816619.73999</v>
      </c>
      <c r="G35" s="106">
        <v>151453493980.17999</v>
      </c>
      <c r="H35" s="106">
        <v>419888465916.35999</v>
      </c>
      <c r="I35" s="106">
        <v>161806575584.75</v>
      </c>
      <c r="J35" s="106">
        <v>217574350703.38</v>
      </c>
      <c r="K35" s="106">
        <v>12876957797.77</v>
      </c>
      <c r="L35" s="107">
        <v>18016022072.619999</v>
      </c>
      <c r="M35" s="108">
        <v>1</v>
      </c>
      <c r="N35" s="109">
        <v>26</v>
      </c>
      <c r="O35" s="110"/>
      <c r="P35" s="110">
        <v>0</v>
      </c>
      <c r="Q35" s="111">
        <v>185500000000</v>
      </c>
      <c r="R35" s="106">
        <v>161806575584.75</v>
      </c>
      <c r="S35" s="112" t="s">
        <v>133</v>
      </c>
      <c r="T35" s="113" t="s">
        <v>102</v>
      </c>
      <c r="U35" s="106">
        <v>2.068358156239861</v>
      </c>
      <c r="V35" s="18" t="s">
        <v>133</v>
      </c>
      <c r="W35" s="114">
        <v>0.65868699313772261</v>
      </c>
      <c r="X35" s="18" t="s">
        <v>133</v>
      </c>
      <c r="Y35" s="110">
        <v>0</v>
      </c>
      <c r="Z35" s="106">
        <v>0.71475033422277301</v>
      </c>
      <c r="AA35" s="18" t="s">
        <v>133</v>
      </c>
      <c r="AB35" s="18" t="s">
        <v>133</v>
      </c>
      <c r="AC35" s="115">
        <v>2021</v>
      </c>
      <c r="AD35" s="116">
        <v>701645.10054719402</v>
      </c>
      <c r="AE35" s="58"/>
      <c r="AF35" s="19">
        <v>5.9184172013571623E-2</v>
      </c>
      <c r="AG35" s="18" t="s">
        <v>133</v>
      </c>
      <c r="AH35" s="19">
        <v>2.0200327708606379E-2</v>
      </c>
      <c r="AI35" s="18" t="s">
        <v>133</v>
      </c>
      <c r="AJ35" s="117" t="s">
        <v>133</v>
      </c>
    </row>
    <row r="36" spans="1:36" ht="15" customHeight="1" x14ac:dyDescent="0.3">
      <c r="A36" s="205"/>
      <c r="B36" s="118">
        <v>3.1</v>
      </c>
      <c r="C36" s="176" t="s">
        <v>115</v>
      </c>
      <c r="D36" s="10">
        <v>0.55000000000000004</v>
      </c>
      <c r="E36" s="120">
        <v>154624354000</v>
      </c>
      <c r="F36" s="120">
        <v>456015228000</v>
      </c>
      <c r="G36" s="120">
        <v>94607648000</v>
      </c>
      <c r="H36" s="120">
        <v>304718835000</v>
      </c>
      <c r="I36" s="121">
        <v>60016706000</v>
      </c>
      <c r="J36" s="121">
        <v>151296393000</v>
      </c>
      <c r="K36" s="121">
        <v>-14062430000</v>
      </c>
      <c r="L36" s="121">
        <v>15813523101</v>
      </c>
      <c r="M36" s="123"/>
      <c r="N36" s="124" t="s">
        <v>58</v>
      </c>
      <c r="O36" s="125"/>
      <c r="P36" s="125" t="s">
        <v>58</v>
      </c>
      <c r="Q36" s="126" t="s">
        <v>58</v>
      </c>
      <c r="R36" s="127" t="s">
        <v>58</v>
      </c>
      <c r="S36" s="128" t="s">
        <v>58</v>
      </c>
      <c r="T36" s="129" t="s">
        <v>132</v>
      </c>
      <c r="U36" s="127"/>
      <c r="V36" s="129" t="s">
        <v>58</v>
      </c>
      <c r="W36" s="130"/>
      <c r="X36" s="129" t="s">
        <v>58</v>
      </c>
      <c r="Y36" s="131" t="s">
        <v>58</v>
      </c>
      <c r="Z36" s="131"/>
      <c r="AA36" s="129" t="s">
        <v>58</v>
      </c>
      <c r="AB36" s="132" t="s">
        <v>58</v>
      </c>
      <c r="AC36" s="133">
        <v>2021</v>
      </c>
      <c r="AD36" s="134">
        <v>501928.6492626518</v>
      </c>
      <c r="AE36" s="59" t="s">
        <v>135</v>
      </c>
      <c r="AF36" s="135"/>
      <c r="AG36" s="129" t="s">
        <v>58</v>
      </c>
      <c r="AH36" s="135"/>
      <c r="AI36" s="129" t="s">
        <v>58</v>
      </c>
      <c r="AJ36" s="132" t="s">
        <v>58</v>
      </c>
    </row>
    <row r="37" spans="1:36" ht="15" customHeight="1" x14ac:dyDescent="0.3">
      <c r="A37" s="205"/>
      <c r="B37" s="118">
        <v>3.2</v>
      </c>
      <c r="C37" s="176" t="s">
        <v>116</v>
      </c>
      <c r="D37" s="10">
        <v>0.1</v>
      </c>
      <c r="E37" s="120">
        <v>23985693000</v>
      </c>
      <c r="F37" s="120">
        <v>42721488000</v>
      </c>
      <c r="G37" s="120">
        <v>19147935000</v>
      </c>
      <c r="H37" s="120">
        <v>21101163000</v>
      </c>
      <c r="I37" s="121">
        <v>4837758000</v>
      </c>
      <c r="J37" s="121">
        <v>21620325000</v>
      </c>
      <c r="K37" s="121">
        <v>5242909000</v>
      </c>
      <c r="L37" s="121">
        <v>183164487</v>
      </c>
      <c r="M37" s="123"/>
      <c r="N37" s="124" t="s">
        <v>58</v>
      </c>
      <c r="O37" s="125"/>
      <c r="P37" s="125" t="s">
        <v>58</v>
      </c>
      <c r="Q37" s="126" t="s">
        <v>58</v>
      </c>
      <c r="R37" s="127" t="s">
        <v>58</v>
      </c>
      <c r="S37" s="128" t="s">
        <v>58</v>
      </c>
      <c r="T37" s="129" t="s">
        <v>102</v>
      </c>
      <c r="U37" s="127"/>
      <c r="V37" s="129" t="s">
        <v>58</v>
      </c>
      <c r="W37" s="130"/>
      <c r="X37" s="129" t="s">
        <v>58</v>
      </c>
      <c r="Y37" s="131" t="s">
        <v>58</v>
      </c>
      <c r="Z37" s="131"/>
      <c r="AA37" s="129" t="s">
        <v>58</v>
      </c>
      <c r="AB37" s="132" t="s">
        <v>58</v>
      </c>
      <c r="AC37" s="133">
        <v>2021</v>
      </c>
      <c r="AD37" s="134">
        <v>47022.856803217517</v>
      </c>
      <c r="AE37" s="59" t="s">
        <v>135</v>
      </c>
      <c r="AF37" s="135"/>
      <c r="AG37" s="129" t="s">
        <v>58</v>
      </c>
      <c r="AH37" s="135"/>
      <c r="AI37" s="129" t="s">
        <v>58</v>
      </c>
      <c r="AJ37" s="136" t="s">
        <v>58</v>
      </c>
    </row>
    <row r="38" spans="1:36" ht="15" customHeight="1" x14ac:dyDescent="0.3">
      <c r="A38" s="205"/>
      <c r="B38" s="118">
        <v>3.3000000000000003</v>
      </c>
      <c r="C38" s="176" t="s">
        <v>117</v>
      </c>
      <c r="D38" s="10">
        <v>0.35</v>
      </c>
      <c r="E38" s="120">
        <v>134650022564.92999</v>
      </c>
      <c r="F38" s="120">
        <v>138726100619.73999</v>
      </c>
      <c r="G38" s="120">
        <v>37697910980.18</v>
      </c>
      <c r="H38" s="120">
        <v>94068467916.360001</v>
      </c>
      <c r="I38" s="121">
        <v>96952111584.75</v>
      </c>
      <c r="J38" s="121">
        <v>44657632703.37999</v>
      </c>
      <c r="K38" s="121">
        <v>21696478797.77</v>
      </c>
      <c r="L38" s="121">
        <v>2019334484.6199999</v>
      </c>
      <c r="M38" s="123"/>
      <c r="N38" s="124" t="s">
        <v>58</v>
      </c>
      <c r="O38" s="125"/>
      <c r="P38" s="125" t="s">
        <v>58</v>
      </c>
      <c r="Q38" s="126" t="s">
        <v>58</v>
      </c>
      <c r="R38" s="127" t="s">
        <v>58</v>
      </c>
      <c r="S38" s="128" t="s">
        <v>58</v>
      </c>
      <c r="T38" s="129" t="s">
        <v>132</v>
      </c>
      <c r="U38" s="127"/>
      <c r="V38" s="129" t="s">
        <v>58</v>
      </c>
      <c r="W38" s="130"/>
      <c r="X38" s="129" t="s">
        <v>58</v>
      </c>
      <c r="Y38" s="131">
        <v>0</v>
      </c>
      <c r="Z38" s="131"/>
      <c r="AA38" s="129" t="s">
        <v>58</v>
      </c>
      <c r="AB38" s="132" t="s">
        <v>58</v>
      </c>
      <c r="AC38" s="133">
        <v>2021</v>
      </c>
      <c r="AD38" s="134">
        <v>152693.59448132469</v>
      </c>
      <c r="AE38" s="59" t="s">
        <v>135</v>
      </c>
      <c r="AF38" s="135"/>
      <c r="AG38" s="129" t="s">
        <v>58</v>
      </c>
      <c r="AH38" s="135"/>
      <c r="AI38" s="129" t="s">
        <v>58</v>
      </c>
      <c r="AJ38" s="136" t="s">
        <v>58</v>
      </c>
    </row>
    <row r="39" spans="1:36" ht="15" customHeight="1" x14ac:dyDescent="0.3">
      <c r="B39" s="118" t="s">
        <v>58</v>
      </c>
      <c r="C39" s="14"/>
      <c r="D39" s="10"/>
      <c r="E39" s="120">
        <v>0</v>
      </c>
      <c r="F39" s="120">
        <v>0</v>
      </c>
      <c r="G39" s="120">
        <v>0</v>
      </c>
      <c r="H39" s="120">
        <v>0</v>
      </c>
      <c r="I39" s="121">
        <v>0</v>
      </c>
      <c r="J39" s="121">
        <v>0</v>
      </c>
      <c r="K39" s="121">
        <v>0</v>
      </c>
      <c r="L39" s="122">
        <v>0</v>
      </c>
      <c r="M39" s="123"/>
      <c r="N39" s="124" t="s">
        <v>58</v>
      </c>
      <c r="O39" s="125"/>
      <c r="P39" s="125" t="s">
        <v>58</v>
      </c>
      <c r="Q39" s="126" t="s">
        <v>58</v>
      </c>
      <c r="R39" s="127" t="s">
        <v>58</v>
      </c>
      <c r="S39" s="128" t="s">
        <v>58</v>
      </c>
      <c r="T39" s="129"/>
      <c r="U39" s="127"/>
      <c r="V39" s="129" t="s">
        <v>58</v>
      </c>
      <c r="W39" s="130"/>
      <c r="X39" s="129" t="s">
        <v>58</v>
      </c>
      <c r="Y39" s="131">
        <v>0</v>
      </c>
      <c r="Z39" s="131"/>
      <c r="AA39" s="129" t="s">
        <v>58</v>
      </c>
      <c r="AB39" s="132" t="s">
        <v>58</v>
      </c>
      <c r="AC39" s="133">
        <v>2021</v>
      </c>
      <c r="AD39" s="134">
        <v>0</v>
      </c>
      <c r="AE39" s="59" t="s">
        <v>58</v>
      </c>
      <c r="AF39" s="135"/>
      <c r="AG39" s="129" t="s">
        <v>58</v>
      </c>
      <c r="AH39" s="135"/>
      <c r="AI39" s="129" t="s">
        <v>58</v>
      </c>
      <c r="AJ39" s="136" t="s">
        <v>58</v>
      </c>
    </row>
    <row r="40" spans="1:36" ht="15" customHeight="1" x14ac:dyDescent="0.3">
      <c r="B40" s="118" t="s">
        <v>58</v>
      </c>
      <c r="C40" s="14"/>
      <c r="D40" s="10"/>
      <c r="E40" s="120">
        <v>0</v>
      </c>
      <c r="F40" s="120">
        <v>0</v>
      </c>
      <c r="G40" s="120">
        <v>0</v>
      </c>
      <c r="H40" s="120">
        <v>0</v>
      </c>
      <c r="I40" s="121">
        <v>0</v>
      </c>
      <c r="J40" s="121">
        <v>0</v>
      </c>
      <c r="K40" s="121">
        <v>0</v>
      </c>
      <c r="L40" s="122">
        <v>0</v>
      </c>
      <c r="M40" s="123"/>
      <c r="N40" s="124" t="s">
        <v>58</v>
      </c>
      <c r="O40" s="125"/>
      <c r="P40" s="125" t="s">
        <v>58</v>
      </c>
      <c r="Q40" s="126" t="s">
        <v>58</v>
      </c>
      <c r="R40" s="127" t="s">
        <v>58</v>
      </c>
      <c r="S40" s="128" t="s">
        <v>58</v>
      </c>
      <c r="T40" s="129"/>
      <c r="U40" s="127"/>
      <c r="V40" s="129" t="s">
        <v>58</v>
      </c>
      <c r="W40" s="130"/>
      <c r="X40" s="129" t="s">
        <v>58</v>
      </c>
      <c r="Y40" s="131">
        <v>0</v>
      </c>
      <c r="Z40" s="131"/>
      <c r="AA40" s="129" t="s">
        <v>58</v>
      </c>
      <c r="AB40" s="132" t="s">
        <v>58</v>
      </c>
      <c r="AC40" s="133">
        <v>2021</v>
      </c>
      <c r="AD40" s="134">
        <v>0</v>
      </c>
      <c r="AE40" s="59" t="s">
        <v>58</v>
      </c>
      <c r="AF40" s="135"/>
      <c r="AG40" s="129" t="s">
        <v>58</v>
      </c>
      <c r="AH40" s="135"/>
      <c r="AI40" s="129" t="s">
        <v>58</v>
      </c>
      <c r="AJ40" s="136" t="s">
        <v>58</v>
      </c>
    </row>
    <row r="41" spans="1:36" ht="15" customHeight="1" x14ac:dyDescent="0.3">
      <c r="B41" s="118" t="s">
        <v>58</v>
      </c>
      <c r="C41" s="14"/>
      <c r="D41" s="10"/>
      <c r="E41" s="120">
        <v>0</v>
      </c>
      <c r="F41" s="120">
        <v>0</v>
      </c>
      <c r="G41" s="120">
        <v>0</v>
      </c>
      <c r="H41" s="120">
        <v>0</v>
      </c>
      <c r="I41" s="121">
        <v>0</v>
      </c>
      <c r="J41" s="121">
        <v>0</v>
      </c>
      <c r="K41" s="121">
        <v>0</v>
      </c>
      <c r="L41" s="122">
        <v>0</v>
      </c>
      <c r="M41" s="123"/>
      <c r="N41" s="124" t="s">
        <v>58</v>
      </c>
      <c r="O41" s="125"/>
      <c r="P41" s="125" t="s">
        <v>58</v>
      </c>
      <c r="Q41" s="126" t="s">
        <v>58</v>
      </c>
      <c r="R41" s="127" t="s">
        <v>58</v>
      </c>
      <c r="S41" s="128" t="s">
        <v>58</v>
      </c>
      <c r="T41" s="129"/>
      <c r="U41" s="127"/>
      <c r="V41" s="129" t="s">
        <v>58</v>
      </c>
      <c r="W41" s="130"/>
      <c r="X41" s="129" t="s">
        <v>58</v>
      </c>
      <c r="Y41" s="131">
        <v>0</v>
      </c>
      <c r="Z41" s="131"/>
      <c r="AA41" s="129" t="s">
        <v>58</v>
      </c>
      <c r="AB41" s="132" t="s">
        <v>58</v>
      </c>
      <c r="AC41" s="133">
        <v>2021</v>
      </c>
      <c r="AD41" s="134">
        <v>0</v>
      </c>
      <c r="AE41" s="59" t="s">
        <v>58</v>
      </c>
      <c r="AF41" s="135"/>
      <c r="AG41" s="129" t="s">
        <v>58</v>
      </c>
      <c r="AH41" s="135"/>
      <c r="AI41" s="129" t="s">
        <v>58</v>
      </c>
      <c r="AJ41" s="136" t="s">
        <v>58</v>
      </c>
    </row>
    <row r="42" spans="1:36" ht="15" customHeight="1" x14ac:dyDescent="0.3">
      <c r="B42" s="118" t="s">
        <v>58</v>
      </c>
      <c r="C42" s="14"/>
      <c r="D42" s="10"/>
      <c r="E42" s="120">
        <v>0</v>
      </c>
      <c r="F42" s="120">
        <v>0</v>
      </c>
      <c r="G42" s="120">
        <v>0</v>
      </c>
      <c r="H42" s="120">
        <v>0</v>
      </c>
      <c r="I42" s="121">
        <v>0</v>
      </c>
      <c r="J42" s="121">
        <v>0</v>
      </c>
      <c r="K42" s="121">
        <v>0</v>
      </c>
      <c r="L42" s="122">
        <v>0</v>
      </c>
      <c r="M42" s="123"/>
      <c r="N42" s="124" t="s">
        <v>58</v>
      </c>
      <c r="O42" s="125"/>
      <c r="P42" s="125" t="s">
        <v>58</v>
      </c>
      <c r="Q42" s="126" t="s">
        <v>58</v>
      </c>
      <c r="R42" s="127" t="s">
        <v>58</v>
      </c>
      <c r="S42" s="128" t="s">
        <v>58</v>
      </c>
      <c r="T42" s="129"/>
      <c r="U42" s="127"/>
      <c r="V42" s="129" t="s">
        <v>58</v>
      </c>
      <c r="W42" s="130"/>
      <c r="X42" s="129" t="s">
        <v>58</v>
      </c>
      <c r="Y42" s="131">
        <v>0</v>
      </c>
      <c r="Z42" s="131"/>
      <c r="AA42" s="129" t="s">
        <v>58</v>
      </c>
      <c r="AB42" s="132" t="s">
        <v>58</v>
      </c>
      <c r="AC42" s="133">
        <v>2021</v>
      </c>
      <c r="AD42" s="134">
        <v>0</v>
      </c>
      <c r="AE42" s="59" t="s">
        <v>58</v>
      </c>
      <c r="AF42" s="135"/>
      <c r="AG42" s="129" t="s">
        <v>58</v>
      </c>
      <c r="AH42" s="135"/>
      <c r="AI42" s="129" t="s">
        <v>58</v>
      </c>
      <c r="AJ42" s="136" t="s">
        <v>58</v>
      </c>
    </row>
    <row r="43" spans="1:36" ht="15" customHeight="1" x14ac:dyDescent="0.3">
      <c r="B43" s="118" t="s">
        <v>58</v>
      </c>
      <c r="C43" s="14"/>
      <c r="D43" s="10"/>
      <c r="E43" s="120">
        <v>0</v>
      </c>
      <c r="F43" s="120">
        <v>0</v>
      </c>
      <c r="G43" s="120">
        <v>0</v>
      </c>
      <c r="H43" s="120">
        <v>0</v>
      </c>
      <c r="I43" s="121">
        <v>0</v>
      </c>
      <c r="J43" s="121">
        <v>0</v>
      </c>
      <c r="K43" s="121">
        <v>0</v>
      </c>
      <c r="L43" s="122">
        <v>0</v>
      </c>
      <c r="M43" s="123"/>
      <c r="N43" s="124" t="s">
        <v>58</v>
      </c>
      <c r="O43" s="125"/>
      <c r="P43" s="125" t="s">
        <v>58</v>
      </c>
      <c r="Q43" s="126" t="s">
        <v>58</v>
      </c>
      <c r="R43" s="127" t="s">
        <v>58</v>
      </c>
      <c r="S43" s="128" t="s">
        <v>58</v>
      </c>
      <c r="T43" s="129"/>
      <c r="U43" s="127"/>
      <c r="V43" s="129" t="s">
        <v>58</v>
      </c>
      <c r="W43" s="130"/>
      <c r="X43" s="129" t="s">
        <v>58</v>
      </c>
      <c r="Y43" s="131">
        <v>0</v>
      </c>
      <c r="Z43" s="131"/>
      <c r="AA43" s="129" t="s">
        <v>58</v>
      </c>
      <c r="AB43" s="132" t="s">
        <v>58</v>
      </c>
      <c r="AC43" s="133">
        <v>2021</v>
      </c>
      <c r="AD43" s="134">
        <v>0</v>
      </c>
      <c r="AE43" s="59" t="s">
        <v>58</v>
      </c>
      <c r="AF43" s="135"/>
      <c r="AG43" s="129" t="s">
        <v>58</v>
      </c>
      <c r="AH43" s="135"/>
      <c r="AI43" s="129" t="s">
        <v>58</v>
      </c>
      <c r="AJ43" s="136" t="s">
        <v>58</v>
      </c>
    </row>
    <row r="44" spans="1:36" ht="15" customHeight="1" thickBot="1" x14ac:dyDescent="0.35">
      <c r="B44" s="137" t="s">
        <v>58</v>
      </c>
      <c r="C44" s="20"/>
      <c r="D44" s="21"/>
      <c r="E44" s="138">
        <v>0</v>
      </c>
      <c r="F44" s="138">
        <v>0</v>
      </c>
      <c r="G44" s="138">
        <v>0</v>
      </c>
      <c r="H44" s="138">
        <v>0</v>
      </c>
      <c r="I44" s="139">
        <v>0</v>
      </c>
      <c r="J44" s="139">
        <v>0</v>
      </c>
      <c r="K44" s="139">
        <v>0</v>
      </c>
      <c r="L44" s="140">
        <v>0</v>
      </c>
      <c r="M44" s="141"/>
      <c r="N44" s="142" t="s">
        <v>58</v>
      </c>
      <c r="O44" s="143"/>
      <c r="P44" s="143" t="s">
        <v>58</v>
      </c>
      <c r="Q44" s="144" t="s">
        <v>58</v>
      </c>
      <c r="R44" s="145" t="s">
        <v>58</v>
      </c>
      <c r="S44" s="146" t="s">
        <v>58</v>
      </c>
      <c r="T44" s="147"/>
      <c r="U44" s="145"/>
      <c r="V44" s="147" t="s">
        <v>58</v>
      </c>
      <c r="W44" s="148"/>
      <c r="X44" s="147" t="s">
        <v>58</v>
      </c>
      <c r="Y44" s="149">
        <v>0</v>
      </c>
      <c r="Z44" s="149"/>
      <c r="AA44" s="147" t="s">
        <v>58</v>
      </c>
      <c r="AB44" s="150" t="s">
        <v>58</v>
      </c>
      <c r="AC44" s="151">
        <v>2021</v>
      </c>
      <c r="AD44" s="152">
        <v>0</v>
      </c>
      <c r="AE44" s="60" t="s">
        <v>58</v>
      </c>
      <c r="AF44" s="153"/>
      <c r="AG44" s="147" t="s">
        <v>58</v>
      </c>
      <c r="AH44" s="153"/>
      <c r="AI44" s="147" t="s">
        <v>58</v>
      </c>
      <c r="AJ44" s="154" t="s">
        <v>58</v>
      </c>
    </row>
    <row r="45" spans="1:36" ht="15" customHeight="1" thickTop="1" thickBot="1" x14ac:dyDescent="0.35"/>
    <row r="46" spans="1:36" ht="15" customHeight="1" thickTop="1" x14ac:dyDescent="0.3">
      <c r="B46" s="105">
        <v>4</v>
      </c>
      <c r="C46" s="18" t="s">
        <v>121</v>
      </c>
      <c r="D46" s="19">
        <v>1</v>
      </c>
      <c r="E46" s="106">
        <v>218425219891.38</v>
      </c>
      <c r="F46" s="106">
        <v>247315027003.17999</v>
      </c>
      <c r="G46" s="106">
        <v>155785951192.54999</v>
      </c>
      <c r="H46" s="106">
        <v>180045440474.73999</v>
      </c>
      <c r="I46" s="106">
        <v>62639268698.830017</v>
      </c>
      <c r="J46" s="106">
        <v>67269586528.440002</v>
      </c>
      <c r="K46" s="106">
        <v>22498765012.310001</v>
      </c>
      <c r="L46" s="107">
        <v>518200125.3900001</v>
      </c>
      <c r="M46" s="108">
        <v>1</v>
      </c>
      <c r="N46" s="109">
        <v>26</v>
      </c>
      <c r="O46" s="110"/>
      <c r="P46" s="110">
        <v>0</v>
      </c>
      <c r="Q46" s="111">
        <v>185500000000</v>
      </c>
      <c r="R46" s="106">
        <v>62639268698.830017</v>
      </c>
      <c r="S46" s="112" t="s">
        <v>133</v>
      </c>
      <c r="T46" s="113" t="s">
        <v>102</v>
      </c>
      <c r="U46" s="106">
        <v>1.4020854783074017</v>
      </c>
      <c r="V46" s="18" t="s">
        <v>133</v>
      </c>
      <c r="W46" s="114">
        <v>0.72800040764374963</v>
      </c>
      <c r="X46" s="18" t="s">
        <v>133</v>
      </c>
      <c r="Y46" s="110">
        <v>0</v>
      </c>
      <c r="Z46" s="106">
        <v>43.417135407632934</v>
      </c>
      <c r="AA46" s="18" t="s">
        <v>133</v>
      </c>
      <c r="AB46" s="18" t="s">
        <v>133</v>
      </c>
      <c r="AC46" s="115">
        <v>2021</v>
      </c>
      <c r="AD46" s="116">
        <v>272215.68452986487</v>
      </c>
      <c r="AE46" s="58"/>
      <c r="AF46" s="19">
        <v>0.33445671622789075</v>
      </c>
      <c r="AG46" s="18" t="s">
        <v>133</v>
      </c>
      <c r="AH46" s="19">
        <v>9.0972090474796388E-2</v>
      </c>
      <c r="AI46" s="18" t="s">
        <v>133</v>
      </c>
      <c r="AJ46" s="117" t="s">
        <v>133</v>
      </c>
    </row>
    <row r="47" spans="1:36" ht="15" customHeight="1" x14ac:dyDescent="0.3">
      <c r="A47" s="205"/>
      <c r="B47" s="118">
        <v>4.0999999999999996</v>
      </c>
      <c r="C47" s="119" t="s">
        <v>118</v>
      </c>
      <c r="D47" s="10">
        <v>0.6</v>
      </c>
      <c r="E47" s="120">
        <v>891159633</v>
      </c>
      <c r="F47" s="120">
        <v>897278150</v>
      </c>
      <c r="G47" s="120">
        <v>845981484</v>
      </c>
      <c r="H47" s="120">
        <v>845981484</v>
      </c>
      <c r="I47" s="121">
        <v>45178149</v>
      </c>
      <c r="J47" s="121">
        <v>51296666</v>
      </c>
      <c r="K47" s="121">
        <v>1995000</v>
      </c>
      <c r="L47" s="121">
        <v>9.9999999999999995E-8</v>
      </c>
      <c r="M47" s="123"/>
      <c r="N47" s="124" t="s">
        <v>58</v>
      </c>
      <c r="O47" s="125"/>
      <c r="P47" s="125" t="s">
        <v>58</v>
      </c>
      <c r="Q47" s="126" t="s">
        <v>58</v>
      </c>
      <c r="R47" s="127" t="s">
        <v>58</v>
      </c>
      <c r="S47" s="128" t="s">
        <v>58</v>
      </c>
      <c r="T47" s="129" t="s">
        <v>102</v>
      </c>
      <c r="U47" s="127"/>
      <c r="V47" s="129" t="s">
        <v>58</v>
      </c>
      <c r="W47" s="130"/>
      <c r="X47" s="129" t="s">
        <v>58</v>
      </c>
      <c r="Y47" s="131" t="s">
        <v>58</v>
      </c>
      <c r="Z47" s="131"/>
      <c r="AA47" s="129" t="s">
        <v>58</v>
      </c>
      <c r="AB47" s="132" t="s">
        <v>58</v>
      </c>
      <c r="AC47" s="133">
        <v>2021</v>
      </c>
      <c r="AD47" s="134">
        <v>987.6196718640964</v>
      </c>
      <c r="AE47" s="59" t="s">
        <v>134</v>
      </c>
      <c r="AF47" s="135"/>
      <c r="AG47" s="129" t="s">
        <v>58</v>
      </c>
      <c r="AH47" s="135"/>
      <c r="AI47" s="129" t="s">
        <v>58</v>
      </c>
      <c r="AJ47" s="132" t="s">
        <v>58</v>
      </c>
    </row>
    <row r="48" spans="1:36" ht="15" customHeight="1" x14ac:dyDescent="0.3">
      <c r="A48" s="205"/>
      <c r="B48" s="118">
        <v>4.1999999999999993</v>
      </c>
      <c r="C48" s="200" t="s">
        <v>119</v>
      </c>
      <c r="D48" s="10">
        <v>0.1</v>
      </c>
      <c r="E48" s="120">
        <v>206853446826.38</v>
      </c>
      <c r="F48" s="120">
        <v>226941086845.17999</v>
      </c>
      <c r="G48" s="120">
        <v>153125158448.54999</v>
      </c>
      <c r="H48" s="120">
        <v>163651374594.73999</v>
      </c>
      <c r="I48" s="121">
        <v>53728288377.830017</v>
      </c>
      <c r="J48" s="121">
        <v>63289712250.440002</v>
      </c>
      <c r="K48" s="121">
        <v>22547769659.310001</v>
      </c>
      <c r="L48" s="121">
        <v>477774184.38999999</v>
      </c>
      <c r="M48" s="123"/>
      <c r="N48" s="124" t="s">
        <v>58</v>
      </c>
      <c r="O48" s="125"/>
      <c r="P48" s="125" t="s">
        <v>58</v>
      </c>
      <c r="Q48" s="126" t="s">
        <v>58</v>
      </c>
      <c r="R48" s="127" t="s">
        <v>58</v>
      </c>
      <c r="S48" s="128" t="s">
        <v>58</v>
      </c>
      <c r="T48" s="129" t="s">
        <v>132</v>
      </c>
      <c r="U48" s="127"/>
      <c r="V48" s="129" t="s">
        <v>58</v>
      </c>
      <c r="W48" s="130"/>
      <c r="X48" s="129" t="s">
        <v>58</v>
      </c>
      <c r="Y48" s="131" t="s">
        <v>58</v>
      </c>
      <c r="Z48" s="131"/>
      <c r="AA48" s="129" t="s">
        <v>58</v>
      </c>
      <c r="AB48" s="132" t="s">
        <v>58</v>
      </c>
      <c r="AC48" s="133">
        <v>2021</v>
      </c>
      <c r="AD48" s="134">
        <v>249790.41529376153</v>
      </c>
      <c r="AE48" s="59" t="s">
        <v>135</v>
      </c>
      <c r="AF48" s="135"/>
      <c r="AG48" s="129" t="s">
        <v>58</v>
      </c>
      <c r="AH48" s="135"/>
      <c r="AI48" s="129" t="s">
        <v>58</v>
      </c>
      <c r="AJ48" s="136" t="s">
        <v>58</v>
      </c>
    </row>
    <row r="49" spans="1:36" ht="15" customHeight="1" x14ac:dyDescent="0.3">
      <c r="A49" s="205"/>
      <c r="B49" s="118">
        <v>4.2999999999999989</v>
      </c>
      <c r="C49" s="202" t="s">
        <v>120</v>
      </c>
      <c r="D49" s="10">
        <v>0.3</v>
      </c>
      <c r="E49" s="120">
        <v>10680613432</v>
      </c>
      <c r="F49" s="120">
        <v>19476662008</v>
      </c>
      <c r="G49" s="120">
        <v>1814811260</v>
      </c>
      <c r="H49" s="120">
        <v>15548084396</v>
      </c>
      <c r="I49" s="121">
        <v>8865802172</v>
      </c>
      <c r="J49" s="121">
        <v>3928577612</v>
      </c>
      <c r="K49" s="121">
        <v>-50999647</v>
      </c>
      <c r="L49" s="121">
        <v>40425941</v>
      </c>
      <c r="M49" s="123"/>
      <c r="N49" s="124" t="s">
        <v>58</v>
      </c>
      <c r="O49" s="125"/>
      <c r="P49" s="125" t="s">
        <v>58</v>
      </c>
      <c r="Q49" s="126" t="s">
        <v>58</v>
      </c>
      <c r="R49" s="127" t="s">
        <v>58</v>
      </c>
      <c r="S49" s="128" t="s">
        <v>58</v>
      </c>
      <c r="T49" s="129" t="s">
        <v>102</v>
      </c>
      <c r="U49" s="127"/>
      <c r="V49" s="129" t="s">
        <v>58</v>
      </c>
      <c r="W49" s="130"/>
      <c r="X49" s="129" t="s">
        <v>58</v>
      </c>
      <c r="Y49" s="131">
        <v>0</v>
      </c>
      <c r="Z49" s="131"/>
      <c r="AA49" s="129" t="s">
        <v>58</v>
      </c>
      <c r="AB49" s="132" t="s">
        <v>58</v>
      </c>
      <c r="AC49" s="133">
        <v>2021</v>
      </c>
      <c r="AD49" s="134">
        <v>21437.649564239218</v>
      </c>
      <c r="AE49" s="59" t="s">
        <v>134</v>
      </c>
      <c r="AF49" s="135"/>
      <c r="AG49" s="129" t="s">
        <v>58</v>
      </c>
      <c r="AH49" s="135"/>
      <c r="AI49" s="129" t="s">
        <v>58</v>
      </c>
      <c r="AJ49" s="136" t="s">
        <v>58</v>
      </c>
    </row>
    <row r="50" spans="1:36" ht="15" customHeight="1" x14ac:dyDescent="0.3">
      <c r="B50" s="118" t="s">
        <v>58</v>
      </c>
      <c r="C50" s="14"/>
      <c r="D50" s="10"/>
      <c r="E50" s="120">
        <v>0</v>
      </c>
      <c r="F50" s="120">
        <v>0</v>
      </c>
      <c r="G50" s="120">
        <v>0</v>
      </c>
      <c r="H50" s="120">
        <v>0</v>
      </c>
      <c r="I50" s="121">
        <v>0</v>
      </c>
      <c r="J50" s="121">
        <v>0</v>
      </c>
      <c r="K50" s="121">
        <v>0</v>
      </c>
      <c r="L50" s="122">
        <v>0</v>
      </c>
      <c r="M50" s="123"/>
      <c r="N50" s="124" t="s">
        <v>58</v>
      </c>
      <c r="O50" s="125"/>
      <c r="P50" s="125" t="s">
        <v>58</v>
      </c>
      <c r="Q50" s="126" t="s">
        <v>58</v>
      </c>
      <c r="R50" s="127" t="s">
        <v>58</v>
      </c>
      <c r="S50" s="128" t="s">
        <v>58</v>
      </c>
      <c r="T50" s="129"/>
      <c r="U50" s="127"/>
      <c r="V50" s="129" t="s">
        <v>58</v>
      </c>
      <c r="W50" s="130"/>
      <c r="X50" s="129" t="s">
        <v>58</v>
      </c>
      <c r="Y50" s="131">
        <v>0</v>
      </c>
      <c r="Z50" s="131"/>
      <c r="AA50" s="129" t="s">
        <v>58</v>
      </c>
      <c r="AB50" s="132" t="s">
        <v>58</v>
      </c>
      <c r="AC50" s="133">
        <v>2021</v>
      </c>
      <c r="AD50" s="134">
        <v>0</v>
      </c>
      <c r="AE50" s="59" t="s">
        <v>58</v>
      </c>
      <c r="AF50" s="135"/>
      <c r="AG50" s="129" t="s">
        <v>58</v>
      </c>
      <c r="AH50" s="135"/>
      <c r="AI50" s="129" t="s">
        <v>58</v>
      </c>
      <c r="AJ50" s="136" t="s">
        <v>58</v>
      </c>
    </row>
    <row r="51" spans="1:36" ht="15" customHeight="1" x14ac:dyDescent="0.3">
      <c r="B51" s="118" t="s">
        <v>58</v>
      </c>
      <c r="C51" s="14"/>
      <c r="D51" s="10"/>
      <c r="E51" s="120">
        <v>0</v>
      </c>
      <c r="F51" s="120">
        <v>0</v>
      </c>
      <c r="G51" s="120">
        <v>0</v>
      </c>
      <c r="H51" s="120">
        <v>0</v>
      </c>
      <c r="I51" s="121">
        <v>0</v>
      </c>
      <c r="J51" s="121">
        <v>0</v>
      </c>
      <c r="K51" s="121">
        <v>0</v>
      </c>
      <c r="L51" s="122">
        <v>0</v>
      </c>
      <c r="M51" s="123"/>
      <c r="N51" s="124" t="s">
        <v>58</v>
      </c>
      <c r="O51" s="125"/>
      <c r="P51" s="125" t="s">
        <v>58</v>
      </c>
      <c r="Q51" s="126" t="s">
        <v>58</v>
      </c>
      <c r="R51" s="127" t="s">
        <v>58</v>
      </c>
      <c r="S51" s="128" t="s">
        <v>58</v>
      </c>
      <c r="T51" s="129"/>
      <c r="U51" s="127"/>
      <c r="V51" s="129" t="s">
        <v>58</v>
      </c>
      <c r="W51" s="130"/>
      <c r="X51" s="129" t="s">
        <v>58</v>
      </c>
      <c r="Y51" s="131">
        <v>0</v>
      </c>
      <c r="Z51" s="131"/>
      <c r="AA51" s="129" t="s">
        <v>58</v>
      </c>
      <c r="AB51" s="132" t="s">
        <v>58</v>
      </c>
      <c r="AC51" s="133">
        <v>2021</v>
      </c>
      <c r="AD51" s="134">
        <v>0</v>
      </c>
      <c r="AE51" s="59" t="s">
        <v>58</v>
      </c>
      <c r="AF51" s="135"/>
      <c r="AG51" s="129" t="s">
        <v>58</v>
      </c>
      <c r="AH51" s="135"/>
      <c r="AI51" s="129" t="s">
        <v>58</v>
      </c>
      <c r="AJ51" s="136" t="s">
        <v>58</v>
      </c>
    </row>
    <row r="52" spans="1:36" ht="15" customHeight="1" x14ac:dyDescent="0.3">
      <c r="B52" s="118" t="s">
        <v>58</v>
      </c>
      <c r="C52" s="14"/>
      <c r="D52" s="10"/>
      <c r="E52" s="120">
        <v>0</v>
      </c>
      <c r="F52" s="120">
        <v>0</v>
      </c>
      <c r="G52" s="120">
        <v>0</v>
      </c>
      <c r="H52" s="120">
        <v>0</v>
      </c>
      <c r="I52" s="121">
        <v>0</v>
      </c>
      <c r="J52" s="121">
        <v>0</v>
      </c>
      <c r="K52" s="121">
        <v>0</v>
      </c>
      <c r="L52" s="122">
        <v>0</v>
      </c>
      <c r="M52" s="123"/>
      <c r="N52" s="124" t="s">
        <v>58</v>
      </c>
      <c r="O52" s="125"/>
      <c r="P52" s="125" t="s">
        <v>58</v>
      </c>
      <c r="Q52" s="126" t="s">
        <v>58</v>
      </c>
      <c r="R52" s="127" t="s">
        <v>58</v>
      </c>
      <c r="S52" s="128" t="s">
        <v>58</v>
      </c>
      <c r="T52" s="129"/>
      <c r="U52" s="127"/>
      <c r="V52" s="129" t="s">
        <v>58</v>
      </c>
      <c r="W52" s="130"/>
      <c r="X52" s="129" t="s">
        <v>58</v>
      </c>
      <c r="Y52" s="131">
        <v>0</v>
      </c>
      <c r="Z52" s="131"/>
      <c r="AA52" s="129" t="s">
        <v>58</v>
      </c>
      <c r="AB52" s="132" t="s">
        <v>58</v>
      </c>
      <c r="AC52" s="133">
        <v>2021</v>
      </c>
      <c r="AD52" s="134">
        <v>0</v>
      </c>
      <c r="AE52" s="59" t="s">
        <v>58</v>
      </c>
      <c r="AF52" s="135"/>
      <c r="AG52" s="129" t="s">
        <v>58</v>
      </c>
      <c r="AH52" s="135"/>
      <c r="AI52" s="129" t="s">
        <v>58</v>
      </c>
      <c r="AJ52" s="136" t="s">
        <v>58</v>
      </c>
    </row>
    <row r="53" spans="1:36" ht="15" customHeight="1" x14ac:dyDescent="0.3">
      <c r="B53" s="118" t="s">
        <v>58</v>
      </c>
      <c r="C53" s="14"/>
      <c r="D53" s="10"/>
      <c r="E53" s="120">
        <v>0</v>
      </c>
      <c r="F53" s="120">
        <v>0</v>
      </c>
      <c r="G53" s="120">
        <v>0</v>
      </c>
      <c r="H53" s="120">
        <v>0</v>
      </c>
      <c r="I53" s="121">
        <v>0</v>
      </c>
      <c r="J53" s="121">
        <v>0</v>
      </c>
      <c r="K53" s="121">
        <v>0</v>
      </c>
      <c r="L53" s="122">
        <v>0</v>
      </c>
      <c r="M53" s="123"/>
      <c r="N53" s="124" t="s">
        <v>58</v>
      </c>
      <c r="O53" s="125"/>
      <c r="P53" s="125" t="s">
        <v>58</v>
      </c>
      <c r="Q53" s="126" t="s">
        <v>58</v>
      </c>
      <c r="R53" s="127" t="s">
        <v>58</v>
      </c>
      <c r="S53" s="128" t="s">
        <v>58</v>
      </c>
      <c r="T53" s="129"/>
      <c r="U53" s="127"/>
      <c r="V53" s="129" t="s">
        <v>58</v>
      </c>
      <c r="W53" s="130"/>
      <c r="X53" s="129" t="s">
        <v>58</v>
      </c>
      <c r="Y53" s="131">
        <v>0</v>
      </c>
      <c r="Z53" s="131"/>
      <c r="AA53" s="129" t="s">
        <v>58</v>
      </c>
      <c r="AB53" s="132" t="s">
        <v>58</v>
      </c>
      <c r="AC53" s="133">
        <v>2021</v>
      </c>
      <c r="AD53" s="134">
        <v>0</v>
      </c>
      <c r="AE53" s="59" t="s">
        <v>58</v>
      </c>
      <c r="AF53" s="135"/>
      <c r="AG53" s="129" t="s">
        <v>58</v>
      </c>
      <c r="AH53" s="135"/>
      <c r="AI53" s="129" t="s">
        <v>58</v>
      </c>
      <c r="AJ53" s="136" t="s">
        <v>58</v>
      </c>
    </row>
    <row r="54" spans="1:36" ht="15" customHeight="1" x14ac:dyDescent="0.3">
      <c r="B54" s="118" t="s">
        <v>58</v>
      </c>
      <c r="C54" s="14"/>
      <c r="D54" s="10"/>
      <c r="E54" s="120">
        <v>0</v>
      </c>
      <c r="F54" s="120">
        <v>0</v>
      </c>
      <c r="G54" s="120">
        <v>0</v>
      </c>
      <c r="H54" s="120">
        <v>0</v>
      </c>
      <c r="I54" s="121">
        <v>0</v>
      </c>
      <c r="J54" s="121">
        <v>0</v>
      </c>
      <c r="K54" s="121">
        <v>0</v>
      </c>
      <c r="L54" s="122">
        <v>0</v>
      </c>
      <c r="M54" s="123"/>
      <c r="N54" s="124" t="s">
        <v>58</v>
      </c>
      <c r="O54" s="125"/>
      <c r="P54" s="125" t="s">
        <v>58</v>
      </c>
      <c r="Q54" s="126" t="s">
        <v>58</v>
      </c>
      <c r="R54" s="127" t="s">
        <v>58</v>
      </c>
      <c r="S54" s="128" t="s">
        <v>58</v>
      </c>
      <c r="T54" s="129"/>
      <c r="U54" s="127"/>
      <c r="V54" s="129" t="s">
        <v>58</v>
      </c>
      <c r="W54" s="130"/>
      <c r="X54" s="129" t="s">
        <v>58</v>
      </c>
      <c r="Y54" s="131">
        <v>0</v>
      </c>
      <c r="Z54" s="131"/>
      <c r="AA54" s="129" t="s">
        <v>58</v>
      </c>
      <c r="AB54" s="132" t="s">
        <v>58</v>
      </c>
      <c r="AC54" s="133">
        <v>2021</v>
      </c>
      <c r="AD54" s="134">
        <v>0</v>
      </c>
      <c r="AE54" s="59" t="s">
        <v>58</v>
      </c>
      <c r="AF54" s="135"/>
      <c r="AG54" s="129" t="s">
        <v>58</v>
      </c>
      <c r="AH54" s="135"/>
      <c r="AI54" s="129" t="s">
        <v>58</v>
      </c>
      <c r="AJ54" s="136" t="s">
        <v>58</v>
      </c>
    </row>
    <row r="55" spans="1:36" ht="15" customHeight="1" thickBot="1" x14ac:dyDescent="0.35">
      <c r="B55" s="137" t="s">
        <v>58</v>
      </c>
      <c r="C55" s="20"/>
      <c r="D55" s="21"/>
      <c r="E55" s="138">
        <v>0</v>
      </c>
      <c r="F55" s="138">
        <v>0</v>
      </c>
      <c r="G55" s="138">
        <v>0</v>
      </c>
      <c r="H55" s="138">
        <v>0</v>
      </c>
      <c r="I55" s="139">
        <v>0</v>
      </c>
      <c r="J55" s="139">
        <v>0</v>
      </c>
      <c r="K55" s="139">
        <v>0</v>
      </c>
      <c r="L55" s="140">
        <v>0</v>
      </c>
      <c r="M55" s="141"/>
      <c r="N55" s="142" t="s">
        <v>58</v>
      </c>
      <c r="O55" s="143"/>
      <c r="P55" s="143" t="s">
        <v>58</v>
      </c>
      <c r="Q55" s="144" t="s">
        <v>58</v>
      </c>
      <c r="R55" s="145" t="s">
        <v>58</v>
      </c>
      <c r="S55" s="146" t="s">
        <v>58</v>
      </c>
      <c r="T55" s="147"/>
      <c r="U55" s="145"/>
      <c r="V55" s="147" t="s">
        <v>58</v>
      </c>
      <c r="W55" s="148"/>
      <c r="X55" s="147" t="s">
        <v>58</v>
      </c>
      <c r="Y55" s="149">
        <v>0</v>
      </c>
      <c r="Z55" s="149"/>
      <c r="AA55" s="147" t="s">
        <v>58</v>
      </c>
      <c r="AB55" s="150" t="s">
        <v>58</v>
      </c>
      <c r="AC55" s="151">
        <v>2021</v>
      </c>
      <c r="AD55" s="152">
        <v>0</v>
      </c>
      <c r="AE55" s="60" t="s">
        <v>58</v>
      </c>
      <c r="AF55" s="153"/>
      <c r="AG55" s="147" t="s">
        <v>58</v>
      </c>
      <c r="AH55" s="153"/>
      <c r="AI55" s="147" t="s">
        <v>58</v>
      </c>
      <c r="AJ55" s="154" t="s">
        <v>58</v>
      </c>
    </row>
    <row r="56" spans="1:36" ht="15" customHeight="1" thickTop="1" thickBot="1" x14ac:dyDescent="0.35"/>
    <row r="57" spans="1:36" ht="15" customHeight="1" thickTop="1" x14ac:dyDescent="0.3">
      <c r="B57" s="105">
        <v>5</v>
      </c>
      <c r="C57" s="18" t="s">
        <v>124</v>
      </c>
      <c r="D57" s="19">
        <v>1</v>
      </c>
      <c r="E57" s="106">
        <v>152248106000</v>
      </c>
      <c r="F57" s="106">
        <v>205414657000</v>
      </c>
      <c r="G57" s="106">
        <v>53931726000</v>
      </c>
      <c r="H57" s="106">
        <v>141767169000</v>
      </c>
      <c r="I57" s="106">
        <v>98316380000</v>
      </c>
      <c r="J57" s="106">
        <v>63647488000</v>
      </c>
      <c r="K57" s="106">
        <v>14022383000</v>
      </c>
      <c r="L57" s="107">
        <v>4803654000.0000095</v>
      </c>
      <c r="M57" s="108">
        <v>1</v>
      </c>
      <c r="N57" s="109">
        <v>26</v>
      </c>
      <c r="O57" s="110"/>
      <c r="P57" s="110">
        <v>0</v>
      </c>
      <c r="Q57" s="111">
        <v>185500000000</v>
      </c>
      <c r="R57" s="106">
        <v>98316380000</v>
      </c>
      <c r="S57" s="112" t="s">
        <v>133</v>
      </c>
      <c r="T57" s="113" t="s">
        <v>102</v>
      </c>
      <c r="U57" s="106">
        <v>2.8229785562583332</v>
      </c>
      <c r="V57" s="18" t="s">
        <v>133</v>
      </c>
      <c r="W57" s="114">
        <v>0.69015118526814767</v>
      </c>
      <c r="X57" s="18" t="s">
        <v>133</v>
      </c>
      <c r="Y57" s="110">
        <v>0</v>
      </c>
      <c r="Z57" s="106">
        <v>2.9191076209901823</v>
      </c>
      <c r="AA57" s="18" t="s">
        <v>133</v>
      </c>
      <c r="AB57" s="18" t="s">
        <v>133</v>
      </c>
      <c r="AC57" s="115">
        <v>2021</v>
      </c>
      <c r="AD57" s="116">
        <v>226096.61913913305</v>
      </c>
      <c r="AE57" s="58"/>
      <c r="AF57" s="19">
        <v>0.22031321958849343</v>
      </c>
      <c r="AG57" s="18" t="s">
        <v>133</v>
      </c>
      <c r="AH57" s="19">
        <v>6.8263789959253002E-2</v>
      </c>
      <c r="AI57" s="18" t="s">
        <v>133</v>
      </c>
      <c r="AJ57" s="117" t="s">
        <v>133</v>
      </c>
    </row>
    <row r="58" spans="1:36" ht="15" customHeight="1" x14ac:dyDescent="0.3">
      <c r="A58" s="205"/>
      <c r="B58" s="118">
        <v>5.0999999999999996</v>
      </c>
      <c r="C58" s="119" t="s">
        <v>122</v>
      </c>
      <c r="D58" s="10">
        <v>0.9</v>
      </c>
      <c r="E58" s="120">
        <v>151987441000</v>
      </c>
      <c r="F58" s="120">
        <v>205153992000</v>
      </c>
      <c r="G58" s="120">
        <v>53891988000</v>
      </c>
      <c r="H58" s="120">
        <v>141727431000</v>
      </c>
      <c r="I58" s="121">
        <v>98095453000</v>
      </c>
      <c r="J58" s="121">
        <v>63426561000</v>
      </c>
      <c r="K58" s="121">
        <v>13899016000</v>
      </c>
      <c r="L58" s="121">
        <v>4803654000</v>
      </c>
      <c r="M58" s="123"/>
      <c r="N58" s="124" t="s">
        <v>58</v>
      </c>
      <c r="O58" s="125"/>
      <c r="P58" s="125" t="s">
        <v>58</v>
      </c>
      <c r="Q58" s="126" t="s">
        <v>58</v>
      </c>
      <c r="R58" s="127" t="s">
        <v>58</v>
      </c>
      <c r="S58" s="128" t="s">
        <v>58</v>
      </c>
      <c r="T58" s="129" t="s">
        <v>132</v>
      </c>
      <c r="U58" s="127"/>
      <c r="V58" s="129" t="s">
        <v>58</v>
      </c>
      <c r="W58" s="130"/>
      <c r="X58" s="129" t="s">
        <v>58</v>
      </c>
      <c r="Y58" s="131" t="s">
        <v>58</v>
      </c>
      <c r="Z58" s="131"/>
      <c r="AA58" s="129" t="s">
        <v>58</v>
      </c>
      <c r="AB58" s="132" t="s">
        <v>58</v>
      </c>
      <c r="AC58" s="133">
        <v>2021</v>
      </c>
      <c r="AD58" s="134">
        <v>225809.70935339219</v>
      </c>
      <c r="AE58" s="59" t="s">
        <v>135</v>
      </c>
      <c r="AF58" s="135"/>
      <c r="AG58" s="129" t="s">
        <v>58</v>
      </c>
      <c r="AH58" s="135"/>
      <c r="AI58" s="129" t="s">
        <v>58</v>
      </c>
      <c r="AJ58" s="132" t="s">
        <v>58</v>
      </c>
    </row>
    <row r="59" spans="1:36" ht="15" customHeight="1" x14ac:dyDescent="0.3">
      <c r="A59" s="205"/>
      <c r="B59" s="118">
        <v>5.1999999999999993</v>
      </c>
      <c r="C59" s="200" t="s">
        <v>123</v>
      </c>
      <c r="D59" s="10">
        <v>0.1</v>
      </c>
      <c r="E59" s="120">
        <v>260665000</v>
      </c>
      <c r="F59" s="120">
        <v>260665000</v>
      </c>
      <c r="G59" s="120">
        <v>39738000</v>
      </c>
      <c r="H59" s="120">
        <v>39738000</v>
      </c>
      <c r="I59" s="121">
        <v>220927000</v>
      </c>
      <c r="J59" s="121">
        <v>220927000</v>
      </c>
      <c r="K59" s="121">
        <v>123367000</v>
      </c>
      <c r="L59" s="121">
        <v>1.0000000000000001E-5</v>
      </c>
      <c r="M59" s="123"/>
      <c r="N59" s="124" t="s">
        <v>58</v>
      </c>
      <c r="O59" s="125"/>
      <c r="P59" s="125" t="s">
        <v>58</v>
      </c>
      <c r="Q59" s="126" t="s">
        <v>58</v>
      </c>
      <c r="R59" s="127" t="s">
        <v>58</v>
      </c>
      <c r="S59" s="128" t="s">
        <v>58</v>
      </c>
      <c r="T59" s="129" t="s">
        <v>102</v>
      </c>
      <c r="U59" s="127"/>
      <c r="V59" s="129" t="s">
        <v>58</v>
      </c>
      <c r="W59" s="130"/>
      <c r="X59" s="129" t="s">
        <v>58</v>
      </c>
      <c r="Y59" s="131" t="s">
        <v>58</v>
      </c>
      <c r="Z59" s="131"/>
      <c r="AA59" s="129" t="s">
        <v>58</v>
      </c>
      <c r="AB59" s="132" t="s">
        <v>58</v>
      </c>
      <c r="AC59" s="133">
        <v>2021</v>
      </c>
      <c r="AD59" s="134">
        <v>286.90978574085938</v>
      </c>
      <c r="AE59" s="59" t="s">
        <v>135</v>
      </c>
      <c r="AF59" s="135"/>
      <c r="AG59" s="129" t="s">
        <v>58</v>
      </c>
      <c r="AH59" s="135"/>
      <c r="AI59" s="129" t="s">
        <v>58</v>
      </c>
      <c r="AJ59" s="136" t="s">
        <v>58</v>
      </c>
    </row>
    <row r="60" spans="1:36" ht="15" customHeight="1" x14ac:dyDescent="0.3">
      <c r="B60" s="118" t="s">
        <v>58</v>
      </c>
      <c r="C60" s="201"/>
      <c r="D60" s="10"/>
      <c r="E60" s="120">
        <v>0</v>
      </c>
      <c r="F60" s="120">
        <v>0</v>
      </c>
      <c r="G60" s="120">
        <v>0</v>
      </c>
      <c r="H60" s="120">
        <v>0</v>
      </c>
      <c r="I60" s="121">
        <v>0</v>
      </c>
      <c r="J60" s="121">
        <v>0</v>
      </c>
      <c r="K60" s="121">
        <v>0</v>
      </c>
      <c r="L60" s="122">
        <v>0</v>
      </c>
      <c r="M60" s="123"/>
      <c r="N60" s="124" t="s">
        <v>58</v>
      </c>
      <c r="O60" s="125"/>
      <c r="P60" s="125" t="s">
        <v>58</v>
      </c>
      <c r="Q60" s="126" t="s">
        <v>58</v>
      </c>
      <c r="R60" s="127" t="s">
        <v>58</v>
      </c>
      <c r="S60" s="128" t="s">
        <v>58</v>
      </c>
      <c r="T60" s="129"/>
      <c r="U60" s="127"/>
      <c r="V60" s="129" t="s">
        <v>58</v>
      </c>
      <c r="W60" s="130"/>
      <c r="X60" s="129" t="s">
        <v>58</v>
      </c>
      <c r="Y60" s="131">
        <v>0</v>
      </c>
      <c r="Z60" s="131"/>
      <c r="AA60" s="129" t="s">
        <v>58</v>
      </c>
      <c r="AB60" s="132" t="s">
        <v>58</v>
      </c>
      <c r="AC60" s="133">
        <v>2021</v>
      </c>
      <c r="AD60" s="134">
        <v>0</v>
      </c>
      <c r="AE60" s="59" t="s">
        <v>58</v>
      </c>
      <c r="AF60" s="135"/>
      <c r="AG60" s="129" t="s">
        <v>58</v>
      </c>
      <c r="AH60" s="135"/>
      <c r="AI60" s="129" t="s">
        <v>58</v>
      </c>
      <c r="AJ60" s="136" t="s">
        <v>58</v>
      </c>
    </row>
    <row r="61" spans="1:36" ht="15" customHeight="1" x14ac:dyDescent="0.3">
      <c r="B61" s="118" t="s">
        <v>58</v>
      </c>
      <c r="C61" s="14"/>
      <c r="D61" s="10"/>
      <c r="E61" s="120">
        <v>0</v>
      </c>
      <c r="F61" s="120">
        <v>0</v>
      </c>
      <c r="G61" s="120">
        <v>0</v>
      </c>
      <c r="H61" s="120">
        <v>0</v>
      </c>
      <c r="I61" s="121">
        <v>0</v>
      </c>
      <c r="J61" s="121">
        <v>0</v>
      </c>
      <c r="K61" s="121">
        <v>0</v>
      </c>
      <c r="L61" s="122">
        <v>0</v>
      </c>
      <c r="M61" s="123"/>
      <c r="N61" s="124" t="s">
        <v>58</v>
      </c>
      <c r="O61" s="125"/>
      <c r="P61" s="125" t="s">
        <v>58</v>
      </c>
      <c r="Q61" s="126" t="s">
        <v>58</v>
      </c>
      <c r="R61" s="127" t="s">
        <v>58</v>
      </c>
      <c r="S61" s="128" t="s">
        <v>58</v>
      </c>
      <c r="T61" s="129"/>
      <c r="U61" s="127"/>
      <c r="V61" s="129" t="s">
        <v>58</v>
      </c>
      <c r="W61" s="130"/>
      <c r="X61" s="129" t="s">
        <v>58</v>
      </c>
      <c r="Y61" s="131">
        <v>0</v>
      </c>
      <c r="Z61" s="131"/>
      <c r="AA61" s="129" t="s">
        <v>58</v>
      </c>
      <c r="AB61" s="132" t="s">
        <v>58</v>
      </c>
      <c r="AC61" s="133">
        <v>2021</v>
      </c>
      <c r="AD61" s="134">
        <v>0</v>
      </c>
      <c r="AE61" s="59" t="s">
        <v>58</v>
      </c>
      <c r="AF61" s="135"/>
      <c r="AG61" s="129" t="s">
        <v>58</v>
      </c>
      <c r="AH61" s="135"/>
      <c r="AI61" s="129" t="s">
        <v>58</v>
      </c>
      <c r="AJ61" s="136" t="s">
        <v>58</v>
      </c>
    </row>
    <row r="62" spans="1:36" ht="15" customHeight="1" x14ac:dyDescent="0.3">
      <c r="B62" s="118" t="s">
        <v>58</v>
      </c>
      <c r="C62" s="14"/>
      <c r="D62" s="10"/>
      <c r="E62" s="120">
        <v>0</v>
      </c>
      <c r="F62" s="120">
        <v>0</v>
      </c>
      <c r="G62" s="120">
        <v>0</v>
      </c>
      <c r="H62" s="120">
        <v>0</v>
      </c>
      <c r="I62" s="121">
        <v>0</v>
      </c>
      <c r="J62" s="121">
        <v>0</v>
      </c>
      <c r="K62" s="121">
        <v>0</v>
      </c>
      <c r="L62" s="122">
        <v>0</v>
      </c>
      <c r="M62" s="123"/>
      <c r="N62" s="124" t="s">
        <v>58</v>
      </c>
      <c r="O62" s="125"/>
      <c r="P62" s="125" t="s">
        <v>58</v>
      </c>
      <c r="Q62" s="126" t="s">
        <v>58</v>
      </c>
      <c r="R62" s="127" t="s">
        <v>58</v>
      </c>
      <c r="S62" s="128" t="s">
        <v>58</v>
      </c>
      <c r="T62" s="129"/>
      <c r="U62" s="127"/>
      <c r="V62" s="129" t="s">
        <v>58</v>
      </c>
      <c r="W62" s="130"/>
      <c r="X62" s="129" t="s">
        <v>58</v>
      </c>
      <c r="Y62" s="131">
        <v>0</v>
      </c>
      <c r="Z62" s="131"/>
      <c r="AA62" s="129" t="s">
        <v>58</v>
      </c>
      <c r="AB62" s="132" t="s">
        <v>58</v>
      </c>
      <c r="AC62" s="133">
        <v>2021</v>
      </c>
      <c r="AD62" s="134">
        <v>0</v>
      </c>
      <c r="AE62" s="59" t="s">
        <v>58</v>
      </c>
      <c r="AF62" s="135"/>
      <c r="AG62" s="129" t="s">
        <v>58</v>
      </c>
      <c r="AH62" s="135"/>
      <c r="AI62" s="129" t="s">
        <v>58</v>
      </c>
      <c r="AJ62" s="136" t="s">
        <v>58</v>
      </c>
    </row>
    <row r="63" spans="1:36" ht="15" customHeight="1" x14ac:dyDescent="0.3">
      <c r="B63" s="118" t="s">
        <v>58</v>
      </c>
      <c r="C63" s="14"/>
      <c r="D63" s="10"/>
      <c r="E63" s="120">
        <v>0</v>
      </c>
      <c r="F63" s="120">
        <v>0</v>
      </c>
      <c r="G63" s="120">
        <v>0</v>
      </c>
      <c r="H63" s="120">
        <v>0</v>
      </c>
      <c r="I63" s="121">
        <v>0</v>
      </c>
      <c r="J63" s="121">
        <v>0</v>
      </c>
      <c r="K63" s="121">
        <v>0</v>
      </c>
      <c r="L63" s="122">
        <v>0</v>
      </c>
      <c r="M63" s="123"/>
      <c r="N63" s="124" t="s">
        <v>58</v>
      </c>
      <c r="O63" s="125"/>
      <c r="P63" s="125" t="s">
        <v>58</v>
      </c>
      <c r="Q63" s="126" t="s">
        <v>58</v>
      </c>
      <c r="R63" s="127" t="s">
        <v>58</v>
      </c>
      <c r="S63" s="128" t="s">
        <v>58</v>
      </c>
      <c r="T63" s="129"/>
      <c r="U63" s="127"/>
      <c r="V63" s="129" t="s">
        <v>58</v>
      </c>
      <c r="W63" s="130"/>
      <c r="X63" s="129" t="s">
        <v>58</v>
      </c>
      <c r="Y63" s="131">
        <v>0</v>
      </c>
      <c r="Z63" s="131"/>
      <c r="AA63" s="129" t="s">
        <v>58</v>
      </c>
      <c r="AB63" s="132" t="s">
        <v>58</v>
      </c>
      <c r="AC63" s="133">
        <v>2021</v>
      </c>
      <c r="AD63" s="134">
        <v>0</v>
      </c>
      <c r="AE63" s="59" t="s">
        <v>58</v>
      </c>
      <c r="AF63" s="135"/>
      <c r="AG63" s="129" t="s">
        <v>58</v>
      </c>
      <c r="AH63" s="135"/>
      <c r="AI63" s="129" t="s">
        <v>58</v>
      </c>
      <c r="AJ63" s="136" t="s">
        <v>58</v>
      </c>
    </row>
    <row r="64" spans="1:36" ht="15" customHeight="1" x14ac:dyDescent="0.3">
      <c r="B64" s="118" t="s">
        <v>58</v>
      </c>
      <c r="C64" s="14"/>
      <c r="D64" s="10"/>
      <c r="E64" s="120">
        <v>0</v>
      </c>
      <c r="F64" s="120">
        <v>0</v>
      </c>
      <c r="G64" s="120">
        <v>0</v>
      </c>
      <c r="H64" s="120">
        <v>0</v>
      </c>
      <c r="I64" s="121">
        <v>0</v>
      </c>
      <c r="J64" s="121">
        <v>0</v>
      </c>
      <c r="K64" s="121">
        <v>0</v>
      </c>
      <c r="L64" s="122">
        <v>0</v>
      </c>
      <c r="M64" s="123"/>
      <c r="N64" s="124" t="s">
        <v>58</v>
      </c>
      <c r="O64" s="125"/>
      <c r="P64" s="125" t="s">
        <v>58</v>
      </c>
      <c r="Q64" s="126" t="s">
        <v>58</v>
      </c>
      <c r="R64" s="127" t="s">
        <v>58</v>
      </c>
      <c r="S64" s="128" t="s">
        <v>58</v>
      </c>
      <c r="T64" s="129"/>
      <c r="U64" s="127"/>
      <c r="V64" s="129" t="s">
        <v>58</v>
      </c>
      <c r="W64" s="130"/>
      <c r="X64" s="129" t="s">
        <v>58</v>
      </c>
      <c r="Y64" s="131">
        <v>0</v>
      </c>
      <c r="Z64" s="131"/>
      <c r="AA64" s="129" t="s">
        <v>58</v>
      </c>
      <c r="AB64" s="132" t="s">
        <v>58</v>
      </c>
      <c r="AC64" s="133">
        <v>2021</v>
      </c>
      <c r="AD64" s="134">
        <v>0</v>
      </c>
      <c r="AE64" s="59" t="s">
        <v>58</v>
      </c>
      <c r="AF64" s="135"/>
      <c r="AG64" s="129" t="s">
        <v>58</v>
      </c>
      <c r="AH64" s="135"/>
      <c r="AI64" s="129" t="s">
        <v>58</v>
      </c>
      <c r="AJ64" s="136" t="s">
        <v>58</v>
      </c>
    </row>
    <row r="65" spans="1:36" ht="15" customHeight="1" x14ac:dyDescent="0.3">
      <c r="B65" s="118" t="s">
        <v>58</v>
      </c>
      <c r="C65" s="14"/>
      <c r="D65" s="10"/>
      <c r="E65" s="120">
        <v>0</v>
      </c>
      <c r="F65" s="120">
        <v>0</v>
      </c>
      <c r="G65" s="120">
        <v>0</v>
      </c>
      <c r="H65" s="120">
        <v>0</v>
      </c>
      <c r="I65" s="121">
        <v>0</v>
      </c>
      <c r="J65" s="121">
        <v>0</v>
      </c>
      <c r="K65" s="121">
        <v>0</v>
      </c>
      <c r="L65" s="122">
        <v>0</v>
      </c>
      <c r="M65" s="123"/>
      <c r="N65" s="124" t="s">
        <v>58</v>
      </c>
      <c r="O65" s="125"/>
      <c r="P65" s="125" t="s">
        <v>58</v>
      </c>
      <c r="Q65" s="126" t="s">
        <v>58</v>
      </c>
      <c r="R65" s="127" t="s">
        <v>58</v>
      </c>
      <c r="S65" s="128" t="s">
        <v>58</v>
      </c>
      <c r="T65" s="129"/>
      <c r="U65" s="127"/>
      <c r="V65" s="129" t="s">
        <v>58</v>
      </c>
      <c r="W65" s="130"/>
      <c r="X65" s="129" t="s">
        <v>58</v>
      </c>
      <c r="Y65" s="131">
        <v>0</v>
      </c>
      <c r="Z65" s="131"/>
      <c r="AA65" s="129" t="s">
        <v>58</v>
      </c>
      <c r="AB65" s="132" t="s">
        <v>58</v>
      </c>
      <c r="AC65" s="133">
        <v>2021</v>
      </c>
      <c r="AD65" s="134">
        <v>0</v>
      </c>
      <c r="AE65" s="59" t="s">
        <v>58</v>
      </c>
      <c r="AF65" s="135"/>
      <c r="AG65" s="129" t="s">
        <v>58</v>
      </c>
      <c r="AH65" s="135"/>
      <c r="AI65" s="129" t="s">
        <v>58</v>
      </c>
      <c r="AJ65" s="136" t="s">
        <v>58</v>
      </c>
    </row>
    <row r="66" spans="1:36" ht="15" customHeight="1" thickBot="1" x14ac:dyDescent="0.35">
      <c r="B66" s="137" t="s">
        <v>58</v>
      </c>
      <c r="C66" s="20"/>
      <c r="D66" s="21"/>
      <c r="E66" s="138">
        <v>0</v>
      </c>
      <c r="F66" s="138">
        <v>0</v>
      </c>
      <c r="G66" s="138">
        <v>0</v>
      </c>
      <c r="H66" s="138">
        <v>0</v>
      </c>
      <c r="I66" s="139">
        <v>0</v>
      </c>
      <c r="J66" s="139">
        <v>0</v>
      </c>
      <c r="K66" s="139">
        <v>0</v>
      </c>
      <c r="L66" s="140">
        <v>0</v>
      </c>
      <c r="M66" s="141"/>
      <c r="N66" s="142" t="s">
        <v>58</v>
      </c>
      <c r="O66" s="143"/>
      <c r="P66" s="143" t="s">
        <v>58</v>
      </c>
      <c r="Q66" s="144" t="s">
        <v>58</v>
      </c>
      <c r="R66" s="145" t="s">
        <v>58</v>
      </c>
      <c r="S66" s="146" t="s">
        <v>58</v>
      </c>
      <c r="T66" s="147"/>
      <c r="U66" s="145"/>
      <c r="V66" s="147" t="s">
        <v>58</v>
      </c>
      <c r="W66" s="148"/>
      <c r="X66" s="147" t="s">
        <v>58</v>
      </c>
      <c r="Y66" s="149">
        <v>0</v>
      </c>
      <c r="Z66" s="149"/>
      <c r="AA66" s="147" t="s">
        <v>58</v>
      </c>
      <c r="AB66" s="150" t="s">
        <v>58</v>
      </c>
      <c r="AC66" s="151">
        <v>2021</v>
      </c>
      <c r="AD66" s="152">
        <v>0</v>
      </c>
      <c r="AE66" s="60" t="s">
        <v>58</v>
      </c>
      <c r="AF66" s="153"/>
      <c r="AG66" s="147" t="s">
        <v>58</v>
      </c>
      <c r="AH66" s="153"/>
      <c r="AI66" s="147" t="s">
        <v>58</v>
      </c>
      <c r="AJ66" s="154" t="s">
        <v>58</v>
      </c>
    </row>
    <row r="67" spans="1:36" ht="15" customHeight="1" thickTop="1" thickBot="1" x14ac:dyDescent="0.35"/>
    <row r="68" spans="1:36" ht="15" customHeight="1" thickTop="1" x14ac:dyDescent="0.3">
      <c r="B68" s="105">
        <v>6</v>
      </c>
      <c r="C68" s="18" t="s">
        <v>129</v>
      </c>
      <c r="D68" s="19">
        <v>1</v>
      </c>
      <c r="E68" s="106">
        <v>115968208296</v>
      </c>
      <c r="F68" s="106">
        <v>140832366728</v>
      </c>
      <c r="G68" s="106">
        <v>50778480461.000099</v>
      </c>
      <c r="H68" s="106">
        <v>72840236978.000107</v>
      </c>
      <c r="I68" s="106">
        <v>65189727834.999901</v>
      </c>
      <c r="J68" s="106">
        <v>67992129749.999901</v>
      </c>
      <c r="K68" s="106">
        <v>6533919618.0000095</v>
      </c>
      <c r="L68" s="107">
        <v>6193551195.000001</v>
      </c>
      <c r="M68" s="108">
        <v>1</v>
      </c>
      <c r="N68" s="109">
        <v>26</v>
      </c>
      <c r="O68" s="110"/>
      <c r="P68" s="110">
        <v>0</v>
      </c>
      <c r="Q68" s="111">
        <v>185500000000</v>
      </c>
      <c r="R68" s="106">
        <v>65189727834.999901</v>
      </c>
      <c r="S68" s="112" t="s">
        <v>133</v>
      </c>
      <c r="T68" s="113" t="s">
        <v>102</v>
      </c>
      <c r="U68" s="106">
        <v>2.2838061959153784</v>
      </c>
      <c r="V68" s="18" t="s">
        <v>133</v>
      </c>
      <c r="W68" s="114">
        <v>0.51721233314698078</v>
      </c>
      <c r="X68" s="18" t="s">
        <v>133</v>
      </c>
      <c r="Y68" s="110">
        <v>0</v>
      </c>
      <c r="Z68" s="106">
        <v>1.0549552933823789</v>
      </c>
      <c r="AA68" s="18" t="s">
        <v>133</v>
      </c>
      <c r="AB68" s="18" t="s">
        <v>133</v>
      </c>
      <c r="AC68" s="115">
        <v>2021</v>
      </c>
      <c r="AD68" s="116">
        <v>155011.92781274283</v>
      </c>
      <c r="AE68" s="58"/>
      <c r="AF68" s="19">
        <v>9.609817550979155E-2</v>
      </c>
      <c r="AG68" s="18" t="s">
        <v>133</v>
      </c>
      <c r="AH68" s="19">
        <v>4.6395013943204215E-2</v>
      </c>
      <c r="AI68" s="18" t="s">
        <v>133</v>
      </c>
      <c r="AJ68" s="117" t="s">
        <v>133</v>
      </c>
    </row>
    <row r="69" spans="1:36" ht="15" customHeight="1" x14ac:dyDescent="0.3">
      <c r="A69" s="205"/>
      <c r="B69" s="118">
        <v>6.1</v>
      </c>
      <c r="C69" s="119" t="s">
        <v>130</v>
      </c>
      <c r="D69" s="10">
        <v>0.9</v>
      </c>
      <c r="E69" s="120">
        <v>115718208296</v>
      </c>
      <c r="F69" s="120">
        <v>140582366728</v>
      </c>
      <c r="G69" s="120">
        <v>50778480461</v>
      </c>
      <c r="H69" s="120">
        <v>72840236978</v>
      </c>
      <c r="I69" s="121">
        <v>64939727835</v>
      </c>
      <c r="J69" s="121">
        <v>67742129750</v>
      </c>
      <c r="K69" s="121">
        <v>6533919618</v>
      </c>
      <c r="L69" s="121">
        <v>6193551195</v>
      </c>
      <c r="M69" s="123"/>
      <c r="N69" s="124" t="s">
        <v>58</v>
      </c>
      <c r="O69" s="125"/>
      <c r="P69" s="125" t="s">
        <v>58</v>
      </c>
      <c r="Q69" s="126" t="s">
        <v>58</v>
      </c>
      <c r="R69" s="127" t="s">
        <v>58</v>
      </c>
      <c r="S69" s="128" t="s">
        <v>58</v>
      </c>
      <c r="T69" s="129" t="s">
        <v>132</v>
      </c>
      <c r="U69" s="127"/>
      <c r="V69" s="129" t="s">
        <v>58</v>
      </c>
      <c r="W69" s="130"/>
      <c r="X69" s="129" t="s">
        <v>58</v>
      </c>
      <c r="Y69" s="131" t="s">
        <v>58</v>
      </c>
      <c r="Z69" s="131"/>
      <c r="AA69" s="129" t="s">
        <v>58</v>
      </c>
      <c r="AB69" s="132" t="s">
        <v>58</v>
      </c>
      <c r="AC69" s="133">
        <v>2021</v>
      </c>
      <c r="AD69" s="134">
        <v>154736.75682148887</v>
      </c>
      <c r="AE69" s="59" t="s">
        <v>135</v>
      </c>
      <c r="AF69" s="135"/>
      <c r="AG69" s="129" t="s">
        <v>58</v>
      </c>
      <c r="AH69" s="135"/>
      <c r="AI69" s="129" t="s">
        <v>58</v>
      </c>
      <c r="AJ69" s="132" t="s">
        <v>58</v>
      </c>
    </row>
    <row r="70" spans="1:36" ht="15" customHeight="1" x14ac:dyDescent="0.3">
      <c r="A70" s="205"/>
      <c r="B70" s="118">
        <v>6.1999999999999993</v>
      </c>
      <c r="C70" s="200" t="s">
        <v>131</v>
      </c>
      <c r="D70" s="10">
        <v>0.1</v>
      </c>
      <c r="E70" s="120">
        <v>250000000</v>
      </c>
      <c r="F70" s="120">
        <v>250000000</v>
      </c>
      <c r="G70" s="120">
        <v>1E-4</v>
      </c>
      <c r="H70" s="120">
        <v>1E-4</v>
      </c>
      <c r="I70" s="121">
        <v>249999999.99990001</v>
      </c>
      <c r="J70" s="121">
        <v>249999999.99990001</v>
      </c>
      <c r="K70" s="121">
        <v>1.0000000000000001E-5</v>
      </c>
      <c r="L70" s="121">
        <v>9.9999999999999995E-7</v>
      </c>
      <c r="M70" s="123"/>
      <c r="N70" s="124" t="s">
        <v>58</v>
      </c>
      <c r="O70" s="125"/>
      <c r="P70" s="125" t="s">
        <v>58</v>
      </c>
      <c r="Q70" s="126" t="s">
        <v>58</v>
      </c>
      <c r="R70" s="127" t="s">
        <v>58</v>
      </c>
      <c r="S70" s="128" t="s">
        <v>58</v>
      </c>
      <c r="T70" s="129" t="s">
        <v>102</v>
      </c>
      <c r="U70" s="127"/>
      <c r="V70" s="129" t="s">
        <v>58</v>
      </c>
      <c r="W70" s="130"/>
      <c r="X70" s="129" t="s">
        <v>58</v>
      </c>
      <c r="Y70" s="131" t="s">
        <v>58</v>
      </c>
      <c r="Z70" s="131"/>
      <c r="AA70" s="129" t="s">
        <v>58</v>
      </c>
      <c r="AB70" s="132" t="s">
        <v>58</v>
      </c>
      <c r="AC70" s="133">
        <v>2021</v>
      </c>
      <c r="AD70" s="134">
        <v>275.17099125396521</v>
      </c>
      <c r="AE70" s="59" t="s">
        <v>135</v>
      </c>
      <c r="AF70" s="135"/>
      <c r="AG70" s="129" t="s">
        <v>58</v>
      </c>
      <c r="AH70" s="135"/>
      <c r="AI70" s="129" t="s">
        <v>58</v>
      </c>
      <c r="AJ70" s="136" t="s">
        <v>58</v>
      </c>
    </row>
    <row r="71" spans="1:36" ht="15" customHeight="1" x14ac:dyDescent="0.3">
      <c r="B71" s="118" t="s">
        <v>58</v>
      </c>
      <c r="C71" s="201"/>
      <c r="D71" s="10"/>
      <c r="E71" s="120">
        <v>0</v>
      </c>
      <c r="F71" s="120">
        <v>0</v>
      </c>
      <c r="G71" s="120">
        <v>0</v>
      </c>
      <c r="H71" s="120">
        <v>0</v>
      </c>
      <c r="I71" s="121">
        <v>0</v>
      </c>
      <c r="J71" s="121">
        <v>0</v>
      </c>
      <c r="K71" s="121">
        <v>0</v>
      </c>
      <c r="L71" s="122">
        <v>0</v>
      </c>
      <c r="M71" s="123"/>
      <c r="N71" s="124" t="s">
        <v>58</v>
      </c>
      <c r="O71" s="125"/>
      <c r="P71" s="125" t="s">
        <v>58</v>
      </c>
      <c r="Q71" s="126" t="s">
        <v>58</v>
      </c>
      <c r="R71" s="127" t="s">
        <v>58</v>
      </c>
      <c r="S71" s="128" t="s">
        <v>58</v>
      </c>
      <c r="T71" s="129"/>
      <c r="U71" s="127"/>
      <c r="V71" s="129" t="s">
        <v>58</v>
      </c>
      <c r="W71" s="130"/>
      <c r="X71" s="129" t="s">
        <v>58</v>
      </c>
      <c r="Y71" s="131">
        <v>0</v>
      </c>
      <c r="Z71" s="131"/>
      <c r="AA71" s="129" t="s">
        <v>58</v>
      </c>
      <c r="AB71" s="132" t="s">
        <v>58</v>
      </c>
      <c r="AC71" s="133">
        <v>2021</v>
      </c>
      <c r="AD71" s="134">
        <v>0</v>
      </c>
      <c r="AE71" s="59" t="s">
        <v>58</v>
      </c>
      <c r="AF71" s="135"/>
      <c r="AG71" s="129" t="s">
        <v>58</v>
      </c>
      <c r="AH71" s="135"/>
      <c r="AI71" s="129" t="s">
        <v>58</v>
      </c>
      <c r="AJ71" s="136" t="s">
        <v>58</v>
      </c>
    </row>
    <row r="72" spans="1:36" ht="15" customHeight="1" x14ac:dyDescent="0.3">
      <c r="B72" s="118" t="s">
        <v>58</v>
      </c>
      <c r="C72" s="14"/>
      <c r="D72" s="10"/>
      <c r="E72" s="120">
        <v>0</v>
      </c>
      <c r="F72" s="120">
        <v>0</v>
      </c>
      <c r="G72" s="120">
        <v>0</v>
      </c>
      <c r="H72" s="120">
        <v>0</v>
      </c>
      <c r="I72" s="121">
        <v>0</v>
      </c>
      <c r="J72" s="121">
        <v>0</v>
      </c>
      <c r="K72" s="121">
        <v>0</v>
      </c>
      <c r="L72" s="122">
        <v>0</v>
      </c>
      <c r="M72" s="123"/>
      <c r="N72" s="124" t="s">
        <v>58</v>
      </c>
      <c r="O72" s="125"/>
      <c r="P72" s="125" t="s">
        <v>58</v>
      </c>
      <c r="Q72" s="126" t="s">
        <v>58</v>
      </c>
      <c r="R72" s="127" t="s">
        <v>58</v>
      </c>
      <c r="S72" s="128" t="s">
        <v>58</v>
      </c>
      <c r="T72" s="129"/>
      <c r="U72" s="127"/>
      <c r="V72" s="129" t="s">
        <v>58</v>
      </c>
      <c r="W72" s="130"/>
      <c r="X72" s="129" t="s">
        <v>58</v>
      </c>
      <c r="Y72" s="131">
        <v>0</v>
      </c>
      <c r="Z72" s="131"/>
      <c r="AA72" s="129" t="s">
        <v>58</v>
      </c>
      <c r="AB72" s="132" t="s">
        <v>58</v>
      </c>
      <c r="AC72" s="133">
        <v>2021</v>
      </c>
      <c r="AD72" s="134">
        <v>0</v>
      </c>
      <c r="AE72" s="59" t="s">
        <v>58</v>
      </c>
      <c r="AF72" s="135"/>
      <c r="AG72" s="129" t="s">
        <v>58</v>
      </c>
      <c r="AH72" s="135"/>
      <c r="AI72" s="129" t="s">
        <v>58</v>
      </c>
      <c r="AJ72" s="136" t="s">
        <v>58</v>
      </c>
    </row>
    <row r="73" spans="1:36" ht="15" customHeight="1" x14ac:dyDescent="0.3">
      <c r="B73" s="118" t="s">
        <v>58</v>
      </c>
      <c r="C73" s="14"/>
      <c r="D73" s="10"/>
      <c r="E73" s="120">
        <v>0</v>
      </c>
      <c r="F73" s="120">
        <v>0</v>
      </c>
      <c r="G73" s="120">
        <v>0</v>
      </c>
      <c r="H73" s="120">
        <v>0</v>
      </c>
      <c r="I73" s="121">
        <v>0</v>
      </c>
      <c r="J73" s="121">
        <v>0</v>
      </c>
      <c r="K73" s="121">
        <v>0</v>
      </c>
      <c r="L73" s="122">
        <v>0</v>
      </c>
      <c r="M73" s="123"/>
      <c r="N73" s="124" t="s">
        <v>58</v>
      </c>
      <c r="O73" s="125"/>
      <c r="P73" s="125" t="s">
        <v>58</v>
      </c>
      <c r="Q73" s="126" t="s">
        <v>58</v>
      </c>
      <c r="R73" s="127" t="s">
        <v>58</v>
      </c>
      <c r="S73" s="128" t="s">
        <v>58</v>
      </c>
      <c r="T73" s="129"/>
      <c r="U73" s="127"/>
      <c r="V73" s="129" t="s">
        <v>58</v>
      </c>
      <c r="W73" s="130"/>
      <c r="X73" s="129" t="s">
        <v>58</v>
      </c>
      <c r="Y73" s="131">
        <v>0</v>
      </c>
      <c r="Z73" s="131"/>
      <c r="AA73" s="129" t="s">
        <v>58</v>
      </c>
      <c r="AB73" s="132" t="s">
        <v>58</v>
      </c>
      <c r="AC73" s="133">
        <v>2021</v>
      </c>
      <c r="AD73" s="134">
        <v>0</v>
      </c>
      <c r="AE73" s="59" t="s">
        <v>58</v>
      </c>
      <c r="AF73" s="135"/>
      <c r="AG73" s="129" t="s">
        <v>58</v>
      </c>
      <c r="AH73" s="135"/>
      <c r="AI73" s="129" t="s">
        <v>58</v>
      </c>
      <c r="AJ73" s="136" t="s">
        <v>58</v>
      </c>
    </row>
    <row r="74" spans="1:36" ht="15" customHeight="1" x14ac:dyDescent="0.3">
      <c r="B74" s="118" t="s">
        <v>58</v>
      </c>
      <c r="C74" s="14"/>
      <c r="D74" s="10"/>
      <c r="E74" s="120">
        <v>0</v>
      </c>
      <c r="F74" s="120">
        <v>0</v>
      </c>
      <c r="G74" s="120">
        <v>0</v>
      </c>
      <c r="H74" s="120">
        <v>0</v>
      </c>
      <c r="I74" s="121">
        <v>0</v>
      </c>
      <c r="J74" s="121">
        <v>0</v>
      </c>
      <c r="K74" s="121">
        <v>0</v>
      </c>
      <c r="L74" s="122">
        <v>0</v>
      </c>
      <c r="M74" s="123"/>
      <c r="N74" s="124" t="s">
        <v>58</v>
      </c>
      <c r="O74" s="125"/>
      <c r="P74" s="125" t="s">
        <v>58</v>
      </c>
      <c r="Q74" s="126" t="s">
        <v>58</v>
      </c>
      <c r="R74" s="127" t="s">
        <v>58</v>
      </c>
      <c r="S74" s="128" t="s">
        <v>58</v>
      </c>
      <c r="T74" s="129"/>
      <c r="U74" s="127"/>
      <c r="V74" s="129" t="s">
        <v>58</v>
      </c>
      <c r="W74" s="130"/>
      <c r="X74" s="129" t="s">
        <v>58</v>
      </c>
      <c r="Y74" s="131">
        <v>0</v>
      </c>
      <c r="Z74" s="131"/>
      <c r="AA74" s="129" t="s">
        <v>58</v>
      </c>
      <c r="AB74" s="132" t="s">
        <v>58</v>
      </c>
      <c r="AC74" s="133">
        <v>2021</v>
      </c>
      <c r="AD74" s="134">
        <v>0</v>
      </c>
      <c r="AE74" s="59" t="s">
        <v>58</v>
      </c>
      <c r="AF74" s="135"/>
      <c r="AG74" s="129" t="s">
        <v>58</v>
      </c>
      <c r="AH74" s="135"/>
      <c r="AI74" s="129" t="s">
        <v>58</v>
      </c>
      <c r="AJ74" s="136" t="s">
        <v>58</v>
      </c>
    </row>
    <row r="75" spans="1:36" ht="15" customHeight="1" x14ac:dyDescent="0.3">
      <c r="B75" s="118" t="s">
        <v>58</v>
      </c>
      <c r="C75" s="14"/>
      <c r="D75" s="10"/>
      <c r="E75" s="120">
        <v>0</v>
      </c>
      <c r="F75" s="120">
        <v>0</v>
      </c>
      <c r="G75" s="120">
        <v>0</v>
      </c>
      <c r="H75" s="120">
        <v>0</v>
      </c>
      <c r="I75" s="121">
        <v>0</v>
      </c>
      <c r="J75" s="121">
        <v>0</v>
      </c>
      <c r="K75" s="121">
        <v>0</v>
      </c>
      <c r="L75" s="122">
        <v>0</v>
      </c>
      <c r="M75" s="123"/>
      <c r="N75" s="124" t="s">
        <v>58</v>
      </c>
      <c r="O75" s="125"/>
      <c r="P75" s="125" t="s">
        <v>58</v>
      </c>
      <c r="Q75" s="126" t="s">
        <v>58</v>
      </c>
      <c r="R75" s="127" t="s">
        <v>58</v>
      </c>
      <c r="S75" s="128" t="s">
        <v>58</v>
      </c>
      <c r="T75" s="129"/>
      <c r="U75" s="127"/>
      <c r="V75" s="129" t="s">
        <v>58</v>
      </c>
      <c r="W75" s="130"/>
      <c r="X75" s="129" t="s">
        <v>58</v>
      </c>
      <c r="Y75" s="131">
        <v>0</v>
      </c>
      <c r="Z75" s="131"/>
      <c r="AA75" s="129" t="s">
        <v>58</v>
      </c>
      <c r="AB75" s="132" t="s">
        <v>58</v>
      </c>
      <c r="AC75" s="133">
        <v>2021</v>
      </c>
      <c r="AD75" s="134">
        <v>0</v>
      </c>
      <c r="AE75" s="59" t="s">
        <v>58</v>
      </c>
      <c r="AF75" s="135"/>
      <c r="AG75" s="129" t="s">
        <v>58</v>
      </c>
      <c r="AH75" s="135"/>
      <c r="AI75" s="129" t="s">
        <v>58</v>
      </c>
      <c r="AJ75" s="136" t="s">
        <v>58</v>
      </c>
    </row>
    <row r="76" spans="1:36" ht="15" customHeight="1" x14ac:dyDescent="0.3">
      <c r="B76" s="118" t="s">
        <v>58</v>
      </c>
      <c r="C76" s="14"/>
      <c r="D76" s="10"/>
      <c r="E76" s="120">
        <v>0</v>
      </c>
      <c r="F76" s="120">
        <v>0</v>
      </c>
      <c r="G76" s="120">
        <v>0</v>
      </c>
      <c r="H76" s="120">
        <v>0</v>
      </c>
      <c r="I76" s="121">
        <v>0</v>
      </c>
      <c r="J76" s="121">
        <v>0</v>
      </c>
      <c r="K76" s="121">
        <v>0</v>
      </c>
      <c r="L76" s="122">
        <v>0</v>
      </c>
      <c r="M76" s="123"/>
      <c r="N76" s="124" t="s">
        <v>58</v>
      </c>
      <c r="O76" s="125"/>
      <c r="P76" s="125" t="s">
        <v>58</v>
      </c>
      <c r="Q76" s="126" t="s">
        <v>58</v>
      </c>
      <c r="R76" s="127" t="s">
        <v>58</v>
      </c>
      <c r="S76" s="128" t="s">
        <v>58</v>
      </c>
      <c r="T76" s="129"/>
      <c r="U76" s="127"/>
      <c r="V76" s="129" t="s">
        <v>58</v>
      </c>
      <c r="W76" s="130"/>
      <c r="X76" s="129" t="s">
        <v>58</v>
      </c>
      <c r="Y76" s="131">
        <v>0</v>
      </c>
      <c r="Z76" s="131"/>
      <c r="AA76" s="129" t="s">
        <v>58</v>
      </c>
      <c r="AB76" s="132" t="s">
        <v>58</v>
      </c>
      <c r="AC76" s="133">
        <v>2021</v>
      </c>
      <c r="AD76" s="134">
        <v>0</v>
      </c>
      <c r="AE76" s="59" t="s">
        <v>58</v>
      </c>
      <c r="AF76" s="135"/>
      <c r="AG76" s="129" t="s">
        <v>58</v>
      </c>
      <c r="AH76" s="135"/>
      <c r="AI76" s="129" t="s">
        <v>58</v>
      </c>
      <c r="AJ76" s="136" t="s">
        <v>58</v>
      </c>
    </row>
    <row r="77" spans="1:36" ht="15" customHeight="1" thickBot="1" x14ac:dyDescent="0.35">
      <c r="B77" s="137" t="s">
        <v>58</v>
      </c>
      <c r="C77" s="20"/>
      <c r="D77" s="21"/>
      <c r="E77" s="138">
        <v>0</v>
      </c>
      <c r="F77" s="138">
        <v>0</v>
      </c>
      <c r="G77" s="138">
        <v>0</v>
      </c>
      <c r="H77" s="138">
        <v>0</v>
      </c>
      <c r="I77" s="139">
        <v>0</v>
      </c>
      <c r="J77" s="139">
        <v>0</v>
      </c>
      <c r="K77" s="139">
        <v>0</v>
      </c>
      <c r="L77" s="140">
        <v>0</v>
      </c>
      <c r="M77" s="141"/>
      <c r="N77" s="142" t="s">
        <v>58</v>
      </c>
      <c r="O77" s="143"/>
      <c r="P77" s="143" t="s">
        <v>58</v>
      </c>
      <c r="Q77" s="144" t="s">
        <v>58</v>
      </c>
      <c r="R77" s="145" t="s">
        <v>58</v>
      </c>
      <c r="S77" s="146" t="s">
        <v>58</v>
      </c>
      <c r="T77" s="147"/>
      <c r="U77" s="145"/>
      <c r="V77" s="147" t="s">
        <v>58</v>
      </c>
      <c r="W77" s="148"/>
      <c r="X77" s="147" t="s">
        <v>58</v>
      </c>
      <c r="Y77" s="149">
        <v>0</v>
      </c>
      <c r="Z77" s="149"/>
      <c r="AA77" s="147" t="s">
        <v>58</v>
      </c>
      <c r="AB77" s="150" t="s">
        <v>58</v>
      </c>
      <c r="AC77" s="151">
        <v>2021</v>
      </c>
      <c r="AD77" s="152">
        <v>0</v>
      </c>
      <c r="AE77" s="60" t="s">
        <v>58</v>
      </c>
      <c r="AF77" s="153"/>
      <c r="AG77" s="147" t="s">
        <v>58</v>
      </c>
      <c r="AH77" s="153"/>
      <c r="AI77" s="147" t="s">
        <v>58</v>
      </c>
      <c r="AJ77" s="154" t="s">
        <v>58</v>
      </c>
    </row>
    <row r="78" spans="1:36" ht="15" customHeight="1" thickTop="1" thickBot="1" x14ac:dyDescent="0.35"/>
    <row r="79" spans="1:36" ht="15" customHeight="1" thickTop="1" x14ac:dyDescent="0.3">
      <c r="B79" s="105">
        <v>7</v>
      </c>
      <c r="C79" s="203" t="s">
        <v>125</v>
      </c>
      <c r="D79" s="19">
        <v>1</v>
      </c>
      <c r="E79" s="106">
        <v>178200793348</v>
      </c>
      <c r="F79" s="106">
        <v>200944148653</v>
      </c>
      <c r="G79" s="106">
        <v>47595516397</v>
      </c>
      <c r="H79" s="106">
        <v>123766724104</v>
      </c>
      <c r="I79" s="106">
        <v>130605276951</v>
      </c>
      <c r="J79" s="106">
        <v>77177424549</v>
      </c>
      <c r="K79" s="106">
        <v>14476675573</v>
      </c>
      <c r="L79" s="107">
        <v>4054089911</v>
      </c>
      <c r="M79" s="108">
        <v>1</v>
      </c>
      <c r="N79" s="109">
        <v>26</v>
      </c>
      <c r="O79" s="110"/>
      <c r="P79" s="110">
        <v>0</v>
      </c>
      <c r="Q79" s="111">
        <v>185500000000</v>
      </c>
      <c r="R79" s="106">
        <v>130605276951</v>
      </c>
      <c r="S79" s="112" t="s">
        <v>133</v>
      </c>
      <c r="T79" s="113" t="s">
        <v>102</v>
      </c>
      <c r="U79" s="106">
        <v>3.7440668121258622</v>
      </c>
      <c r="V79" s="18" t="s">
        <v>133</v>
      </c>
      <c r="W79" s="114">
        <v>0.61592599204133247</v>
      </c>
      <c r="X79" s="18" t="s">
        <v>133</v>
      </c>
      <c r="Y79" s="110">
        <v>0</v>
      </c>
      <c r="Z79" s="106">
        <v>3.5708817245814655</v>
      </c>
      <c r="AA79" s="18" t="s">
        <v>133</v>
      </c>
      <c r="AB79" s="18" t="s">
        <v>133</v>
      </c>
      <c r="AC79" s="115">
        <v>2021</v>
      </c>
      <c r="AD79" s="116">
        <v>221176.00228612061</v>
      </c>
      <c r="AE79" s="58"/>
      <c r="AF79" s="19">
        <v>0.18757655697371384</v>
      </c>
      <c r="AG79" s="18" t="s">
        <v>133</v>
      </c>
      <c r="AH79" s="19">
        <v>7.2043280035981636E-2</v>
      </c>
      <c r="AI79" s="18" t="s">
        <v>133</v>
      </c>
      <c r="AJ79" s="117" t="s">
        <v>133</v>
      </c>
    </row>
    <row r="80" spans="1:36" ht="15" customHeight="1" x14ac:dyDescent="0.3">
      <c r="B80" s="118">
        <v>7.1</v>
      </c>
      <c r="C80" s="119" t="s">
        <v>126</v>
      </c>
      <c r="D80" s="10">
        <v>0.55000000000000004</v>
      </c>
      <c r="E80" s="120">
        <v>160033365830</v>
      </c>
      <c r="F80" s="120">
        <v>170045781904</v>
      </c>
      <c r="G80" s="120">
        <v>33170050669</v>
      </c>
      <c r="H80" s="120">
        <v>105826941361</v>
      </c>
      <c r="I80" s="121">
        <v>126863315161</v>
      </c>
      <c r="J80" s="121">
        <v>64218840543</v>
      </c>
      <c r="K80" s="121">
        <v>10840091893</v>
      </c>
      <c r="L80" s="122">
        <v>3521277214</v>
      </c>
      <c r="M80" s="123"/>
      <c r="N80" s="124" t="s">
        <v>58</v>
      </c>
      <c r="O80" s="125"/>
      <c r="P80" s="125" t="s">
        <v>58</v>
      </c>
      <c r="Q80" s="126" t="s">
        <v>58</v>
      </c>
      <c r="R80" s="127" t="s">
        <v>58</v>
      </c>
      <c r="S80" s="128" t="s">
        <v>58</v>
      </c>
      <c r="T80" s="129" t="s">
        <v>132</v>
      </c>
      <c r="U80" s="127"/>
      <c r="V80" s="129" t="s">
        <v>58</v>
      </c>
      <c r="W80" s="130"/>
      <c r="X80" s="129" t="s">
        <v>58</v>
      </c>
      <c r="Y80" s="131" t="s">
        <v>58</v>
      </c>
      <c r="Z80" s="131"/>
      <c r="AA80" s="129" t="s">
        <v>58</v>
      </c>
      <c r="AB80" s="132" t="s">
        <v>58</v>
      </c>
      <c r="AC80" s="133">
        <v>2021</v>
      </c>
      <c r="AD80" s="134">
        <v>187166.66546031705</v>
      </c>
      <c r="AE80" s="59" t="s">
        <v>135</v>
      </c>
      <c r="AF80" s="135"/>
      <c r="AG80" s="129" t="s">
        <v>58</v>
      </c>
      <c r="AH80" s="135"/>
      <c r="AI80" s="129" t="s">
        <v>58</v>
      </c>
      <c r="AJ80" s="132" t="s">
        <v>58</v>
      </c>
    </row>
    <row r="81" spans="2:36" ht="15" customHeight="1" x14ac:dyDescent="0.3">
      <c r="B81" s="118">
        <v>7.1999999999999993</v>
      </c>
      <c r="C81" s="200" t="s">
        <v>127</v>
      </c>
      <c r="D81" s="10">
        <v>0.1</v>
      </c>
      <c r="E81" s="120">
        <v>176198452</v>
      </c>
      <c r="F81" s="120">
        <v>194576877</v>
      </c>
      <c r="G81" s="120">
        <v>108647640</v>
      </c>
      <c r="H81" s="120">
        <v>108647640</v>
      </c>
      <c r="I81" s="121">
        <v>67550812</v>
      </c>
      <c r="J81" s="121">
        <v>85929237</v>
      </c>
      <c r="K81" s="121">
        <v>-22393450</v>
      </c>
      <c r="L81" s="122">
        <v>11858616</v>
      </c>
      <c r="M81" s="123"/>
      <c r="N81" s="124" t="s">
        <v>58</v>
      </c>
      <c r="O81" s="125"/>
      <c r="P81" s="125" t="s">
        <v>58</v>
      </c>
      <c r="Q81" s="126" t="s">
        <v>58</v>
      </c>
      <c r="R81" s="127" t="s">
        <v>58</v>
      </c>
      <c r="S81" s="128" t="s">
        <v>58</v>
      </c>
      <c r="T81" s="129" t="s">
        <v>102</v>
      </c>
      <c r="U81" s="127"/>
      <c r="V81" s="129" t="s">
        <v>58</v>
      </c>
      <c r="W81" s="130"/>
      <c r="X81" s="129" t="s">
        <v>58</v>
      </c>
      <c r="Y81" s="131" t="s">
        <v>58</v>
      </c>
      <c r="Z81" s="131"/>
      <c r="AA81" s="129" t="s">
        <v>58</v>
      </c>
      <c r="AB81" s="132" t="s">
        <v>58</v>
      </c>
      <c r="AC81" s="133">
        <v>2021</v>
      </c>
      <c r="AD81" s="134">
        <v>214.16764847676347</v>
      </c>
      <c r="AE81" s="59" t="s">
        <v>135</v>
      </c>
      <c r="AF81" s="135"/>
      <c r="AG81" s="129" t="s">
        <v>58</v>
      </c>
      <c r="AH81" s="135"/>
      <c r="AI81" s="129" t="s">
        <v>58</v>
      </c>
      <c r="AJ81" s="136" t="s">
        <v>58</v>
      </c>
    </row>
    <row r="82" spans="2:36" ht="15" customHeight="1" x14ac:dyDescent="0.3">
      <c r="B82" s="118">
        <v>7.2999999999999989</v>
      </c>
      <c r="C82" s="201" t="s">
        <v>128</v>
      </c>
      <c r="D82" s="10">
        <v>0.35</v>
      </c>
      <c r="E82" s="120">
        <v>17991229066</v>
      </c>
      <c r="F82" s="120">
        <v>30703789872</v>
      </c>
      <c r="G82" s="120">
        <v>14316818088</v>
      </c>
      <c r="H82" s="120">
        <v>17831135103</v>
      </c>
      <c r="I82" s="121">
        <v>3674410978</v>
      </c>
      <c r="J82" s="121">
        <v>12872654769</v>
      </c>
      <c r="K82" s="121">
        <v>3658977130</v>
      </c>
      <c r="L82" s="122">
        <v>520954081</v>
      </c>
      <c r="M82" s="123"/>
      <c r="N82" s="124" t="s">
        <v>58</v>
      </c>
      <c r="O82" s="125"/>
      <c r="P82" s="125" t="s">
        <v>58</v>
      </c>
      <c r="Q82" s="126" t="s">
        <v>58</v>
      </c>
      <c r="R82" s="127" t="s">
        <v>58</v>
      </c>
      <c r="S82" s="128" t="s">
        <v>58</v>
      </c>
      <c r="T82" s="129" t="s">
        <v>102</v>
      </c>
      <c r="U82" s="127"/>
      <c r="V82" s="129" t="s">
        <v>58</v>
      </c>
      <c r="W82" s="130"/>
      <c r="X82" s="129" t="s">
        <v>58</v>
      </c>
      <c r="Y82" s="131">
        <v>0</v>
      </c>
      <c r="Z82" s="131"/>
      <c r="AA82" s="129" t="s">
        <v>58</v>
      </c>
      <c r="AB82" s="132" t="s">
        <v>58</v>
      </c>
      <c r="AC82" s="133">
        <v>2021</v>
      </c>
      <c r="AD82" s="134">
        <v>33795.169177326788</v>
      </c>
      <c r="AE82" s="59" t="s">
        <v>135</v>
      </c>
      <c r="AF82" s="135"/>
      <c r="AG82" s="129" t="s">
        <v>58</v>
      </c>
      <c r="AH82" s="135"/>
      <c r="AI82" s="129" t="s">
        <v>58</v>
      </c>
      <c r="AJ82" s="136" t="s">
        <v>58</v>
      </c>
    </row>
    <row r="83" spans="2:36" ht="15" customHeight="1" x14ac:dyDescent="0.3">
      <c r="B83" s="118" t="s">
        <v>58</v>
      </c>
      <c r="C83" s="14"/>
      <c r="D83" s="10"/>
      <c r="E83" s="120">
        <v>0</v>
      </c>
      <c r="F83" s="120">
        <v>0</v>
      </c>
      <c r="G83" s="120">
        <v>0</v>
      </c>
      <c r="H83" s="120">
        <v>0</v>
      </c>
      <c r="I83" s="121">
        <v>0</v>
      </c>
      <c r="J83" s="121">
        <v>0</v>
      </c>
      <c r="K83" s="121">
        <v>0</v>
      </c>
      <c r="L83" s="122">
        <v>0</v>
      </c>
      <c r="M83" s="123"/>
      <c r="N83" s="124" t="s">
        <v>58</v>
      </c>
      <c r="O83" s="125"/>
      <c r="P83" s="125" t="s">
        <v>58</v>
      </c>
      <c r="Q83" s="126" t="s">
        <v>58</v>
      </c>
      <c r="R83" s="127" t="s">
        <v>58</v>
      </c>
      <c r="S83" s="128" t="s">
        <v>58</v>
      </c>
      <c r="T83" s="129"/>
      <c r="U83" s="127"/>
      <c r="V83" s="129" t="s">
        <v>58</v>
      </c>
      <c r="W83" s="130"/>
      <c r="X83" s="129" t="s">
        <v>58</v>
      </c>
      <c r="Y83" s="131">
        <v>0</v>
      </c>
      <c r="Z83" s="131"/>
      <c r="AA83" s="129" t="s">
        <v>58</v>
      </c>
      <c r="AB83" s="132" t="s">
        <v>58</v>
      </c>
      <c r="AC83" s="133">
        <v>2021</v>
      </c>
      <c r="AD83" s="134">
        <v>0</v>
      </c>
      <c r="AE83" s="59" t="s">
        <v>58</v>
      </c>
      <c r="AF83" s="135"/>
      <c r="AG83" s="129" t="s">
        <v>58</v>
      </c>
      <c r="AH83" s="135"/>
      <c r="AI83" s="129" t="s">
        <v>58</v>
      </c>
      <c r="AJ83" s="136" t="s">
        <v>58</v>
      </c>
    </row>
    <row r="84" spans="2:36" ht="15" customHeight="1" x14ac:dyDescent="0.3">
      <c r="B84" s="118" t="s">
        <v>58</v>
      </c>
      <c r="C84" s="14"/>
      <c r="D84" s="10"/>
      <c r="E84" s="120">
        <v>0</v>
      </c>
      <c r="F84" s="120">
        <v>0</v>
      </c>
      <c r="G84" s="120">
        <v>0</v>
      </c>
      <c r="H84" s="120">
        <v>0</v>
      </c>
      <c r="I84" s="121">
        <v>0</v>
      </c>
      <c r="J84" s="121">
        <v>0</v>
      </c>
      <c r="K84" s="121">
        <v>0</v>
      </c>
      <c r="L84" s="122">
        <v>0</v>
      </c>
      <c r="M84" s="123"/>
      <c r="N84" s="124" t="s">
        <v>58</v>
      </c>
      <c r="O84" s="125"/>
      <c r="P84" s="125" t="s">
        <v>58</v>
      </c>
      <c r="Q84" s="126" t="s">
        <v>58</v>
      </c>
      <c r="R84" s="127" t="s">
        <v>58</v>
      </c>
      <c r="S84" s="128" t="s">
        <v>58</v>
      </c>
      <c r="T84" s="129"/>
      <c r="U84" s="127"/>
      <c r="V84" s="129" t="s">
        <v>58</v>
      </c>
      <c r="W84" s="130"/>
      <c r="X84" s="129" t="s">
        <v>58</v>
      </c>
      <c r="Y84" s="131">
        <v>0</v>
      </c>
      <c r="Z84" s="131"/>
      <c r="AA84" s="129" t="s">
        <v>58</v>
      </c>
      <c r="AB84" s="132" t="s">
        <v>58</v>
      </c>
      <c r="AC84" s="133">
        <v>2021</v>
      </c>
      <c r="AD84" s="134">
        <v>0</v>
      </c>
      <c r="AE84" s="59" t="s">
        <v>58</v>
      </c>
      <c r="AF84" s="135"/>
      <c r="AG84" s="129" t="s">
        <v>58</v>
      </c>
      <c r="AH84" s="135"/>
      <c r="AI84" s="129" t="s">
        <v>58</v>
      </c>
      <c r="AJ84" s="136" t="s">
        <v>58</v>
      </c>
    </row>
    <row r="85" spans="2:36" ht="15" customHeight="1" x14ac:dyDescent="0.3">
      <c r="B85" s="118" t="s">
        <v>58</v>
      </c>
      <c r="C85" s="14"/>
      <c r="D85" s="10"/>
      <c r="E85" s="120">
        <v>0</v>
      </c>
      <c r="F85" s="120">
        <v>0</v>
      </c>
      <c r="G85" s="120">
        <v>0</v>
      </c>
      <c r="H85" s="120">
        <v>0</v>
      </c>
      <c r="I85" s="121">
        <v>0</v>
      </c>
      <c r="J85" s="121">
        <v>0</v>
      </c>
      <c r="K85" s="121">
        <v>0</v>
      </c>
      <c r="L85" s="122">
        <v>0</v>
      </c>
      <c r="M85" s="123"/>
      <c r="N85" s="124" t="s">
        <v>58</v>
      </c>
      <c r="O85" s="125"/>
      <c r="P85" s="125" t="s">
        <v>58</v>
      </c>
      <c r="Q85" s="126" t="s">
        <v>58</v>
      </c>
      <c r="R85" s="127" t="s">
        <v>58</v>
      </c>
      <c r="S85" s="128" t="s">
        <v>58</v>
      </c>
      <c r="T85" s="129"/>
      <c r="U85" s="127"/>
      <c r="V85" s="129" t="s">
        <v>58</v>
      </c>
      <c r="W85" s="130"/>
      <c r="X85" s="129" t="s">
        <v>58</v>
      </c>
      <c r="Y85" s="131">
        <v>0</v>
      </c>
      <c r="Z85" s="131"/>
      <c r="AA85" s="129" t="s">
        <v>58</v>
      </c>
      <c r="AB85" s="132" t="s">
        <v>58</v>
      </c>
      <c r="AC85" s="133">
        <v>2021</v>
      </c>
      <c r="AD85" s="134">
        <v>0</v>
      </c>
      <c r="AE85" s="59" t="s">
        <v>58</v>
      </c>
      <c r="AF85" s="135"/>
      <c r="AG85" s="129" t="s">
        <v>58</v>
      </c>
      <c r="AH85" s="135"/>
      <c r="AI85" s="129" t="s">
        <v>58</v>
      </c>
      <c r="AJ85" s="136" t="s">
        <v>58</v>
      </c>
    </row>
    <row r="86" spans="2:36" ht="15" customHeight="1" x14ac:dyDescent="0.3">
      <c r="B86" s="118" t="s">
        <v>58</v>
      </c>
      <c r="C86" s="14"/>
      <c r="D86" s="10"/>
      <c r="E86" s="120">
        <v>0</v>
      </c>
      <c r="F86" s="120">
        <v>0</v>
      </c>
      <c r="G86" s="120">
        <v>0</v>
      </c>
      <c r="H86" s="120">
        <v>0</v>
      </c>
      <c r="I86" s="121">
        <v>0</v>
      </c>
      <c r="J86" s="121">
        <v>0</v>
      </c>
      <c r="K86" s="121">
        <v>0</v>
      </c>
      <c r="L86" s="122">
        <v>0</v>
      </c>
      <c r="M86" s="123"/>
      <c r="N86" s="124" t="s">
        <v>58</v>
      </c>
      <c r="O86" s="125"/>
      <c r="P86" s="125" t="s">
        <v>58</v>
      </c>
      <c r="Q86" s="126" t="s">
        <v>58</v>
      </c>
      <c r="R86" s="127" t="s">
        <v>58</v>
      </c>
      <c r="S86" s="128" t="s">
        <v>58</v>
      </c>
      <c r="T86" s="129"/>
      <c r="U86" s="127"/>
      <c r="V86" s="129" t="s">
        <v>58</v>
      </c>
      <c r="W86" s="130"/>
      <c r="X86" s="129" t="s">
        <v>58</v>
      </c>
      <c r="Y86" s="131">
        <v>0</v>
      </c>
      <c r="Z86" s="131"/>
      <c r="AA86" s="129" t="s">
        <v>58</v>
      </c>
      <c r="AB86" s="132" t="s">
        <v>58</v>
      </c>
      <c r="AC86" s="133">
        <v>2021</v>
      </c>
      <c r="AD86" s="134">
        <v>0</v>
      </c>
      <c r="AE86" s="59" t="s">
        <v>58</v>
      </c>
      <c r="AF86" s="135"/>
      <c r="AG86" s="129" t="s">
        <v>58</v>
      </c>
      <c r="AH86" s="135"/>
      <c r="AI86" s="129" t="s">
        <v>58</v>
      </c>
      <c r="AJ86" s="136" t="s">
        <v>58</v>
      </c>
    </row>
    <row r="87" spans="2:36" ht="15" customHeight="1" x14ac:dyDescent="0.3">
      <c r="B87" s="118" t="s">
        <v>58</v>
      </c>
      <c r="C87" s="14"/>
      <c r="D87" s="10"/>
      <c r="E87" s="120">
        <v>0</v>
      </c>
      <c r="F87" s="120">
        <v>0</v>
      </c>
      <c r="G87" s="120">
        <v>0</v>
      </c>
      <c r="H87" s="120">
        <v>0</v>
      </c>
      <c r="I87" s="121">
        <v>0</v>
      </c>
      <c r="J87" s="121">
        <v>0</v>
      </c>
      <c r="K87" s="121">
        <v>0</v>
      </c>
      <c r="L87" s="122">
        <v>0</v>
      </c>
      <c r="M87" s="123"/>
      <c r="N87" s="124" t="s">
        <v>58</v>
      </c>
      <c r="O87" s="125"/>
      <c r="P87" s="125" t="s">
        <v>58</v>
      </c>
      <c r="Q87" s="126" t="s">
        <v>58</v>
      </c>
      <c r="R87" s="127" t="s">
        <v>58</v>
      </c>
      <c r="S87" s="128" t="s">
        <v>58</v>
      </c>
      <c r="T87" s="129"/>
      <c r="U87" s="127"/>
      <c r="V87" s="129" t="s">
        <v>58</v>
      </c>
      <c r="W87" s="130"/>
      <c r="X87" s="129" t="s">
        <v>58</v>
      </c>
      <c r="Y87" s="131">
        <v>0</v>
      </c>
      <c r="Z87" s="131"/>
      <c r="AA87" s="129" t="s">
        <v>58</v>
      </c>
      <c r="AB87" s="132" t="s">
        <v>58</v>
      </c>
      <c r="AC87" s="133">
        <v>2021</v>
      </c>
      <c r="AD87" s="134">
        <v>0</v>
      </c>
      <c r="AE87" s="59" t="s">
        <v>58</v>
      </c>
      <c r="AF87" s="135"/>
      <c r="AG87" s="129" t="s">
        <v>58</v>
      </c>
      <c r="AH87" s="135"/>
      <c r="AI87" s="129" t="s">
        <v>58</v>
      </c>
      <c r="AJ87" s="136" t="s">
        <v>58</v>
      </c>
    </row>
    <row r="88" spans="2:36" ht="15" customHeight="1" thickBot="1" x14ac:dyDescent="0.35">
      <c r="B88" s="137" t="s">
        <v>58</v>
      </c>
      <c r="C88" s="20"/>
      <c r="D88" s="21"/>
      <c r="E88" s="138">
        <v>0</v>
      </c>
      <c r="F88" s="138">
        <v>0</v>
      </c>
      <c r="G88" s="138">
        <v>0</v>
      </c>
      <c r="H88" s="138">
        <v>0</v>
      </c>
      <c r="I88" s="139">
        <v>0</v>
      </c>
      <c r="J88" s="139">
        <v>0</v>
      </c>
      <c r="K88" s="139">
        <v>0</v>
      </c>
      <c r="L88" s="140">
        <v>0</v>
      </c>
      <c r="M88" s="141"/>
      <c r="N88" s="142" t="s">
        <v>58</v>
      </c>
      <c r="O88" s="143"/>
      <c r="P88" s="143" t="s">
        <v>58</v>
      </c>
      <c r="Q88" s="144" t="s">
        <v>58</v>
      </c>
      <c r="R88" s="145" t="s">
        <v>58</v>
      </c>
      <c r="S88" s="146" t="s">
        <v>58</v>
      </c>
      <c r="T88" s="147"/>
      <c r="U88" s="145"/>
      <c r="V88" s="147" t="s">
        <v>58</v>
      </c>
      <c r="W88" s="148"/>
      <c r="X88" s="147" t="s">
        <v>58</v>
      </c>
      <c r="Y88" s="149">
        <v>0</v>
      </c>
      <c r="Z88" s="149"/>
      <c r="AA88" s="147" t="s">
        <v>58</v>
      </c>
      <c r="AB88" s="150" t="s">
        <v>58</v>
      </c>
      <c r="AC88" s="151">
        <v>2021</v>
      </c>
      <c r="AD88" s="152">
        <v>0</v>
      </c>
      <c r="AE88" s="60" t="s">
        <v>58</v>
      </c>
      <c r="AF88" s="153"/>
      <c r="AG88" s="147" t="s">
        <v>58</v>
      </c>
      <c r="AH88" s="153"/>
      <c r="AI88" s="147" t="s">
        <v>58</v>
      </c>
      <c r="AJ88" s="154" t="s">
        <v>58</v>
      </c>
    </row>
    <row r="89" spans="2:36" ht="15" customHeight="1" thickTop="1" x14ac:dyDescent="0.3"/>
    <row r="90" spans="2:36" ht="15" customHeight="1" x14ac:dyDescent="0.3"/>
    <row r="91" spans="2:36" ht="15" customHeight="1" x14ac:dyDescent="0.3"/>
    <row r="92" spans="2:36" ht="15" customHeight="1" x14ac:dyDescent="0.3"/>
    <row r="93" spans="2:36" ht="15" customHeight="1" x14ac:dyDescent="0.3"/>
    <row r="94" spans="2:36" ht="15" customHeight="1" x14ac:dyDescent="0.3"/>
    <row r="95" spans="2:36" ht="15" customHeight="1" x14ac:dyDescent="0.3"/>
    <row r="96" spans="2:36" ht="15" customHeight="1" x14ac:dyDescent="0.3"/>
    <row r="97" ht="15" customHeight="1" x14ac:dyDescent="0.3"/>
    <row r="98" ht="15" customHeight="1" x14ac:dyDescent="0.3"/>
    <row r="99" ht="15" customHeight="1" x14ac:dyDescent="0.3"/>
    <row r="100" ht="15" customHeight="1" x14ac:dyDescent="0.3"/>
    <row r="101" ht="15" customHeight="1" x14ac:dyDescent="0.3"/>
    <row r="102" ht="15" customHeight="1" x14ac:dyDescent="0.3"/>
    <row r="103" ht="15" customHeight="1" x14ac:dyDescent="0.3"/>
    <row r="104" ht="15" customHeight="1" x14ac:dyDescent="0.3"/>
    <row r="105" ht="15" customHeight="1" x14ac:dyDescent="0.3"/>
    <row r="106" ht="15" customHeight="1" x14ac:dyDescent="0.3"/>
    <row r="107" ht="15" customHeight="1" x14ac:dyDescent="0.3"/>
    <row r="108" ht="15" customHeight="1" x14ac:dyDescent="0.3"/>
    <row r="109" ht="15" customHeight="1" x14ac:dyDescent="0.3"/>
    <row r="110" ht="15" customHeight="1" x14ac:dyDescent="0.3"/>
    <row r="111" ht="15" customHeight="1" x14ac:dyDescent="0.3"/>
    <row r="112" ht="15" customHeight="1" x14ac:dyDescent="0.3"/>
    <row r="113" ht="15" customHeight="1" x14ac:dyDescent="0.3"/>
    <row r="114" ht="15" customHeight="1" x14ac:dyDescent="0.3"/>
    <row r="115" ht="15" customHeight="1" x14ac:dyDescent="0.3"/>
    <row r="116" ht="15" customHeight="1" x14ac:dyDescent="0.3"/>
    <row r="117" ht="15" customHeight="1" x14ac:dyDescent="0.3"/>
    <row r="118" ht="15" customHeight="1" x14ac:dyDescent="0.3"/>
    <row r="119" ht="15" customHeight="1" x14ac:dyDescent="0.3"/>
    <row r="120" ht="15" customHeight="1" x14ac:dyDescent="0.3"/>
    <row r="121" ht="15" customHeight="1" x14ac:dyDescent="0.3"/>
    <row r="122" ht="15" customHeight="1" x14ac:dyDescent="0.3"/>
    <row r="123" ht="15" customHeight="1" x14ac:dyDescent="0.3"/>
    <row r="124" ht="15" customHeight="1" x14ac:dyDescent="0.3"/>
    <row r="125" ht="15" customHeight="1" x14ac:dyDescent="0.3"/>
    <row r="126" ht="15" customHeight="1" x14ac:dyDescent="0.3"/>
    <row r="127" ht="15" customHeight="1" x14ac:dyDescent="0.3"/>
    <row r="128" ht="15" customHeight="1" x14ac:dyDescent="0.3"/>
    <row r="129" ht="15" customHeight="1" x14ac:dyDescent="0.3"/>
    <row r="130" ht="15" customHeight="1" x14ac:dyDescent="0.3"/>
    <row r="131" ht="15" customHeight="1" x14ac:dyDescent="0.3"/>
    <row r="132" ht="15" customHeight="1" x14ac:dyDescent="0.3"/>
    <row r="133" ht="15" customHeight="1" x14ac:dyDescent="0.3"/>
    <row r="134" ht="15" customHeight="1" x14ac:dyDescent="0.3"/>
    <row r="135" ht="15" customHeight="1" x14ac:dyDescent="0.3"/>
    <row r="136" ht="15" customHeight="1" x14ac:dyDescent="0.3"/>
    <row r="137" ht="15" customHeight="1" x14ac:dyDescent="0.3"/>
    <row r="138" ht="15" customHeight="1" x14ac:dyDescent="0.3"/>
    <row r="139" ht="15" customHeight="1" x14ac:dyDescent="0.3"/>
    <row r="140" ht="15" customHeight="1" x14ac:dyDescent="0.3"/>
    <row r="141" ht="15" customHeight="1" x14ac:dyDescent="0.3"/>
    <row r="142" ht="15" customHeight="1" x14ac:dyDescent="0.3"/>
    <row r="143" ht="15" customHeight="1" x14ac:dyDescent="0.3"/>
    <row r="144" ht="15" customHeight="1" x14ac:dyDescent="0.3"/>
    <row r="145" ht="15" customHeight="1" x14ac:dyDescent="0.3"/>
    <row r="146" ht="15" customHeight="1" x14ac:dyDescent="0.3"/>
    <row r="147" ht="15" customHeight="1" x14ac:dyDescent="0.3"/>
    <row r="148" ht="15" customHeight="1" x14ac:dyDescent="0.3"/>
    <row r="149" ht="15" customHeight="1" x14ac:dyDescent="0.3"/>
    <row r="150" ht="15" customHeight="1" x14ac:dyDescent="0.3"/>
    <row r="151" ht="15" customHeight="1" x14ac:dyDescent="0.3"/>
    <row r="152" ht="15" customHeight="1" x14ac:dyDescent="0.3"/>
    <row r="153" ht="15" customHeight="1" x14ac:dyDescent="0.3"/>
    <row r="154" ht="15" customHeight="1" x14ac:dyDescent="0.3"/>
    <row r="155" ht="15" customHeight="1" x14ac:dyDescent="0.3"/>
    <row r="156" ht="15" customHeight="1" x14ac:dyDescent="0.3"/>
    <row r="157" ht="15" customHeight="1" x14ac:dyDescent="0.3"/>
    <row r="158" ht="15" customHeight="1" x14ac:dyDescent="0.3"/>
    <row r="159" ht="15" customHeight="1" x14ac:dyDescent="0.3"/>
    <row r="160" ht="15" customHeight="1" x14ac:dyDescent="0.3"/>
    <row r="161" ht="15" customHeight="1" x14ac:dyDescent="0.3"/>
    <row r="162" ht="15" customHeight="1" x14ac:dyDescent="0.3"/>
    <row r="163" ht="15" customHeight="1" x14ac:dyDescent="0.3"/>
    <row r="164" ht="15" customHeight="1" x14ac:dyDescent="0.3"/>
    <row r="165" ht="15" customHeight="1" x14ac:dyDescent="0.3"/>
    <row r="166" ht="15" customHeight="1" x14ac:dyDescent="0.3"/>
    <row r="167" ht="15" customHeight="1" x14ac:dyDescent="0.3"/>
    <row r="168" ht="15" customHeight="1" x14ac:dyDescent="0.3"/>
    <row r="169" ht="15" customHeight="1" x14ac:dyDescent="0.3"/>
    <row r="170" ht="15" customHeight="1" x14ac:dyDescent="0.3"/>
    <row r="171" ht="15" customHeight="1" x14ac:dyDescent="0.3"/>
    <row r="172" ht="15" customHeight="1" x14ac:dyDescent="0.3"/>
    <row r="173" ht="15" customHeight="1" x14ac:dyDescent="0.3"/>
    <row r="174" ht="15" customHeight="1" x14ac:dyDescent="0.3"/>
    <row r="175" ht="15" customHeight="1" x14ac:dyDescent="0.3"/>
    <row r="176" ht="15" customHeight="1" x14ac:dyDescent="0.3"/>
    <row r="177" ht="15" customHeight="1" x14ac:dyDescent="0.3"/>
    <row r="178" ht="15" customHeight="1" x14ac:dyDescent="0.3"/>
    <row r="179" ht="15" customHeight="1" x14ac:dyDescent="0.3"/>
    <row r="180" ht="15" customHeight="1" x14ac:dyDescent="0.3"/>
    <row r="181" ht="15" customHeight="1" x14ac:dyDescent="0.3"/>
    <row r="182" ht="15" customHeight="1" x14ac:dyDescent="0.3"/>
    <row r="183" ht="15" customHeight="1" x14ac:dyDescent="0.3"/>
    <row r="184" ht="15" customHeight="1" x14ac:dyDescent="0.3"/>
    <row r="185" ht="15" customHeight="1" x14ac:dyDescent="0.3"/>
    <row r="186" ht="15" customHeight="1" x14ac:dyDescent="0.3"/>
    <row r="187" ht="15" customHeight="1" x14ac:dyDescent="0.3"/>
    <row r="188" ht="15" customHeight="1" x14ac:dyDescent="0.3"/>
    <row r="189" ht="15" customHeight="1" x14ac:dyDescent="0.3"/>
    <row r="190" ht="15" customHeight="1" x14ac:dyDescent="0.3"/>
    <row r="191" ht="15" customHeight="1" x14ac:dyDescent="0.3"/>
    <row r="192" ht="15" customHeight="1" x14ac:dyDescent="0.3"/>
    <row r="193" ht="15" customHeight="1" x14ac:dyDescent="0.3"/>
    <row r="194" ht="15" customHeight="1" x14ac:dyDescent="0.3"/>
    <row r="195" ht="15" customHeight="1" x14ac:dyDescent="0.3"/>
    <row r="196" ht="15" customHeight="1" x14ac:dyDescent="0.3"/>
    <row r="197" ht="15" customHeight="1" x14ac:dyDescent="0.3"/>
    <row r="198" ht="15" customHeight="1" x14ac:dyDescent="0.3"/>
    <row r="199" ht="15" customHeight="1" x14ac:dyDescent="0.3"/>
    <row r="200" ht="15" customHeight="1" x14ac:dyDescent="0.3"/>
    <row r="201" ht="15" customHeight="1" x14ac:dyDescent="0.3"/>
    <row r="202" ht="15" customHeight="1" x14ac:dyDescent="0.3"/>
    <row r="203" ht="15" customHeight="1" x14ac:dyDescent="0.3"/>
    <row r="204" ht="15" customHeight="1" x14ac:dyDescent="0.3"/>
    <row r="205" ht="15" customHeight="1" x14ac:dyDescent="0.3"/>
    <row r="206" ht="15" customHeight="1" x14ac:dyDescent="0.3"/>
    <row r="207" ht="15" customHeight="1" x14ac:dyDescent="0.3"/>
    <row r="208" ht="15" customHeight="1" x14ac:dyDescent="0.3"/>
    <row r="209" ht="15" customHeight="1" x14ac:dyDescent="0.3"/>
    <row r="210" ht="15" customHeight="1" x14ac:dyDescent="0.3"/>
    <row r="211" ht="15" customHeight="1" x14ac:dyDescent="0.3"/>
    <row r="212" ht="15" customHeight="1" x14ac:dyDescent="0.3"/>
    <row r="213" ht="15" customHeight="1" x14ac:dyDescent="0.3"/>
    <row r="214" ht="15" customHeight="1" x14ac:dyDescent="0.3"/>
    <row r="215" ht="15" customHeight="1" x14ac:dyDescent="0.3"/>
    <row r="216" ht="15" customHeight="1" x14ac:dyDescent="0.3"/>
    <row r="217" ht="15" customHeight="1" x14ac:dyDescent="0.3"/>
    <row r="218" ht="15" customHeight="1" x14ac:dyDescent="0.3"/>
    <row r="219" ht="15" customHeight="1" x14ac:dyDescent="0.3"/>
    <row r="220" ht="15" customHeight="1" x14ac:dyDescent="0.3"/>
    <row r="221" ht="15" customHeight="1" x14ac:dyDescent="0.3"/>
    <row r="222" ht="15" customHeight="1" x14ac:dyDescent="0.3"/>
    <row r="223" ht="15" customHeight="1" x14ac:dyDescent="0.3"/>
    <row r="224" ht="15" customHeight="1" x14ac:dyDescent="0.3"/>
    <row r="225" ht="15" customHeight="1" x14ac:dyDescent="0.3"/>
    <row r="226" ht="15" customHeight="1" x14ac:dyDescent="0.3"/>
    <row r="227" ht="15" customHeight="1" x14ac:dyDescent="0.3"/>
    <row r="228" ht="15" customHeight="1" x14ac:dyDescent="0.3"/>
    <row r="229" ht="15" customHeight="1" x14ac:dyDescent="0.3"/>
    <row r="230" ht="15" customHeight="1" x14ac:dyDescent="0.3"/>
    <row r="231" ht="15" customHeight="1" x14ac:dyDescent="0.3"/>
    <row r="232" ht="15" customHeight="1" x14ac:dyDescent="0.3"/>
    <row r="233" ht="15" customHeight="1" x14ac:dyDescent="0.3"/>
    <row r="234" ht="15" customHeight="1" x14ac:dyDescent="0.3"/>
    <row r="235" ht="15" customHeight="1" x14ac:dyDescent="0.3"/>
    <row r="236" ht="15" customHeight="1" x14ac:dyDescent="0.3"/>
    <row r="237" ht="15" customHeight="1" x14ac:dyDescent="0.3"/>
    <row r="238" ht="15" customHeight="1" x14ac:dyDescent="0.3"/>
    <row r="239" ht="15" customHeight="1" x14ac:dyDescent="0.3"/>
    <row r="240" ht="15" customHeight="1" x14ac:dyDescent="0.3"/>
    <row r="241" ht="15" customHeight="1" x14ac:dyDescent="0.3"/>
    <row r="242" ht="15" customHeight="1" x14ac:dyDescent="0.3"/>
    <row r="243" ht="15" customHeight="1" x14ac:dyDescent="0.3"/>
    <row r="244" ht="15" customHeight="1" x14ac:dyDescent="0.3"/>
    <row r="245" ht="15" customHeight="1" x14ac:dyDescent="0.3"/>
    <row r="246" ht="15" customHeight="1" x14ac:dyDescent="0.3"/>
    <row r="247" ht="15" customHeight="1" x14ac:dyDescent="0.3"/>
    <row r="248" ht="15" customHeight="1" x14ac:dyDescent="0.3"/>
    <row r="249" ht="15" customHeight="1" x14ac:dyDescent="0.3"/>
    <row r="250" ht="15" customHeight="1" x14ac:dyDescent="0.3"/>
    <row r="251" ht="15" customHeight="1" x14ac:dyDescent="0.3"/>
    <row r="252" ht="15" customHeight="1" x14ac:dyDescent="0.3"/>
    <row r="253" ht="15" customHeight="1" x14ac:dyDescent="0.3"/>
    <row r="254" ht="15" customHeight="1" x14ac:dyDescent="0.3"/>
    <row r="255" ht="15" customHeight="1" x14ac:dyDescent="0.3"/>
    <row r="256" ht="15" customHeight="1" x14ac:dyDescent="0.3"/>
    <row r="257" ht="15" customHeight="1" x14ac:dyDescent="0.3"/>
    <row r="258" ht="15" customHeight="1" x14ac:dyDescent="0.3"/>
    <row r="259" ht="15" customHeight="1" x14ac:dyDescent="0.3"/>
    <row r="260" ht="15" customHeight="1" x14ac:dyDescent="0.3"/>
    <row r="261" ht="15" customHeight="1" x14ac:dyDescent="0.3"/>
    <row r="262" ht="15" customHeight="1" x14ac:dyDescent="0.3"/>
    <row r="263" ht="15" customHeight="1" x14ac:dyDescent="0.3"/>
    <row r="264" ht="15" customHeight="1" x14ac:dyDescent="0.3"/>
    <row r="265" ht="15" customHeight="1" x14ac:dyDescent="0.3"/>
    <row r="266" ht="15" customHeight="1" x14ac:dyDescent="0.3"/>
    <row r="267" ht="15" customHeight="1" x14ac:dyDescent="0.3"/>
    <row r="268" ht="15" customHeight="1" x14ac:dyDescent="0.3"/>
    <row r="269" ht="15" customHeight="1" x14ac:dyDescent="0.3"/>
    <row r="270" ht="15" customHeight="1" x14ac:dyDescent="0.3"/>
    <row r="271" ht="15" customHeight="1" x14ac:dyDescent="0.3"/>
    <row r="272" ht="15" customHeight="1" x14ac:dyDescent="0.3"/>
    <row r="273" ht="15" customHeight="1" x14ac:dyDescent="0.3"/>
    <row r="274" ht="15" customHeight="1" x14ac:dyDescent="0.3"/>
    <row r="275" ht="15" customHeight="1" x14ac:dyDescent="0.3"/>
    <row r="276" ht="15" customHeight="1" x14ac:dyDescent="0.3"/>
    <row r="277" ht="15" customHeight="1" x14ac:dyDescent="0.3"/>
    <row r="278" ht="15" customHeight="1" x14ac:dyDescent="0.3"/>
    <row r="279" ht="15" customHeight="1" x14ac:dyDescent="0.3"/>
    <row r="280" ht="15" customHeight="1" x14ac:dyDescent="0.3"/>
    <row r="281" ht="15" customHeight="1" x14ac:dyDescent="0.3"/>
    <row r="282" ht="15" customHeight="1" x14ac:dyDescent="0.3"/>
    <row r="283" ht="15" customHeight="1" x14ac:dyDescent="0.3"/>
    <row r="284" ht="15" customHeight="1" x14ac:dyDescent="0.3"/>
    <row r="285" ht="15" customHeight="1" x14ac:dyDescent="0.3"/>
    <row r="286" ht="15" customHeight="1" x14ac:dyDescent="0.3"/>
    <row r="287" ht="15" customHeight="1" x14ac:dyDescent="0.3"/>
    <row r="288" ht="15" customHeight="1" x14ac:dyDescent="0.3"/>
    <row r="289" ht="15" customHeight="1" x14ac:dyDescent="0.3"/>
    <row r="290" ht="15" customHeight="1" x14ac:dyDescent="0.3"/>
    <row r="291" ht="15" customHeight="1" x14ac:dyDescent="0.3"/>
    <row r="292" ht="15" customHeight="1" x14ac:dyDescent="0.3"/>
    <row r="293" ht="15" customHeight="1" x14ac:dyDescent="0.3"/>
    <row r="294" ht="15" customHeight="1" x14ac:dyDescent="0.3"/>
    <row r="295" ht="15" customHeight="1" x14ac:dyDescent="0.3"/>
    <row r="296" ht="15" customHeight="1" x14ac:dyDescent="0.3"/>
    <row r="297" ht="15" customHeight="1" x14ac:dyDescent="0.3"/>
    <row r="298" ht="15" customHeight="1" x14ac:dyDescent="0.3"/>
    <row r="299" ht="15" customHeight="1" x14ac:dyDescent="0.3"/>
    <row r="300" ht="15" customHeight="1" x14ac:dyDescent="0.3"/>
    <row r="301" ht="15" customHeight="1" x14ac:dyDescent="0.3"/>
    <row r="302" ht="15" customHeight="1" x14ac:dyDescent="0.3"/>
    <row r="303" ht="15" customHeight="1" x14ac:dyDescent="0.3"/>
    <row r="304" ht="15" customHeight="1" x14ac:dyDescent="0.3"/>
    <row r="305" ht="15" customHeight="1" x14ac:dyDescent="0.3"/>
    <row r="306" ht="15" customHeight="1" x14ac:dyDescent="0.3"/>
    <row r="307" ht="15" customHeight="1" x14ac:dyDescent="0.3"/>
    <row r="308" ht="15" customHeight="1" x14ac:dyDescent="0.3"/>
    <row r="309" ht="15" customHeight="1" x14ac:dyDescent="0.3"/>
    <row r="310" ht="15" customHeight="1" x14ac:dyDescent="0.3"/>
    <row r="311" ht="15" customHeight="1" x14ac:dyDescent="0.3"/>
    <row r="312" ht="15" customHeight="1" x14ac:dyDescent="0.3"/>
    <row r="313" ht="15" customHeight="1" x14ac:dyDescent="0.3"/>
    <row r="314" ht="15" customHeight="1" x14ac:dyDescent="0.3"/>
    <row r="315" ht="15" customHeight="1" x14ac:dyDescent="0.3"/>
    <row r="316" ht="15" customHeight="1" x14ac:dyDescent="0.3"/>
    <row r="317" ht="15" customHeight="1" x14ac:dyDescent="0.3"/>
    <row r="318" ht="15" customHeight="1" x14ac:dyDescent="0.3"/>
    <row r="319" ht="15" customHeight="1" x14ac:dyDescent="0.3"/>
    <row r="320" ht="15" customHeight="1" x14ac:dyDescent="0.3"/>
    <row r="321" ht="15" customHeight="1" x14ac:dyDescent="0.3"/>
    <row r="322" ht="15" customHeight="1" x14ac:dyDescent="0.3"/>
    <row r="323" ht="15" customHeight="1" x14ac:dyDescent="0.3"/>
    <row r="324" ht="15" customHeight="1" x14ac:dyDescent="0.3"/>
    <row r="325" ht="15" customHeight="1" x14ac:dyDescent="0.3"/>
    <row r="326" ht="15" customHeight="1" x14ac:dyDescent="0.3"/>
    <row r="327" ht="15" customHeight="1" x14ac:dyDescent="0.3"/>
    <row r="328" ht="15" customHeight="1" x14ac:dyDescent="0.3"/>
    <row r="329" ht="15" customHeight="1" x14ac:dyDescent="0.3"/>
    <row r="330" ht="15" customHeight="1" x14ac:dyDescent="0.3"/>
    <row r="331" ht="15" customHeight="1" x14ac:dyDescent="0.3"/>
    <row r="332" ht="15" customHeight="1" x14ac:dyDescent="0.3"/>
    <row r="333" ht="15" customHeight="1" x14ac:dyDescent="0.3"/>
    <row r="334" ht="15" customHeight="1" x14ac:dyDescent="0.3"/>
    <row r="335" ht="15" customHeight="1" x14ac:dyDescent="0.3"/>
    <row r="336" ht="15" customHeight="1" x14ac:dyDescent="0.3"/>
    <row r="337" ht="15" customHeight="1" x14ac:dyDescent="0.3"/>
    <row r="338" ht="15" customHeight="1" x14ac:dyDescent="0.3"/>
    <row r="339" ht="15" customHeight="1" x14ac:dyDescent="0.3"/>
    <row r="340" ht="15" customHeight="1" x14ac:dyDescent="0.3"/>
    <row r="341" ht="15" customHeight="1" x14ac:dyDescent="0.3"/>
    <row r="342" ht="15" customHeight="1" x14ac:dyDescent="0.3"/>
    <row r="343" ht="15" customHeight="1" x14ac:dyDescent="0.3"/>
    <row r="344" ht="15" customHeight="1" x14ac:dyDescent="0.3"/>
    <row r="345" ht="15" customHeight="1" x14ac:dyDescent="0.3"/>
    <row r="346" ht="15" customHeight="1" x14ac:dyDescent="0.3"/>
    <row r="347" ht="15" customHeight="1" x14ac:dyDescent="0.3"/>
    <row r="348" ht="15" customHeight="1" x14ac:dyDescent="0.3"/>
    <row r="349" ht="15" customHeight="1" x14ac:dyDescent="0.3"/>
    <row r="350" ht="15" customHeight="1" x14ac:dyDescent="0.3"/>
    <row r="351" ht="15" customHeight="1" x14ac:dyDescent="0.3"/>
    <row r="352" ht="15" customHeight="1" x14ac:dyDescent="0.3"/>
    <row r="353" ht="15" customHeight="1" x14ac:dyDescent="0.3"/>
    <row r="354" ht="15" customHeight="1" x14ac:dyDescent="0.3"/>
    <row r="355" ht="15" customHeight="1" x14ac:dyDescent="0.3"/>
    <row r="356" ht="15" customHeight="1" x14ac:dyDescent="0.3"/>
    <row r="357" ht="15" customHeight="1" x14ac:dyDescent="0.3"/>
    <row r="358" ht="15" customHeight="1" x14ac:dyDescent="0.3"/>
    <row r="359" ht="15" customHeight="1" x14ac:dyDescent="0.3"/>
    <row r="360" ht="15" customHeight="1" x14ac:dyDescent="0.3"/>
    <row r="361" ht="15" customHeight="1" x14ac:dyDescent="0.3"/>
    <row r="362" ht="15" customHeight="1" x14ac:dyDescent="0.3"/>
    <row r="363" ht="15" customHeight="1" x14ac:dyDescent="0.3"/>
    <row r="364" ht="15" customHeight="1" x14ac:dyDescent="0.3"/>
    <row r="365" ht="15" customHeight="1" x14ac:dyDescent="0.3"/>
    <row r="366" ht="15" customHeight="1" x14ac:dyDescent="0.3"/>
    <row r="367" ht="15" customHeight="1" x14ac:dyDescent="0.3"/>
    <row r="368" ht="15" customHeight="1" x14ac:dyDescent="0.3"/>
    <row r="369" ht="15" customHeight="1" x14ac:dyDescent="0.3"/>
    <row r="370" ht="15" customHeight="1" x14ac:dyDescent="0.3"/>
    <row r="371" ht="15" customHeight="1" x14ac:dyDescent="0.3"/>
    <row r="372" ht="15" customHeight="1" x14ac:dyDescent="0.3"/>
    <row r="373" ht="15" customHeight="1" x14ac:dyDescent="0.3"/>
    <row r="374" ht="15" customHeight="1" x14ac:dyDescent="0.3"/>
    <row r="375" ht="15" customHeight="1" x14ac:dyDescent="0.3"/>
    <row r="376" ht="15" customHeight="1" x14ac:dyDescent="0.3"/>
    <row r="377" ht="15" customHeight="1" x14ac:dyDescent="0.3"/>
    <row r="378" ht="15" customHeight="1" x14ac:dyDescent="0.3"/>
    <row r="379" ht="15" customHeight="1" x14ac:dyDescent="0.3"/>
    <row r="380" ht="15" customHeight="1" x14ac:dyDescent="0.3"/>
    <row r="381" ht="15" customHeight="1" x14ac:dyDescent="0.3"/>
    <row r="382" ht="15" customHeight="1" x14ac:dyDescent="0.3"/>
    <row r="383" ht="15" customHeight="1" x14ac:dyDescent="0.3"/>
    <row r="384" ht="15" customHeight="1" x14ac:dyDescent="0.3"/>
    <row r="385" ht="15" customHeight="1" x14ac:dyDescent="0.3"/>
    <row r="386" ht="15" customHeight="1" x14ac:dyDescent="0.3"/>
    <row r="387" ht="15" customHeight="1" x14ac:dyDescent="0.3"/>
    <row r="388" ht="15" customHeight="1" x14ac:dyDescent="0.3"/>
    <row r="389" ht="15" customHeight="1" x14ac:dyDescent="0.3"/>
    <row r="390" ht="15" customHeight="1" x14ac:dyDescent="0.3"/>
    <row r="391" ht="15" customHeight="1" x14ac:dyDescent="0.3"/>
    <row r="392" ht="15" customHeight="1" x14ac:dyDescent="0.3"/>
    <row r="393" ht="15" customHeight="1" x14ac:dyDescent="0.3"/>
    <row r="394" ht="15" customHeight="1" x14ac:dyDescent="0.3"/>
    <row r="395" ht="15" customHeight="1" x14ac:dyDescent="0.3"/>
    <row r="396" ht="15" customHeight="1" x14ac:dyDescent="0.3"/>
    <row r="397" ht="15" customHeight="1" x14ac:dyDescent="0.3"/>
    <row r="398" ht="15" customHeight="1" x14ac:dyDescent="0.3"/>
    <row r="399" ht="15" customHeight="1" x14ac:dyDescent="0.3"/>
    <row r="400" ht="15" customHeight="1" x14ac:dyDescent="0.3"/>
    <row r="401" ht="15" customHeight="1" x14ac:dyDescent="0.3"/>
    <row r="402" ht="15" customHeight="1" x14ac:dyDescent="0.3"/>
    <row r="403" ht="15" customHeight="1" x14ac:dyDescent="0.3"/>
    <row r="404" ht="15" customHeight="1" x14ac:dyDescent="0.3"/>
    <row r="405" ht="15" customHeight="1" x14ac:dyDescent="0.3"/>
    <row r="406" ht="15" customHeight="1" x14ac:dyDescent="0.3"/>
    <row r="407" ht="15" customHeight="1" x14ac:dyDescent="0.3"/>
    <row r="408" ht="15" customHeight="1" x14ac:dyDescent="0.3"/>
    <row r="409" ht="15" customHeight="1" x14ac:dyDescent="0.3"/>
    <row r="410" ht="15" customHeight="1" x14ac:dyDescent="0.3"/>
    <row r="411" ht="15" customHeight="1" x14ac:dyDescent="0.3"/>
    <row r="412" ht="15" customHeight="1" x14ac:dyDescent="0.3"/>
    <row r="413" ht="15" customHeight="1" x14ac:dyDescent="0.3"/>
    <row r="414" ht="15" customHeight="1" x14ac:dyDescent="0.3"/>
    <row r="415" ht="15" customHeight="1" x14ac:dyDescent="0.3"/>
    <row r="416" ht="15" customHeight="1" x14ac:dyDescent="0.3"/>
    <row r="417" ht="15" customHeight="1" x14ac:dyDescent="0.3"/>
    <row r="418" ht="15" customHeight="1" x14ac:dyDescent="0.3"/>
    <row r="419" ht="15" customHeight="1" x14ac:dyDescent="0.3"/>
    <row r="420" ht="15" customHeight="1" x14ac:dyDescent="0.3"/>
    <row r="421" ht="15" customHeight="1" x14ac:dyDescent="0.3"/>
    <row r="422" ht="15" customHeight="1" x14ac:dyDescent="0.3"/>
    <row r="423" ht="15" customHeight="1" x14ac:dyDescent="0.3"/>
    <row r="424" ht="15" customHeight="1" x14ac:dyDescent="0.3"/>
    <row r="425" ht="15" customHeight="1" x14ac:dyDescent="0.3"/>
    <row r="426" ht="15" customHeight="1" x14ac:dyDescent="0.3"/>
    <row r="427" ht="15" customHeight="1" x14ac:dyDescent="0.3"/>
    <row r="428" ht="15" customHeight="1" x14ac:dyDescent="0.3"/>
    <row r="429" ht="15" customHeight="1" x14ac:dyDescent="0.3"/>
    <row r="430" ht="15" customHeight="1" x14ac:dyDescent="0.3"/>
    <row r="431" ht="15" customHeight="1" x14ac:dyDescent="0.3"/>
    <row r="432" ht="15" customHeight="1" x14ac:dyDescent="0.3"/>
    <row r="433" ht="15" customHeight="1" x14ac:dyDescent="0.3"/>
    <row r="434" ht="15" customHeight="1" x14ac:dyDescent="0.3"/>
    <row r="435" ht="15" customHeight="1" x14ac:dyDescent="0.3"/>
    <row r="436" ht="15" customHeight="1" x14ac:dyDescent="0.3"/>
    <row r="437" ht="15" customHeight="1" x14ac:dyDescent="0.3"/>
    <row r="438" ht="15" customHeight="1" x14ac:dyDescent="0.3"/>
    <row r="439" ht="15" customHeight="1" x14ac:dyDescent="0.3"/>
    <row r="440" ht="15" customHeight="1" x14ac:dyDescent="0.3"/>
    <row r="441" ht="15" customHeight="1" x14ac:dyDescent="0.3"/>
    <row r="442" ht="15" customHeight="1" x14ac:dyDescent="0.3"/>
    <row r="443" ht="15" customHeight="1" x14ac:dyDescent="0.3"/>
    <row r="444" ht="15" customHeight="1" x14ac:dyDescent="0.3"/>
    <row r="445" ht="15" customHeight="1" x14ac:dyDescent="0.3"/>
    <row r="446" ht="15" customHeight="1" x14ac:dyDescent="0.3"/>
    <row r="447" ht="15" customHeight="1" x14ac:dyDescent="0.3"/>
    <row r="448" ht="15" customHeight="1" x14ac:dyDescent="0.3"/>
    <row r="449" ht="15" customHeight="1" x14ac:dyDescent="0.3"/>
    <row r="450" ht="15" customHeight="1" x14ac:dyDescent="0.3"/>
    <row r="451" ht="15" customHeight="1" x14ac:dyDescent="0.3"/>
    <row r="452" ht="15" customHeight="1" x14ac:dyDescent="0.3"/>
    <row r="453" ht="15" customHeight="1" x14ac:dyDescent="0.3"/>
    <row r="454" ht="15" customHeight="1" x14ac:dyDescent="0.3"/>
    <row r="455" ht="15" customHeight="1" x14ac:dyDescent="0.3"/>
    <row r="456" ht="15" customHeight="1" x14ac:dyDescent="0.3"/>
    <row r="457" ht="15" customHeight="1" x14ac:dyDescent="0.3"/>
    <row r="458" ht="15" customHeight="1" x14ac:dyDescent="0.3"/>
    <row r="459" ht="15" customHeight="1" x14ac:dyDescent="0.3"/>
    <row r="460" ht="15" customHeight="1" x14ac:dyDescent="0.3"/>
    <row r="461" ht="15" customHeight="1" x14ac:dyDescent="0.3"/>
    <row r="462" ht="15" customHeight="1" x14ac:dyDescent="0.3"/>
    <row r="463" ht="15" customHeight="1" x14ac:dyDescent="0.3"/>
    <row r="464" ht="15" customHeight="1" x14ac:dyDescent="0.3"/>
    <row r="465" ht="15" customHeight="1" x14ac:dyDescent="0.3"/>
    <row r="466" ht="15" customHeight="1" x14ac:dyDescent="0.3"/>
    <row r="467" ht="15" customHeight="1" x14ac:dyDescent="0.3"/>
    <row r="468" ht="15" customHeight="1" x14ac:dyDescent="0.3"/>
    <row r="469" ht="15" customHeight="1" x14ac:dyDescent="0.3"/>
    <row r="470" ht="15" customHeight="1" x14ac:dyDescent="0.3"/>
    <row r="471" ht="15" customHeight="1" x14ac:dyDescent="0.3"/>
    <row r="472" ht="15" customHeight="1" x14ac:dyDescent="0.3"/>
    <row r="473" ht="15" customHeight="1" x14ac:dyDescent="0.3"/>
    <row r="474" ht="15" customHeight="1" x14ac:dyDescent="0.3"/>
    <row r="475" ht="15" customHeight="1" x14ac:dyDescent="0.3"/>
    <row r="476" ht="15" customHeight="1" x14ac:dyDescent="0.3"/>
    <row r="477" ht="15" customHeight="1" x14ac:dyDescent="0.3"/>
    <row r="478" ht="15" customHeight="1" x14ac:dyDescent="0.3"/>
    <row r="479" ht="15" customHeight="1" x14ac:dyDescent="0.3"/>
    <row r="480" ht="15" customHeight="1" x14ac:dyDescent="0.3"/>
    <row r="481" ht="15" customHeight="1" x14ac:dyDescent="0.3"/>
    <row r="482" ht="15" customHeight="1" x14ac:dyDescent="0.3"/>
    <row r="483" ht="15" customHeight="1" x14ac:dyDescent="0.3"/>
    <row r="484" ht="15" customHeight="1" x14ac:dyDescent="0.3"/>
    <row r="485" ht="15" customHeight="1" x14ac:dyDescent="0.3"/>
    <row r="486" ht="15" customHeight="1" x14ac:dyDescent="0.3"/>
    <row r="487" ht="15" customHeight="1" x14ac:dyDescent="0.3"/>
    <row r="488" ht="15" customHeight="1" x14ac:dyDescent="0.3"/>
    <row r="489" ht="15" customHeight="1" x14ac:dyDescent="0.3"/>
    <row r="490" ht="15" customHeight="1" x14ac:dyDescent="0.3"/>
    <row r="491" ht="15" customHeight="1" x14ac:dyDescent="0.3"/>
    <row r="492" ht="15" customHeight="1" x14ac:dyDescent="0.3"/>
    <row r="493" ht="15" customHeight="1" x14ac:dyDescent="0.3"/>
    <row r="494" ht="15" customHeight="1" x14ac:dyDescent="0.3"/>
    <row r="495" ht="15" customHeight="1" x14ac:dyDescent="0.3"/>
    <row r="496" ht="15" customHeight="1" x14ac:dyDescent="0.3"/>
    <row r="497" ht="15" customHeight="1" x14ac:dyDescent="0.3"/>
    <row r="498" ht="15" customHeight="1" x14ac:dyDescent="0.3"/>
    <row r="499" ht="15" customHeight="1" x14ac:dyDescent="0.3"/>
    <row r="500" ht="15" customHeight="1" x14ac:dyDescent="0.3"/>
    <row r="501" ht="15" customHeight="1" x14ac:dyDescent="0.3"/>
    <row r="502" ht="15" customHeight="1" x14ac:dyDescent="0.3"/>
    <row r="503" ht="15" customHeight="1" x14ac:dyDescent="0.3"/>
    <row r="504" ht="15" customHeight="1" x14ac:dyDescent="0.3"/>
    <row r="505" ht="15" customHeight="1" x14ac:dyDescent="0.3"/>
    <row r="506" ht="15" customHeight="1" x14ac:dyDescent="0.3"/>
    <row r="507" ht="15" customHeight="1" x14ac:dyDescent="0.3"/>
    <row r="508" ht="15" customHeight="1" x14ac:dyDescent="0.3"/>
    <row r="509" ht="15" customHeight="1" x14ac:dyDescent="0.3"/>
    <row r="510" ht="15" customHeight="1" x14ac:dyDescent="0.3"/>
    <row r="511" ht="15" customHeight="1" x14ac:dyDescent="0.3"/>
    <row r="512" ht="15" customHeight="1" x14ac:dyDescent="0.3"/>
    <row r="513" ht="15" customHeight="1" x14ac:dyDescent="0.3"/>
    <row r="514" ht="15" customHeight="1" x14ac:dyDescent="0.3"/>
    <row r="515" ht="15" customHeight="1" x14ac:dyDescent="0.3"/>
    <row r="516" ht="15" customHeight="1" x14ac:dyDescent="0.3"/>
    <row r="517" ht="15" customHeight="1" x14ac:dyDescent="0.3"/>
    <row r="518" ht="15" customHeight="1" x14ac:dyDescent="0.3"/>
    <row r="519" ht="15" customHeight="1" x14ac:dyDescent="0.3"/>
    <row r="520" ht="15" customHeight="1" x14ac:dyDescent="0.3"/>
    <row r="521" ht="15" customHeight="1" x14ac:dyDescent="0.3"/>
    <row r="522" ht="15" customHeight="1" x14ac:dyDescent="0.3"/>
    <row r="523" ht="15" customHeight="1" x14ac:dyDescent="0.3"/>
    <row r="524" ht="15" customHeight="1" x14ac:dyDescent="0.3"/>
    <row r="525" ht="15" customHeight="1" x14ac:dyDescent="0.3"/>
    <row r="526" ht="15" customHeight="1" x14ac:dyDescent="0.3"/>
    <row r="527" ht="15" customHeight="1" x14ac:dyDescent="0.3"/>
    <row r="528" ht="15" customHeight="1" x14ac:dyDescent="0.3"/>
    <row r="529" ht="15" customHeight="1" x14ac:dyDescent="0.3"/>
    <row r="530" ht="15" customHeight="1" x14ac:dyDescent="0.3"/>
    <row r="531" ht="15" customHeight="1" x14ac:dyDescent="0.3"/>
    <row r="532" ht="15" customHeight="1" x14ac:dyDescent="0.3"/>
    <row r="533" ht="15" customHeight="1" x14ac:dyDescent="0.3"/>
    <row r="534" ht="15" customHeight="1" x14ac:dyDescent="0.3"/>
    <row r="535" ht="15" customHeight="1" x14ac:dyDescent="0.3"/>
    <row r="536" ht="15" customHeight="1" x14ac:dyDescent="0.3"/>
    <row r="537" ht="15" customHeight="1" x14ac:dyDescent="0.3"/>
    <row r="538" ht="15" customHeight="1" x14ac:dyDescent="0.3"/>
    <row r="539" ht="15" customHeight="1" x14ac:dyDescent="0.3"/>
    <row r="540" ht="15" customHeight="1" x14ac:dyDescent="0.3"/>
    <row r="541" ht="15" customHeight="1" x14ac:dyDescent="0.3"/>
    <row r="542" ht="15" customHeight="1" x14ac:dyDescent="0.3"/>
    <row r="543" ht="15" customHeight="1" x14ac:dyDescent="0.3"/>
    <row r="544" ht="15" customHeight="1" x14ac:dyDescent="0.3"/>
    <row r="545" ht="15" customHeight="1" x14ac:dyDescent="0.3"/>
    <row r="546" ht="15" customHeight="1" x14ac:dyDescent="0.3"/>
    <row r="547" ht="15" customHeight="1" x14ac:dyDescent="0.3"/>
    <row r="548" ht="15" customHeight="1" x14ac:dyDescent="0.3"/>
    <row r="549" ht="15" customHeight="1" x14ac:dyDescent="0.3"/>
    <row r="550" ht="15" customHeight="1" x14ac:dyDescent="0.3"/>
    <row r="551" ht="15" customHeight="1" x14ac:dyDescent="0.3"/>
    <row r="552" ht="15" customHeight="1" x14ac:dyDescent="0.3"/>
    <row r="553" ht="15" customHeight="1" x14ac:dyDescent="0.3"/>
    <row r="554" ht="15" customHeight="1" x14ac:dyDescent="0.3"/>
    <row r="555" ht="15" customHeight="1" x14ac:dyDescent="0.3"/>
    <row r="556" ht="15" customHeight="1" x14ac:dyDescent="0.3"/>
    <row r="557" ht="15" customHeight="1" x14ac:dyDescent="0.3"/>
    <row r="558" ht="15" customHeight="1" x14ac:dyDescent="0.3"/>
    <row r="559" ht="15" customHeight="1" x14ac:dyDescent="0.3"/>
    <row r="560" ht="15" customHeight="1" x14ac:dyDescent="0.3"/>
    <row r="561" ht="15" customHeight="1" x14ac:dyDescent="0.3"/>
    <row r="562" ht="15" customHeight="1" x14ac:dyDescent="0.3"/>
    <row r="563" ht="15" customHeight="1" x14ac:dyDescent="0.3"/>
    <row r="564" ht="15" customHeight="1" x14ac:dyDescent="0.3"/>
    <row r="565" ht="15" customHeight="1" x14ac:dyDescent="0.3"/>
    <row r="566" ht="15" customHeight="1" x14ac:dyDescent="0.3"/>
    <row r="567" ht="15" customHeight="1" x14ac:dyDescent="0.3"/>
    <row r="568" ht="15" customHeight="1" x14ac:dyDescent="0.3"/>
    <row r="569" ht="15" customHeight="1" x14ac:dyDescent="0.3"/>
    <row r="570" ht="15" customHeight="1" x14ac:dyDescent="0.3"/>
    <row r="571" ht="15" customHeight="1" x14ac:dyDescent="0.3"/>
    <row r="572" ht="15" customHeight="1" x14ac:dyDescent="0.3"/>
    <row r="573" ht="15" customHeight="1" x14ac:dyDescent="0.3"/>
    <row r="574" ht="15" customHeight="1" x14ac:dyDescent="0.3"/>
    <row r="575" ht="15" customHeight="1" x14ac:dyDescent="0.3"/>
    <row r="576" ht="15" customHeight="1" x14ac:dyDescent="0.3"/>
    <row r="577" ht="15" customHeight="1" x14ac:dyDescent="0.3"/>
    <row r="578" ht="15" customHeight="1" x14ac:dyDescent="0.3"/>
    <row r="579" ht="15" customHeight="1" x14ac:dyDescent="0.3"/>
    <row r="580" ht="15" customHeight="1" x14ac:dyDescent="0.3"/>
    <row r="581" ht="15" customHeight="1" x14ac:dyDescent="0.3"/>
    <row r="582" ht="15" customHeight="1" x14ac:dyDescent="0.3"/>
    <row r="583" ht="15" customHeight="1" x14ac:dyDescent="0.3"/>
    <row r="584" ht="15" customHeight="1" x14ac:dyDescent="0.3"/>
    <row r="585" ht="15" customHeight="1" x14ac:dyDescent="0.3"/>
    <row r="586" ht="15" customHeight="1" x14ac:dyDescent="0.3"/>
    <row r="587" ht="15" customHeight="1" x14ac:dyDescent="0.3"/>
    <row r="588" ht="15" customHeight="1" x14ac:dyDescent="0.3"/>
    <row r="589" ht="15" customHeight="1" x14ac:dyDescent="0.3"/>
    <row r="590" ht="15" customHeight="1" x14ac:dyDescent="0.3"/>
    <row r="591" ht="15" customHeight="1" x14ac:dyDescent="0.3"/>
    <row r="592" ht="15" customHeight="1" x14ac:dyDescent="0.3"/>
    <row r="593" ht="15" customHeight="1" x14ac:dyDescent="0.3"/>
    <row r="594" ht="15" customHeight="1" x14ac:dyDescent="0.3"/>
    <row r="595" ht="15" customHeight="1" x14ac:dyDescent="0.3"/>
    <row r="596" ht="15" customHeight="1" x14ac:dyDescent="0.3"/>
    <row r="597" ht="15" customHeight="1" x14ac:dyDescent="0.3"/>
    <row r="598" ht="15" customHeight="1" x14ac:dyDescent="0.3"/>
    <row r="599" ht="15" customHeight="1" x14ac:dyDescent="0.3"/>
    <row r="600" ht="15" customHeight="1" x14ac:dyDescent="0.3"/>
    <row r="601" ht="15" customHeight="1" x14ac:dyDescent="0.3"/>
    <row r="602" ht="15" customHeight="1" x14ac:dyDescent="0.3"/>
    <row r="603" ht="15" customHeight="1" x14ac:dyDescent="0.3"/>
    <row r="604" ht="15" customHeight="1" x14ac:dyDescent="0.3"/>
    <row r="605" ht="15" customHeight="1" x14ac:dyDescent="0.3"/>
    <row r="606" ht="15" customHeight="1" x14ac:dyDescent="0.3"/>
    <row r="607" ht="15" customHeight="1" x14ac:dyDescent="0.3"/>
    <row r="608" ht="15" customHeight="1" x14ac:dyDescent="0.3"/>
    <row r="609" ht="15" customHeight="1" x14ac:dyDescent="0.3"/>
    <row r="610" ht="15" customHeight="1" x14ac:dyDescent="0.3"/>
    <row r="611" ht="15" customHeight="1" x14ac:dyDescent="0.3"/>
    <row r="612" ht="15" customHeight="1" x14ac:dyDescent="0.3"/>
    <row r="613" ht="15" customHeight="1" x14ac:dyDescent="0.3"/>
    <row r="614" ht="15" customHeight="1" x14ac:dyDescent="0.3"/>
    <row r="615" ht="15" customHeight="1" x14ac:dyDescent="0.3"/>
    <row r="616" ht="15" customHeight="1" x14ac:dyDescent="0.3"/>
    <row r="617" ht="15" customHeight="1" x14ac:dyDescent="0.3"/>
    <row r="618" ht="15" customHeight="1" x14ac:dyDescent="0.3"/>
    <row r="619" ht="15" customHeight="1" x14ac:dyDescent="0.3"/>
    <row r="620" ht="15" customHeight="1" x14ac:dyDescent="0.3"/>
    <row r="621" ht="15" customHeight="1" x14ac:dyDescent="0.3"/>
    <row r="622" ht="15" customHeight="1" x14ac:dyDescent="0.3"/>
    <row r="623" ht="15" customHeight="1" x14ac:dyDescent="0.3"/>
    <row r="624" ht="15" customHeight="1" x14ac:dyDescent="0.3"/>
    <row r="625" ht="15" customHeight="1" x14ac:dyDescent="0.3"/>
    <row r="626" ht="15" customHeight="1" x14ac:dyDescent="0.3"/>
    <row r="627" ht="15" customHeight="1" x14ac:dyDescent="0.3"/>
    <row r="628" ht="15" customHeight="1" x14ac:dyDescent="0.3"/>
    <row r="629" ht="15" customHeight="1" x14ac:dyDescent="0.3"/>
    <row r="630" ht="15" customHeight="1" x14ac:dyDescent="0.3"/>
    <row r="631" ht="15" customHeight="1" x14ac:dyDescent="0.3"/>
    <row r="632" ht="15" customHeight="1" x14ac:dyDescent="0.3"/>
    <row r="633" ht="15" customHeight="1" x14ac:dyDescent="0.3"/>
    <row r="634" ht="15" customHeight="1" x14ac:dyDescent="0.3"/>
    <row r="635" ht="15" customHeight="1" x14ac:dyDescent="0.3"/>
    <row r="636" ht="15" customHeight="1" x14ac:dyDescent="0.3"/>
    <row r="637" ht="15" customHeight="1" x14ac:dyDescent="0.3"/>
    <row r="638" ht="15" customHeight="1" x14ac:dyDescent="0.3"/>
    <row r="639" ht="15" customHeight="1" x14ac:dyDescent="0.3"/>
    <row r="640" ht="15" customHeight="1" x14ac:dyDescent="0.3"/>
    <row r="641" ht="15" customHeight="1" x14ac:dyDescent="0.3"/>
    <row r="642" ht="15" customHeight="1" x14ac:dyDescent="0.3"/>
    <row r="643" ht="15" customHeight="1" x14ac:dyDescent="0.3"/>
    <row r="644" ht="15" customHeight="1" x14ac:dyDescent="0.3"/>
    <row r="645" ht="15" customHeight="1" x14ac:dyDescent="0.3"/>
    <row r="646" ht="15" customHeight="1" x14ac:dyDescent="0.3"/>
    <row r="647" ht="15" customHeight="1" x14ac:dyDescent="0.3"/>
    <row r="648" ht="15" customHeight="1" x14ac:dyDescent="0.3"/>
    <row r="649" ht="15" customHeight="1" x14ac:dyDescent="0.3"/>
    <row r="650" ht="15" customHeight="1" x14ac:dyDescent="0.3"/>
    <row r="651" ht="15" customHeight="1" x14ac:dyDescent="0.3"/>
    <row r="652" ht="15" customHeight="1" x14ac:dyDescent="0.3"/>
    <row r="653" ht="15" customHeight="1" x14ac:dyDescent="0.3"/>
    <row r="654" ht="15" customHeight="1" x14ac:dyDescent="0.3"/>
    <row r="655" ht="15" customHeight="1" x14ac:dyDescent="0.3"/>
    <row r="656" ht="15" customHeight="1" x14ac:dyDescent="0.3"/>
    <row r="657" ht="15" customHeight="1" x14ac:dyDescent="0.3"/>
    <row r="658" ht="15" customHeight="1" x14ac:dyDescent="0.3"/>
    <row r="659" ht="15" customHeight="1" x14ac:dyDescent="0.3"/>
    <row r="660" ht="15" customHeight="1" x14ac:dyDescent="0.3"/>
    <row r="661" ht="15" customHeight="1" x14ac:dyDescent="0.3"/>
    <row r="662" ht="15" customHeight="1" x14ac:dyDescent="0.3"/>
    <row r="663" ht="15" customHeight="1" x14ac:dyDescent="0.3"/>
    <row r="664" ht="15" customHeight="1" x14ac:dyDescent="0.3"/>
    <row r="665" ht="15" customHeight="1" x14ac:dyDescent="0.3"/>
    <row r="666" ht="15" customHeight="1" x14ac:dyDescent="0.3"/>
    <row r="667" ht="15" customHeight="1" x14ac:dyDescent="0.3"/>
    <row r="668" ht="15" customHeight="1" x14ac:dyDescent="0.3"/>
    <row r="669" ht="15" customHeight="1" x14ac:dyDescent="0.3"/>
    <row r="670" ht="15" customHeight="1" x14ac:dyDescent="0.3"/>
    <row r="671" ht="15" customHeight="1" x14ac:dyDescent="0.3"/>
    <row r="672" ht="15" customHeight="1" x14ac:dyDescent="0.3"/>
    <row r="673" ht="15" customHeight="1" x14ac:dyDescent="0.3"/>
    <row r="674" ht="15" customHeight="1" x14ac:dyDescent="0.3"/>
    <row r="675" ht="15" customHeight="1" x14ac:dyDescent="0.3"/>
    <row r="676" ht="15" customHeight="1" x14ac:dyDescent="0.3"/>
    <row r="677" ht="15" customHeight="1" x14ac:dyDescent="0.3"/>
    <row r="678" ht="15" customHeight="1" x14ac:dyDescent="0.3"/>
    <row r="679" ht="15" customHeight="1" x14ac:dyDescent="0.3"/>
    <row r="680" ht="15" customHeight="1" x14ac:dyDescent="0.3"/>
    <row r="681" ht="15" customHeight="1" x14ac:dyDescent="0.3"/>
    <row r="682" ht="15" customHeight="1" x14ac:dyDescent="0.3"/>
    <row r="683" ht="15" customHeight="1" x14ac:dyDescent="0.3"/>
    <row r="684" ht="15" customHeight="1" x14ac:dyDescent="0.3"/>
    <row r="685" ht="15" customHeight="1" x14ac:dyDescent="0.3"/>
    <row r="686" ht="15" customHeight="1" x14ac:dyDescent="0.3"/>
    <row r="687" ht="15" customHeight="1" x14ac:dyDescent="0.3"/>
    <row r="688" ht="15" customHeight="1" x14ac:dyDescent="0.3"/>
    <row r="689" ht="15" customHeight="1" x14ac:dyDescent="0.3"/>
    <row r="690" ht="15" customHeight="1" x14ac:dyDescent="0.3"/>
    <row r="691" ht="15" customHeight="1" x14ac:dyDescent="0.3"/>
    <row r="692" ht="15" customHeight="1" x14ac:dyDescent="0.3"/>
    <row r="693" ht="15" customHeight="1" x14ac:dyDescent="0.3"/>
    <row r="694" ht="15" customHeight="1" x14ac:dyDescent="0.3"/>
    <row r="695" ht="15" customHeight="1" x14ac:dyDescent="0.3"/>
    <row r="696" ht="15" customHeight="1" x14ac:dyDescent="0.3"/>
    <row r="697" ht="15" customHeight="1" x14ac:dyDescent="0.3"/>
    <row r="698" ht="15" customHeight="1" x14ac:dyDescent="0.3"/>
    <row r="699" ht="15" customHeight="1" x14ac:dyDescent="0.3"/>
    <row r="700" ht="15" customHeight="1" x14ac:dyDescent="0.3"/>
    <row r="701" ht="15" customHeight="1" x14ac:dyDescent="0.3"/>
    <row r="702" ht="15" customHeight="1" x14ac:dyDescent="0.3"/>
    <row r="703" ht="15" customHeight="1" x14ac:dyDescent="0.3"/>
    <row r="704" ht="15" customHeight="1" x14ac:dyDescent="0.3"/>
    <row r="705" ht="15" customHeight="1" x14ac:dyDescent="0.3"/>
    <row r="706" ht="15" customHeight="1" x14ac:dyDescent="0.3"/>
    <row r="707" ht="15" customHeight="1" x14ac:dyDescent="0.3"/>
    <row r="708" ht="15" customHeight="1" x14ac:dyDescent="0.3"/>
    <row r="709" ht="15" customHeight="1" x14ac:dyDescent="0.3"/>
    <row r="710" ht="15" customHeight="1" x14ac:dyDescent="0.3"/>
    <row r="711" ht="15" customHeight="1" x14ac:dyDescent="0.3"/>
    <row r="712" ht="15" customHeight="1" x14ac:dyDescent="0.3"/>
    <row r="713" ht="15" customHeight="1" x14ac:dyDescent="0.3"/>
    <row r="714" ht="15" customHeight="1" x14ac:dyDescent="0.3"/>
    <row r="715" ht="15" customHeight="1" x14ac:dyDescent="0.3"/>
    <row r="716" ht="15" customHeight="1" x14ac:dyDescent="0.3"/>
    <row r="717" ht="15" customHeight="1" x14ac:dyDescent="0.3"/>
    <row r="718" ht="15" customHeight="1" x14ac:dyDescent="0.3"/>
    <row r="719" ht="15" customHeight="1" x14ac:dyDescent="0.3"/>
    <row r="720" ht="15" customHeight="1" x14ac:dyDescent="0.3"/>
    <row r="721" ht="15" customHeight="1" x14ac:dyDescent="0.3"/>
    <row r="722" ht="15" customHeight="1" x14ac:dyDescent="0.3"/>
    <row r="723" ht="15" customHeight="1" x14ac:dyDescent="0.3"/>
    <row r="724" ht="15" customHeight="1" x14ac:dyDescent="0.3"/>
    <row r="725" ht="15" customHeight="1" x14ac:dyDescent="0.3"/>
    <row r="726" ht="15" customHeight="1" x14ac:dyDescent="0.3"/>
    <row r="727" ht="15" customHeight="1" x14ac:dyDescent="0.3"/>
    <row r="728" ht="15" customHeight="1" x14ac:dyDescent="0.3"/>
    <row r="729" ht="15" customHeight="1" x14ac:dyDescent="0.3"/>
    <row r="730" ht="15" customHeight="1" x14ac:dyDescent="0.3"/>
    <row r="731" ht="15" customHeight="1" x14ac:dyDescent="0.3"/>
    <row r="732" ht="15" customHeight="1" x14ac:dyDescent="0.3"/>
    <row r="733" ht="15" customHeight="1" x14ac:dyDescent="0.3"/>
    <row r="734" ht="15" customHeight="1" x14ac:dyDescent="0.3"/>
    <row r="735" ht="15" customHeight="1" x14ac:dyDescent="0.3"/>
    <row r="736" ht="15" customHeight="1" x14ac:dyDescent="0.3"/>
    <row r="737" ht="15" customHeight="1" x14ac:dyDescent="0.3"/>
    <row r="738" ht="15" customHeight="1" x14ac:dyDescent="0.3"/>
    <row r="739" ht="15" customHeight="1" x14ac:dyDescent="0.3"/>
    <row r="740" ht="15" customHeight="1" x14ac:dyDescent="0.3"/>
    <row r="741" ht="15" customHeight="1" x14ac:dyDescent="0.3"/>
    <row r="742" ht="15" customHeight="1" x14ac:dyDescent="0.3"/>
    <row r="743" ht="15" customHeight="1" x14ac:dyDescent="0.3"/>
    <row r="744" ht="15" customHeight="1" x14ac:dyDescent="0.3"/>
    <row r="745" ht="15" customHeight="1" x14ac:dyDescent="0.3"/>
    <row r="746" ht="15" customHeight="1" x14ac:dyDescent="0.3"/>
    <row r="747" ht="15" customHeight="1" x14ac:dyDescent="0.3"/>
    <row r="748" ht="15" customHeight="1" x14ac:dyDescent="0.3"/>
    <row r="749" ht="15" customHeight="1" x14ac:dyDescent="0.3"/>
    <row r="750" ht="15" customHeight="1" x14ac:dyDescent="0.3"/>
    <row r="751" ht="15" customHeight="1" x14ac:dyDescent="0.3"/>
    <row r="752" ht="15" customHeight="1" x14ac:dyDescent="0.3"/>
    <row r="753" ht="15" customHeight="1" x14ac:dyDescent="0.3"/>
    <row r="754" ht="15" customHeight="1" x14ac:dyDescent="0.3"/>
    <row r="755" ht="15" customHeight="1" x14ac:dyDescent="0.3"/>
    <row r="756" ht="15" customHeight="1" x14ac:dyDescent="0.3"/>
    <row r="757" ht="15" customHeight="1" x14ac:dyDescent="0.3"/>
    <row r="758" ht="15" customHeight="1" x14ac:dyDescent="0.3"/>
    <row r="759" ht="15" customHeight="1" x14ac:dyDescent="0.3"/>
    <row r="760" ht="15" customHeight="1" x14ac:dyDescent="0.3"/>
    <row r="761" ht="15" customHeight="1" x14ac:dyDescent="0.3"/>
    <row r="762" ht="15" customHeight="1" x14ac:dyDescent="0.3"/>
    <row r="763" ht="15" customHeight="1" x14ac:dyDescent="0.3"/>
    <row r="764" ht="15" customHeight="1" x14ac:dyDescent="0.3"/>
    <row r="765" ht="15" customHeight="1" x14ac:dyDescent="0.3"/>
    <row r="766" ht="15" customHeight="1" x14ac:dyDescent="0.3"/>
    <row r="767" ht="15" customHeight="1" x14ac:dyDescent="0.3"/>
    <row r="768" ht="15" customHeight="1" x14ac:dyDescent="0.3"/>
    <row r="769" ht="15" customHeight="1" x14ac:dyDescent="0.3"/>
    <row r="770" ht="15" customHeight="1" x14ac:dyDescent="0.3"/>
    <row r="771" ht="15" customHeight="1" x14ac:dyDescent="0.3"/>
    <row r="772" ht="15" customHeight="1" x14ac:dyDescent="0.3"/>
    <row r="773" ht="15" customHeight="1" x14ac:dyDescent="0.3"/>
    <row r="774" ht="15" customHeight="1" x14ac:dyDescent="0.3"/>
    <row r="775" ht="15" customHeight="1" x14ac:dyDescent="0.3"/>
    <row r="776" ht="15" customHeight="1" x14ac:dyDescent="0.3"/>
    <row r="777" ht="15" customHeight="1" x14ac:dyDescent="0.3"/>
    <row r="778" ht="15" customHeight="1" x14ac:dyDescent="0.3"/>
    <row r="779" ht="15" customHeight="1" x14ac:dyDescent="0.3"/>
    <row r="780" ht="15" customHeight="1" x14ac:dyDescent="0.3"/>
    <row r="781" ht="15" customHeight="1" x14ac:dyDescent="0.3"/>
    <row r="782" ht="15" customHeight="1" x14ac:dyDescent="0.3"/>
    <row r="783" ht="15" customHeight="1" x14ac:dyDescent="0.3"/>
    <row r="784" ht="15" customHeight="1" x14ac:dyDescent="0.3"/>
    <row r="785" ht="15" customHeight="1" x14ac:dyDescent="0.3"/>
    <row r="786" ht="15" customHeight="1" x14ac:dyDescent="0.3"/>
    <row r="787" ht="15" customHeight="1" x14ac:dyDescent="0.3"/>
    <row r="788" ht="15" customHeight="1" x14ac:dyDescent="0.3"/>
    <row r="789" ht="15" customHeight="1" x14ac:dyDescent="0.3"/>
    <row r="790" ht="15" customHeight="1" x14ac:dyDescent="0.3"/>
    <row r="791" ht="15" customHeight="1" x14ac:dyDescent="0.3"/>
    <row r="792" ht="15" customHeight="1" x14ac:dyDescent="0.3"/>
    <row r="793" ht="15" customHeight="1" x14ac:dyDescent="0.3"/>
    <row r="794" ht="15" customHeight="1" x14ac:dyDescent="0.3"/>
    <row r="795" ht="15" customHeight="1" x14ac:dyDescent="0.3"/>
    <row r="796" ht="15" customHeight="1" x14ac:dyDescent="0.3"/>
    <row r="797" ht="15" customHeight="1" x14ac:dyDescent="0.3"/>
    <row r="798" ht="15" customHeight="1" x14ac:dyDescent="0.3"/>
    <row r="799" ht="15" customHeight="1" x14ac:dyDescent="0.3"/>
    <row r="800" ht="15" customHeight="1" x14ac:dyDescent="0.3"/>
    <row r="801" ht="15" customHeight="1" x14ac:dyDescent="0.3"/>
    <row r="802" ht="15" customHeight="1" x14ac:dyDescent="0.3"/>
    <row r="803" ht="15" customHeight="1" x14ac:dyDescent="0.3"/>
    <row r="804" ht="15" customHeight="1" x14ac:dyDescent="0.3"/>
    <row r="805" ht="15" customHeight="1" x14ac:dyDescent="0.3"/>
    <row r="806" ht="15" customHeight="1" x14ac:dyDescent="0.3"/>
    <row r="807" ht="15" customHeight="1" x14ac:dyDescent="0.3"/>
    <row r="808" ht="15" customHeight="1" x14ac:dyDescent="0.3"/>
    <row r="809" ht="15" customHeight="1" x14ac:dyDescent="0.3"/>
    <row r="810" ht="15" customHeight="1" x14ac:dyDescent="0.3"/>
    <row r="811" ht="15" customHeight="1" x14ac:dyDescent="0.3"/>
    <row r="812" ht="15" customHeight="1" x14ac:dyDescent="0.3"/>
    <row r="813" ht="15" customHeight="1" x14ac:dyDescent="0.3"/>
    <row r="814" ht="15" customHeight="1" x14ac:dyDescent="0.3"/>
    <row r="815" ht="15" customHeight="1" x14ac:dyDescent="0.3"/>
    <row r="816" ht="15" customHeight="1" x14ac:dyDescent="0.3"/>
    <row r="817" ht="15" customHeight="1" x14ac:dyDescent="0.3"/>
    <row r="818" ht="15" customHeight="1" x14ac:dyDescent="0.3"/>
    <row r="819" ht="15" customHeight="1" x14ac:dyDescent="0.3"/>
    <row r="820" ht="15" customHeight="1" x14ac:dyDescent="0.3"/>
    <row r="821" ht="15" customHeight="1" x14ac:dyDescent="0.3"/>
    <row r="822" ht="15" customHeight="1" x14ac:dyDescent="0.3"/>
    <row r="823" ht="15" customHeight="1" x14ac:dyDescent="0.3"/>
    <row r="824" ht="15" customHeight="1" x14ac:dyDescent="0.3"/>
    <row r="825" ht="15" customHeight="1" x14ac:dyDescent="0.3"/>
    <row r="826" ht="15" customHeight="1" x14ac:dyDescent="0.3"/>
    <row r="827" ht="15" customHeight="1" x14ac:dyDescent="0.3"/>
    <row r="828" ht="15" customHeight="1" x14ac:dyDescent="0.3"/>
    <row r="829" ht="15" customHeight="1" x14ac:dyDescent="0.3"/>
    <row r="830" ht="15" customHeight="1" x14ac:dyDescent="0.3"/>
    <row r="831" ht="15" customHeight="1" x14ac:dyDescent="0.3"/>
    <row r="832" ht="15" customHeight="1" x14ac:dyDescent="0.3"/>
    <row r="833" ht="15" customHeight="1" x14ac:dyDescent="0.3"/>
    <row r="834" ht="15" customHeight="1" x14ac:dyDescent="0.3"/>
    <row r="835" ht="15" customHeight="1" x14ac:dyDescent="0.3"/>
    <row r="836" ht="15" customHeight="1" x14ac:dyDescent="0.3"/>
    <row r="837" ht="15" customHeight="1" x14ac:dyDescent="0.3"/>
    <row r="838" ht="15" customHeight="1" x14ac:dyDescent="0.3"/>
    <row r="839" ht="15" customHeight="1" x14ac:dyDescent="0.3"/>
    <row r="840" ht="15" customHeight="1" x14ac:dyDescent="0.3"/>
    <row r="841" ht="15" customHeight="1" x14ac:dyDescent="0.3"/>
    <row r="842" ht="15" customHeight="1" x14ac:dyDescent="0.3"/>
    <row r="843" ht="15" customHeight="1" x14ac:dyDescent="0.3"/>
    <row r="844" ht="15" customHeight="1" x14ac:dyDescent="0.3"/>
    <row r="845" ht="15" customHeight="1" x14ac:dyDescent="0.3"/>
    <row r="846" ht="15" customHeight="1" x14ac:dyDescent="0.3"/>
    <row r="847" ht="15" customHeight="1" x14ac:dyDescent="0.3"/>
    <row r="848" ht="15" customHeight="1" x14ac:dyDescent="0.3"/>
    <row r="849" ht="15" customHeight="1" x14ac:dyDescent="0.3"/>
    <row r="850" ht="15" customHeight="1" x14ac:dyDescent="0.3"/>
    <row r="851" ht="15" customHeight="1" x14ac:dyDescent="0.3"/>
    <row r="852" ht="15" customHeight="1" x14ac:dyDescent="0.3"/>
    <row r="853" ht="15" customHeight="1" x14ac:dyDescent="0.3"/>
    <row r="854" ht="15" customHeight="1" x14ac:dyDescent="0.3"/>
    <row r="855" ht="15" customHeight="1" x14ac:dyDescent="0.3"/>
    <row r="856" ht="15" customHeight="1" x14ac:dyDescent="0.3"/>
    <row r="857" ht="15" customHeight="1" x14ac:dyDescent="0.3"/>
    <row r="858" ht="15" customHeight="1" x14ac:dyDescent="0.3"/>
    <row r="859" ht="15" customHeight="1" x14ac:dyDescent="0.3"/>
    <row r="860" ht="15" customHeight="1" x14ac:dyDescent="0.3"/>
    <row r="861" ht="15" customHeight="1" x14ac:dyDescent="0.3"/>
    <row r="862" ht="15" customHeight="1" x14ac:dyDescent="0.3"/>
    <row r="863" ht="15" customHeight="1" x14ac:dyDescent="0.3"/>
    <row r="864" ht="15" customHeight="1" x14ac:dyDescent="0.3"/>
    <row r="865" ht="15" customHeight="1" x14ac:dyDescent="0.3"/>
    <row r="866" ht="15" customHeight="1" x14ac:dyDescent="0.3"/>
    <row r="867" ht="15" customHeight="1" x14ac:dyDescent="0.3"/>
    <row r="868" ht="15" customHeight="1" x14ac:dyDescent="0.3"/>
    <row r="869" ht="15" customHeight="1" x14ac:dyDescent="0.3"/>
    <row r="870" ht="15" customHeight="1" x14ac:dyDescent="0.3"/>
    <row r="871" ht="15" customHeight="1" x14ac:dyDescent="0.3"/>
    <row r="872" ht="15" customHeight="1" x14ac:dyDescent="0.3"/>
    <row r="873" ht="15" customHeight="1" x14ac:dyDescent="0.3"/>
    <row r="874" ht="15" customHeight="1" x14ac:dyDescent="0.3"/>
    <row r="875" ht="15" customHeight="1" x14ac:dyDescent="0.3"/>
    <row r="876" ht="15" customHeight="1" x14ac:dyDescent="0.3"/>
    <row r="877" ht="15" customHeight="1" x14ac:dyDescent="0.3"/>
    <row r="878" ht="15" customHeight="1" x14ac:dyDescent="0.3"/>
    <row r="879" ht="15" customHeight="1" x14ac:dyDescent="0.3"/>
    <row r="880" ht="15" customHeight="1" x14ac:dyDescent="0.3"/>
    <row r="881" ht="15" customHeight="1" x14ac:dyDescent="0.3"/>
    <row r="882" ht="15" customHeight="1" x14ac:dyDescent="0.3"/>
    <row r="883" ht="15" customHeight="1" x14ac:dyDescent="0.3"/>
    <row r="884" ht="15" customHeight="1" x14ac:dyDescent="0.3"/>
    <row r="885" ht="15" customHeight="1" x14ac:dyDescent="0.3"/>
    <row r="886" ht="15" customHeight="1" x14ac:dyDescent="0.3"/>
    <row r="887" ht="15" customHeight="1" x14ac:dyDescent="0.3"/>
    <row r="888" ht="15" customHeight="1" x14ac:dyDescent="0.3"/>
    <row r="889" ht="15" customHeight="1" x14ac:dyDescent="0.3"/>
    <row r="890" ht="15" customHeight="1" x14ac:dyDescent="0.3"/>
    <row r="891" ht="15" customHeight="1" x14ac:dyDescent="0.3"/>
    <row r="892" ht="15" customHeight="1" x14ac:dyDescent="0.3"/>
    <row r="893" ht="15" customHeight="1" x14ac:dyDescent="0.3"/>
    <row r="894" ht="15" customHeight="1" x14ac:dyDescent="0.3"/>
    <row r="895" ht="15" customHeight="1" x14ac:dyDescent="0.3"/>
    <row r="896" ht="15" customHeight="1" x14ac:dyDescent="0.3"/>
    <row r="897" ht="15" customHeight="1" x14ac:dyDescent="0.3"/>
    <row r="898" ht="15" customHeight="1" x14ac:dyDescent="0.3"/>
    <row r="899" ht="15" customHeight="1" x14ac:dyDescent="0.3"/>
    <row r="900" ht="15" customHeight="1" x14ac:dyDescent="0.3"/>
    <row r="901" ht="15" customHeight="1" x14ac:dyDescent="0.3"/>
    <row r="902" ht="15" customHeight="1" x14ac:dyDescent="0.3"/>
    <row r="903" ht="15" customHeight="1" x14ac:dyDescent="0.3"/>
    <row r="904" ht="15" customHeight="1" x14ac:dyDescent="0.3"/>
    <row r="905" ht="15" customHeight="1" x14ac:dyDescent="0.3"/>
    <row r="906" ht="15" customHeight="1" x14ac:dyDescent="0.3"/>
    <row r="907" ht="15" customHeight="1" x14ac:dyDescent="0.3"/>
    <row r="908" ht="15" customHeight="1" x14ac:dyDescent="0.3"/>
    <row r="909" ht="15" customHeight="1" x14ac:dyDescent="0.3"/>
    <row r="910" ht="15" customHeight="1" x14ac:dyDescent="0.3"/>
    <row r="911" ht="15" customHeight="1" x14ac:dyDescent="0.3"/>
    <row r="912" ht="15" customHeight="1" x14ac:dyDescent="0.3"/>
    <row r="913" ht="15" customHeight="1" x14ac:dyDescent="0.3"/>
    <row r="914" ht="15" customHeight="1" x14ac:dyDescent="0.3"/>
    <row r="915" ht="15" customHeight="1" x14ac:dyDescent="0.3"/>
    <row r="916" ht="15" customHeight="1" x14ac:dyDescent="0.3"/>
    <row r="917" ht="15" customHeight="1" x14ac:dyDescent="0.3"/>
    <row r="918" ht="15" customHeight="1" x14ac:dyDescent="0.3"/>
    <row r="919" ht="15" customHeight="1" x14ac:dyDescent="0.3"/>
    <row r="920" ht="15" customHeight="1" x14ac:dyDescent="0.3"/>
    <row r="921" ht="15" customHeight="1" x14ac:dyDescent="0.3"/>
    <row r="922" ht="15" customHeight="1" x14ac:dyDescent="0.3"/>
    <row r="923" ht="15" customHeight="1" x14ac:dyDescent="0.3"/>
    <row r="924" ht="15" customHeight="1" x14ac:dyDescent="0.3"/>
    <row r="925" ht="15" customHeight="1" x14ac:dyDescent="0.3"/>
    <row r="926" ht="15" customHeight="1" x14ac:dyDescent="0.3"/>
    <row r="927" ht="15" customHeight="1" x14ac:dyDescent="0.3"/>
    <row r="928" ht="15" customHeight="1" x14ac:dyDescent="0.3"/>
    <row r="929" ht="15" customHeight="1" x14ac:dyDescent="0.3"/>
    <row r="930" ht="15" customHeight="1" x14ac:dyDescent="0.3"/>
    <row r="931" ht="15" customHeight="1" x14ac:dyDescent="0.3"/>
    <row r="932" ht="15" customHeight="1" x14ac:dyDescent="0.3"/>
    <row r="933" ht="15" customHeight="1" x14ac:dyDescent="0.3"/>
    <row r="934" ht="15" customHeight="1" x14ac:dyDescent="0.3"/>
    <row r="935" ht="15" customHeight="1" x14ac:dyDescent="0.3"/>
    <row r="936" ht="15" customHeight="1" x14ac:dyDescent="0.3"/>
    <row r="937" ht="15" customHeight="1" x14ac:dyDescent="0.3"/>
    <row r="938" ht="15" customHeight="1" x14ac:dyDescent="0.3"/>
    <row r="939" ht="15" customHeight="1" x14ac:dyDescent="0.3"/>
    <row r="940" ht="15" customHeight="1" x14ac:dyDescent="0.3"/>
    <row r="941" ht="15" customHeight="1" x14ac:dyDescent="0.3"/>
    <row r="942" ht="15" customHeight="1" x14ac:dyDescent="0.3"/>
    <row r="943" ht="15" customHeight="1" x14ac:dyDescent="0.3"/>
    <row r="944" ht="15" customHeight="1" x14ac:dyDescent="0.3"/>
    <row r="945" ht="15" customHeight="1" x14ac:dyDescent="0.3"/>
    <row r="946" ht="15" customHeight="1" x14ac:dyDescent="0.3"/>
    <row r="947" ht="15" customHeight="1" x14ac:dyDescent="0.3"/>
    <row r="948" ht="15" customHeight="1" x14ac:dyDescent="0.3"/>
    <row r="949" ht="15" customHeight="1" x14ac:dyDescent="0.3"/>
    <row r="950" ht="15" customHeight="1" x14ac:dyDescent="0.3"/>
    <row r="951" ht="15" customHeight="1" x14ac:dyDescent="0.3"/>
    <row r="952" ht="15" customHeight="1" x14ac:dyDescent="0.3"/>
    <row r="953" ht="15" customHeight="1" x14ac:dyDescent="0.3"/>
    <row r="954" ht="15" customHeight="1" x14ac:dyDescent="0.3"/>
    <row r="955" ht="15" customHeight="1" x14ac:dyDescent="0.3"/>
    <row r="956" ht="15" customHeight="1" x14ac:dyDescent="0.3"/>
    <row r="957" ht="15" customHeight="1" x14ac:dyDescent="0.3"/>
    <row r="958" ht="15" customHeight="1" x14ac:dyDescent="0.3"/>
    <row r="959" ht="15" customHeight="1" x14ac:dyDescent="0.3"/>
    <row r="960" ht="15" customHeight="1" x14ac:dyDescent="0.3"/>
    <row r="961" ht="15" customHeight="1" x14ac:dyDescent="0.3"/>
    <row r="962" ht="15" customHeight="1" x14ac:dyDescent="0.3"/>
    <row r="963" ht="15" customHeight="1" x14ac:dyDescent="0.3"/>
    <row r="964" ht="15" customHeight="1" x14ac:dyDescent="0.3"/>
    <row r="965" ht="15" customHeight="1" x14ac:dyDescent="0.3"/>
    <row r="966" ht="15" customHeight="1" x14ac:dyDescent="0.3"/>
    <row r="967" ht="15" customHeight="1" x14ac:dyDescent="0.3"/>
    <row r="968" ht="15" customHeight="1" x14ac:dyDescent="0.3"/>
    <row r="969" ht="15" customHeight="1" x14ac:dyDescent="0.3"/>
    <row r="970" ht="15" customHeight="1" x14ac:dyDescent="0.3"/>
    <row r="971" ht="15" customHeight="1" x14ac:dyDescent="0.3"/>
    <row r="972" ht="15" customHeight="1" x14ac:dyDescent="0.3"/>
    <row r="973" ht="15" customHeight="1" x14ac:dyDescent="0.3"/>
    <row r="974" ht="15" customHeight="1" x14ac:dyDescent="0.3"/>
    <row r="975" ht="15" customHeight="1" x14ac:dyDescent="0.3"/>
    <row r="976" ht="15" customHeight="1" x14ac:dyDescent="0.3"/>
    <row r="977" ht="15" customHeight="1" x14ac:dyDescent="0.3"/>
    <row r="978" ht="15" customHeight="1" x14ac:dyDescent="0.3"/>
    <row r="979" ht="15" customHeight="1" x14ac:dyDescent="0.3"/>
    <row r="980" ht="15" customHeight="1" x14ac:dyDescent="0.3"/>
    <row r="981" ht="15" customHeight="1" x14ac:dyDescent="0.3"/>
    <row r="982" ht="15" customHeight="1" x14ac:dyDescent="0.3"/>
    <row r="983" ht="15" customHeight="1" x14ac:dyDescent="0.3"/>
    <row r="984" ht="15" customHeight="1" x14ac:dyDescent="0.3"/>
    <row r="985" ht="15" customHeight="1" x14ac:dyDescent="0.3"/>
    <row r="986" ht="15" customHeight="1" x14ac:dyDescent="0.3"/>
    <row r="987" ht="15" customHeight="1" x14ac:dyDescent="0.3"/>
    <row r="988" ht="15" customHeight="1" x14ac:dyDescent="0.3"/>
    <row r="989" ht="15" customHeight="1" x14ac:dyDescent="0.3"/>
    <row r="990" ht="15" customHeight="1" x14ac:dyDescent="0.3"/>
    <row r="991" ht="15" customHeight="1" x14ac:dyDescent="0.3"/>
    <row r="992" ht="15" customHeight="1" x14ac:dyDescent="0.3"/>
    <row r="993" ht="15" customHeight="1" x14ac:dyDescent="0.3"/>
    <row r="994" ht="15" customHeight="1" x14ac:dyDescent="0.3"/>
    <row r="995" ht="15" customHeight="1" x14ac:dyDescent="0.3"/>
    <row r="996" ht="15" customHeight="1" x14ac:dyDescent="0.3"/>
    <row r="997" ht="15" customHeight="1" x14ac:dyDescent="0.3"/>
    <row r="998" ht="15" customHeight="1" x14ac:dyDescent="0.3"/>
    <row r="999" ht="15" customHeight="1" x14ac:dyDescent="0.3"/>
    <row r="1000" ht="15" customHeight="1" x14ac:dyDescent="0.3"/>
    <row r="1001" ht="15" customHeight="1" x14ac:dyDescent="0.3"/>
    <row r="1002" ht="15" customHeight="1" x14ac:dyDescent="0.3"/>
    <row r="1003" ht="15" customHeight="1" x14ac:dyDescent="0.3"/>
    <row r="1004" ht="15" customHeight="1" x14ac:dyDescent="0.3"/>
    <row r="1005" ht="15" customHeight="1" x14ac:dyDescent="0.3"/>
    <row r="1006" ht="15" customHeight="1" x14ac:dyDescent="0.3"/>
    <row r="1007" ht="15" customHeight="1" x14ac:dyDescent="0.3"/>
    <row r="1008" ht="15" customHeight="1" x14ac:dyDescent="0.3"/>
    <row r="1009" ht="15" customHeight="1" x14ac:dyDescent="0.3"/>
    <row r="1010" ht="15" customHeight="1" x14ac:dyDescent="0.3"/>
    <row r="1011" ht="15" customHeight="1" x14ac:dyDescent="0.3"/>
    <row r="1012" ht="15" customHeight="1" x14ac:dyDescent="0.3"/>
    <row r="1013" ht="15" customHeight="1" x14ac:dyDescent="0.3"/>
    <row r="1014" ht="15" customHeight="1" x14ac:dyDescent="0.3"/>
    <row r="1015" ht="15" customHeight="1" x14ac:dyDescent="0.3"/>
    <row r="1016" ht="15" customHeight="1" x14ac:dyDescent="0.3"/>
    <row r="1017" ht="15" customHeight="1" x14ac:dyDescent="0.3"/>
    <row r="1018" ht="15" customHeight="1" x14ac:dyDescent="0.3"/>
    <row r="1019" ht="15" customHeight="1" x14ac:dyDescent="0.3"/>
    <row r="1020" ht="15" customHeight="1" x14ac:dyDescent="0.3"/>
    <row r="1021" ht="15" customHeight="1" x14ac:dyDescent="0.3"/>
    <row r="1022" ht="15" customHeight="1" x14ac:dyDescent="0.3"/>
    <row r="1023" ht="15" customHeight="1" x14ac:dyDescent="0.3"/>
    <row r="1024" ht="15" customHeight="1" x14ac:dyDescent="0.3"/>
    <row r="1025" ht="15" customHeight="1" x14ac:dyDescent="0.3"/>
    <row r="1026" ht="15" customHeight="1" x14ac:dyDescent="0.3"/>
    <row r="1027" ht="15" customHeight="1" x14ac:dyDescent="0.3"/>
    <row r="1028" ht="15" customHeight="1" x14ac:dyDescent="0.3"/>
    <row r="1029" ht="15" customHeight="1" x14ac:dyDescent="0.3"/>
    <row r="1030" ht="15" customHeight="1" x14ac:dyDescent="0.3"/>
    <row r="1031" ht="15" customHeight="1" x14ac:dyDescent="0.3"/>
    <row r="1032" ht="15" customHeight="1" x14ac:dyDescent="0.3"/>
    <row r="1033" ht="15" customHeight="1" x14ac:dyDescent="0.3"/>
    <row r="1034" ht="15" customHeight="1" x14ac:dyDescent="0.3"/>
    <row r="1035" ht="15" customHeight="1" x14ac:dyDescent="0.3"/>
    <row r="1036" ht="15" customHeight="1" x14ac:dyDescent="0.3"/>
    <row r="1037" ht="15" customHeight="1" x14ac:dyDescent="0.3"/>
    <row r="1038" ht="15" customHeight="1" x14ac:dyDescent="0.3"/>
    <row r="1039" ht="15" customHeight="1" x14ac:dyDescent="0.3"/>
    <row r="1040" ht="15" customHeight="1" x14ac:dyDescent="0.3"/>
    <row r="1041" ht="15" customHeight="1" x14ac:dyDescent="0.3"/>
    <row r="1042" ht="15" customHeight="1" x14ac:dyDescent="0.3"/>
    <row r="1043" ht="15" customHeight="1" x14ac:dyDescent="0.3"/>
    <row r="1044" ht="15" customHeight="1" x14ac:dyDescent="0.3"/>
    <row r="1045" ht="15" customHeight="1" x14ac:dyDescent="0.3"/>
    <row r="1046" ht="15" customHeight="1" x14ac:dyDescent="0.3"/>
    <row r="1047" ht="15" customHeight="1" x14ac:dyDescent="0.3"/>
    <row r="1048" ht="15" customHeight="1" x14ac:dyDescent="0.3"/>
    <row r="1049" ht="15" customHeight="1" x14ac:dyDescent="0.3"/>
    <row r="1050" ht="15" customHeight="1" x14ac:dyDescent="0.3"/>
    <row r="1051" ht="15" customHeight="1" x14ac:dyDescent="0.3"/>
    <row r="1052" ht="15" customHeight="1" x14ac:dyDescent="0.3"/>
    <row r="1053" ht="15" customHeight="1" x14ac:dyDescent="0.3"/>
    <row r="1054" ht="15" customHeight="1" x14ac:dyDescent="0.3"/>
    <row r="1055" ht="15" customHeight="1" x14ac:dyDescent="0.3"/>
    <row r="1056" ht="15" customHeight="1" x14ac:dyDescent="0.3"/>
    <row r="1057" ht="15" customHeight="1" x14ac:dyDescent="0.3"/>
    <row r="1058" ht="15" customHeight="1" x14ac:dyDescent="0.3"/>
    <row r="1059" ht="15" customHeight="1" x14ac:dyDescent="0.3"/>
    <row r="1060" ht="15" customHeight="1" x14ac:dyDescent="0.3"/>
    <row r="1061" ht="15" customHeight="1" x14ac:dyDescent="0.3"/>
    <row r="1062" ht="15" customHeight="1" x14ac:dyDescent="0.3"/>
    <row r="1063" ht="15" customHeight="1" x14ac:dyDescent="0.3"/>
    <row r="1064" ht="15" customHeight="1" x14ac:dyDescent="0.3"/>
    <row r="1065" ht="15" customHeight="1" x14ac:dyDescent="0.3"/>
    <row r="1066" ht="15" customHeight="1" x14ac:dyDescent="0.3"/>
    <row r="1067" ht="15" customHeight="1" x14ac:dyDescent="0.3"/>
    <row r="1068" ht="15" customHeight="1" x14ac:dyDescent="0.3"/>
    <row r="1069" ht="15" customHeight="1" x14ac:dyDescent="0.3"/>
    <row r="1070" ht="15" customHeight="1" x14ac:dyDescent="0.3"/>
    <row r="1071" ht="15" customHeight="1" x14ac:dyDescent="0.3"/>
    <row r="1072" ht="15" customHeight="1" x14ac:dyDescent="0.3"/>
    <row r="1073" ht="15" customHeight="1" x14ac:dyDescent="0.3"/>
    <row r="1074" ht="15" customHeight="1" x14ac:dyDescent="0.3"/>
    <row r="1075" ht="15" customHeight="1" x14ac:dyDescent="0.3"/>
    <row r="1076" ht="15" customHeight="1" x14ac:dyDescent="0.3"/>
    <row r="1077" ht="15" customHeight="1" x14ac:dyDescent="0.3"/>
    <row r="1078" ht="15" customHeight="1" x14ac:dyDescent="0.3"/>
    <row r="1079" ht="15" customHeight="1" x14ac:dyDescent="0.3"/>
    <row r="1080" ht="15" customHeight="1" x14ac:dyDescent="0.3"/>
    <row r="1081" ht="15" customHeight="1" x14ac:dyDescent="0.3"/>
    <row r="1082" ht="15" customHeight="1" x14ac:dyDescent="0.3"/>
    <row r="1083" ht="15" customHeight="1" x14ac:dyDescent="0.3"/>
    <row r="1084" ht="15" customHeight="1" x14ac:dyDescent="0.3"/>
    <row r="1085" ht="15" customHeight="1" x14ac:dyDescent="0.3"/>
    <row r="1086" ht="15" customHeight="1" x14ac:dyDescent="0.3"/>
    <row r="1087" ht="15" customHeight="1" x14ac:dyDescent="0.3"/>
    <row r="1088" ht="15" customHeight="1" x14ac:dyDescent="0.3"/>
    <row r="1089" ht="15" customHeight="1" x14ac:dyDescent="0.3"/>
    <row r="1090" ht="15" customHeight="1" x14ac:dyDescent="0.3"/>
    <row r="1091" ht="15" customHeight="1" x14ac:dyDescent="0.3"/>
    <row r="1092" ht="15" customHeight="1" x14ac:dyDescent="0.3"/>
    <row r="1093" ht="15" customHeight="1" x14ac:dyDescent="0.3"/>
    <row r="1094" ht="15" customHeight="1" x14ac:dyDescent="0.3"/>
    <row r="1095" ht="15" customHeight="1" x14ac:dyDescent="0.3"/>
    <row r="1096" ht="15" customHeight="1" x14ac:dyDescent="0.3"/>
    <row r="1097" ht="15" customHeight="1" x14ac:dyDescent="0.3"/>
    <row r="1098" ht="15" customHeight="1" x14ac:dyDescent="0.3"/>
    <row r="1099" ht="15" customHeight="1" x14ac:dyDescent="0.3"/>
    <row r="1100" ht="15" customHeight="1" x14ac:dyDescent="0.3"/>
    <row r="1101" ht="15" customHeight="1" x14ac:dyDescent="0.3"/>
    <row r="1102" ht="15" customHeight="1" x14ac:dyDescent="0.3"/>
    <row r="1103" ht="15" customHeight="1" x14ac:dyDescent="0.3"/>
    <row r="1104" ht="15" customHeight="1" x14ac:dyDescent="0.3"/>
    <row r="1105" ht="15" customHeight="1" x14ac:dyDescent="0.3"/>
    <row r="1106" ht="15" customHeight="1" x14ac:dyDescent="0.3"/>
    <row r="1107" ht="15" customHeight="1" x14ac:dyDescent="0.3"/>
    <row r="1108" ht="15" customHeight="1" x14ac:dyDescent="0.3"/>
    <row r="1109" ht="15" customHeight="1" x14ac:dyDescent="0.3"/>
    <row r="1110" ht="15" customHeight="1" x14ac:dyDescent="0.3"/>
    <row r="1111" ht="15" customHeight="1" x14ac:dyDescent="0.3"/>
    <row r="1112" ht="15" customHeight="1" x14ac:dyDescent="0.3"/>
    <row r="1113" ht="15" customHeight="1" x14ac:dyDescent="0.3"/>
    <row r="1114" ht="15" customHeight="1" x14ac:dyDescent="0.3"/>
    <row r="1115" ht="15" customHeight="1" x14ac:dyDescent="0.3"/>
    <row r="1116" ht="15" customHeight="1" x14ac:dyDescent="0.3"/>
    <row r="1117" ht="15" customHeight="1" x14ac:dyDescent="0.3"/>
    <row r="1118" ht="15" customHeight="1" x14ac:dyDescent="0.3"/>
    <row r="1119" ht="15" customHeight="1" x14ac:dyDescent="0.3"/>
    <row r="1120" ht="15" customHeight="1" x14ac:dyDescent="0.3"/>
    <row r="1121" ht="15" customHeight="1" x14ac:dyDescent="0.3"/>
    <row r="1122" ht="15" customHeight="1" x14ac:dyDescent="0.3"/>
    <row r="1123" ht="15" customHeight="1" x14ac:dyDescent="0.3"/>
    <row r="1124" ht="15" customHeight="1" x14ac:dyDescent="0.3"/>
    <row r="1125" ht="15" customHeight="1" x14ac:dyDescent="0.3"/>
    <row r="1126" ht="15" customHeight="1" x14ac:dyDescent="0.3"/>
    <row r="1127" ht="15" customHeight="1" x14ac:dyDescent="0.3"/>
    <row r="1128" ht="15" customHeight="1" x14ac:dyDescent="0.3"/>
    <row r="1129" ht="15" customHeight="1" x14ac:dyDescent="0.3"/>
    <row r="1130" ht="15" customHeight="1" x14ac:dyDescent="0.3"/>
    <row r="1131" ht="15" customHeight="1" x14ac:dyDescent="0.3"/>
    <row r="1132" ht="15" customHeight="1" x14ac:dyDescent="0.3"/>
    <row r="1133" ht="15" customHeight="1" x14ac:dyDescent="0.3"/>
    <row r="1134" ht="15" customHeight="1" x14ac:dyDescent="0.3"/>
    <row r="1135" ht="15" customHeight="1" x14ac:dyDescent="0.3"/>
    <row r="1136" ht="15" customHeight="1" x14ac:dyDescent="0.3"/>
    <row r="1137" ht="15" customHeight="1" x14ac:dyDescent="0.3"/>
    <row r="1138" ht="15" customHeight="1" x14ac:dyDescent="0.3"/>
    <row r="1139" ht="15" customHeight="1" x14ac:dyDescent="0.3"/>
    <row r="1140" ht="15" customHeight="1" x14ac:dyDescent="0.3"/>
    <row r="1141" ht="15" customHeight="1" x14ac:dyDescent="0.3"/>
    <row r="1142" ht="15" customHeight="1" x14ac:dyDescent="0.3"/>
    <row r="1143" ht="15" customHeight="1" x14ac:dyDescent="0.3"/>
    <row r="1144" ht="15" customHeight="1" x14ac:dyDescent="0.3"/>
    <row r="1145" ht="15" customHeight="1" x14ac:dyDescent="0.3"/>
    <row r="1146" ht="15" customHeight="1" x14ac:dyDescent="0.3"/>
    <row r="1147" ht="15" customHeight="1" x14ac:dyDescent="0.3"/>
    <row r="1148" ht="15" customHeight="1" x14ac:dyDescent="0.3"/>
    <row r="1149" ht="15" customHeight="1" x14ac:dyDescent="0.3"/>
    <row r="1150" ht="15" customHeight="1" x14ac:dyDescent="0.3"/>
    <row r="1151" ht="15" customHeight="1" x14ac:dyDescent="0.3"/>
    <row r="1152" ht="15" customHeight="1" x14ac:dyDescent="0.3"/>
    <row r="1153" ht="15" customHeight="1" x14ac:dyDescent="0.3"/>
    <row r="1154" ht="15" customHeight="1" x14ac:dyDescent="0.3"/>
    <row r="1155" ht="15" customHeight="1" x14ac:dyDescent="0.3"/>
    <row r="1156" ht="15" customHeight="1" x14ac:dyDescent="0.3"/>
    <row r="1157" ht="15" customHeight="1" x14ac:dyDescent="0.3"/>
    <row r="1158" ht="15" customHeight="1" x14ac:dyDescent="0.3"/>
    <row r="1159" ht="15" customHeight="1" x14ac:dyDescent="0.3"/>
    <row r="1160" ht="15" customHeight="1" x14ac:dyDescent="0.3"/>
    <row r="1161" ht="15" customHeight="1" x14ac:dyDescent="0.3"/>
    <row r="1162" ht="15" customHeight="1" x14ac:dyDescent="0.3"/>
    <row r="1163" ht="15" customHeight="1" x14ac:dyDescent="0.3"/>
    <row r="1164" ht="15" customHeight="1" x14ac:dyDescent="0.3"/>
    <row r="1165" ht="15" customHeight="1" x14ac:dyDescent="0.3"/>
    <row r="1166" ht="15" customHeight="1" x14ac:dyDescent="0.3"/>
    <row r="1167" ht="15" customHeight="1" x14ac:dyDescent="0.3"/>
    <row r="1168" ht="15" customHeight="1" x14ac:dyDescent="0.3"/>
    <row r="1169" ht="15" customHeight="1" x14ac:dyDescent="0.3"/>
    <row r="1170" ht="15" customHeight="1" x14ac:dyDescent="0.3"/>
    <row r="1171" ht="15" customHeight="1" x14ac:dyDescent="0.3"/>
    <row r="1172" ht="15" customHeight="1" x14ac:dyDescent="0.3"/>
    <row r="1173" ht="15" customHeight="1" x14ac:dyDescent="0.3"/>
    <row r="1174" ht="15" customHeight="1" x14ac:dyDescent="0.3"/>
    <row r="1175" ht="15" customHeight="1" x14ac:dyDescent="0.3"/>
    <row r="1176" ht="15" customHeight="1" x14ac:dyDescent="0.3"/>
    <row r="1177" ht="15" customHeight="1" x14ac:dyDescent="0.3"/>
    <row r="1178" ht="15" customHeight="1" x14ac:dyDescent="0.3"/>
    <row r="1179" ht="15" customHeight="1" x14ac:dyDescent="0.3"/>
    <row r="1180" ht="15" customHeight="1" x14ac:dyDescent="0.3"/>
    <row r="1181" ht="15" customHeight="1" x14ac:dyDescent="0.3"/>
    <row r="1182" ht="15" customHeight="1" x14ac:dyDescent="0.3"/>
    <row r="1183" ht="15" customHeight="1" x14ac:dyDescent="0.3"/>
    <row r="1184" ht="15" customHeight="1" x14ac:dyDescent="0.3"/>
    <row r="1185" ht="15" customHeight="1" x14ac:dyDescent="0.3"/>
    <row r="1186" ht="15" customHeight="1" x14ac:dyDescent="0.3"/>
    <row r="1187" ht="15" customHeight="1" x14ac:dyDescent="0.3"/>
    <row r="1188" ht="15" customHeight="1" x14ac:dyDescent="0.3"/>
    <row r="1189" ht="15" customHeight="1" x14ac:dyDescent="0.3"/>
    <row r="1190" ht="15" customHeight="1" x14ac:dyDescent="0.3"/>
    <row r="1191" ht="15" customHeight="1" x14ac:dyDescent="0.3"/>
    <row r="1192" ht="15" customHeight="1" x14ac:dyDescent="0.3"/>
    <row r="1193" ht="15" customHeight="1" x14ac:dyDescent="0.3"/>
    <row r="1194" ht="15" customHeight="1" x14ac:dyDescent="0.3"/>
    <row r="1195" ht="15" customHeight="1" x14ac:dyDescent="0.3"/>
    <row r="1196" ht="15" customHeight="1" x14ac:dyDescent="0.3"/>
    <row r="1197" ht="15" customHeight="1" x14ac:dyDescent="0.3"/>
    <row r="1198" ht="15" customHeight="1" x14ac:dyDescent="0.3"/>
    <row r="1199" ht="15" customHeight="1" x14ac:dyDescent="0.3"/>
    <row r="1200" ht="15" customHeight="1" x14ac:dyDescent="0.3"/>
    <row r="1201" ht="15" customHeight="1" x14ac:dyDescent="0.3"/>
    <row r="1202" ht="15" customHeight="1" x14ac:dyDescent="0.3"/>
    <row r="1203" ht="15" customHeight="1" x14ac:dyDescent="0.3"/>
    <row r="1204" ht="15" customHeight="1" x14ac:dyDescent="0.3"/>
    <row r="1205" ht="15" customHeight="1" x14ac:dyDescent="0.3"/>
    <row r="1206" ht="15" customHeight="1" x14ac:dyDescent="0.3"/>
    <row r="1207" ht="15" customHeight="1" x14ac:dyDescent="0.3"/>
    <row r="1208" ht="15" customHeight="1" x14ac:dyDescent="0.3"/>
    <row r="1209" ht="15" customHeight="1" x14ac:dyDescent="0.3"/>
    <row r="1210" ht="15" customHeight="1" x14ac:dyDescent="0.3"/>
    <row r="1211" ht="15" customHeight="1" x14ac:dyDescent="0.3"/>
    <row r="1212" ht="15" customHeight="1" x14ac:dyDescent="0.3"/>
    <row r="1213" ht="15" customHeight="1" x14ac:dyDescent="0.3"/>
    <row r="1214" ht="15" customHeight="1" x14ac:dyDescent="0.3"/>
    <row r="1215" ht="15" customHeight="1" x14ac:dyDescent="0.3"/>
    <row r="1216" ht="15" customHeight="1" x14ac:dyDescent="0.3"/>
    <row r="1217" ht="15" customHeight="1" x14ac:dyDescent="0.3"/>
    <row r="1218" ht="15" customHeight="1" x14ac:dyDescent="0.3"/>
    <row r="1219" ht="15" customHeight="1" x14ac:dyDescent="0.3"/>
    <row r="1220" ht="15" customHeight="1" x14ac:dyDescent="0.3"/>
    <row r="1221" ht="15" customHeight="1" x14ac:dyDescent="0.3"/>
    <row r="1222" ht="15" customHeight="1" x14ac:dyDescent="0.3"/>
    <row r="1223" ht="15" customHeight="1" x14ac:dyDescent="0.3"/>
    <row r="1224" ht="15" customHeight="1" x14ac:dyDescent="0.3"/>
    <row r="1225" ht="15" customHeight="1" x14ac:dyDescent="0.3"/>
    <row r="1226" ht="15" customHeight="1" x14ac:dyDescent="0.3"/>
    <row r="1227" ht="15" customHeight="1" x14ac:dyDescent="0.3"/>
    <row r="1228" ht="15" customHeight="1" x14ac:dyDescent="0.3"/>
    <row r="1229" ht="15" customHeight="1" x14ac:dyDescent="0.3"/>
    <row r="1230" ht="15" customHeight="1" x14ac:dyDescent="0.3"/>
    <row r="1231" ht="15" customHeight="1" x14ac:dyDescent="0.3"/>
    <row r="1232" ht="15" customHeight="1" x14ac:dyDescent="0.3"/>
    <row r="1233" ht="15" customHeight="1" x14ac:dyDescent="0.3"/>
    <row r="1234" ht="15" customHeight="1" x14ac:dyDescent="0.3"/>
    <row r="1235" ht="15" customHeight="1" x14ac:dyDescent="0.3"/>
    <row r="1236" ht="15" customHeight="1" x14ac:dyDescent="0.3"/>
    <row r="1237" ht="15" customHeight="1" x14ac:dyDescent="0.3"/>
    <row r="1238" ht="15" customHeight="1" x14ac:dyDescent="0.3"/>
    <row r="1239" ht="15" customHeight="1" x14ac:dyDescent="0.3"/>
    <row r="1240" ht="15" customHeight="1" x14ac:dyDescent="0.3"/>
    <row r="1241" ht="15" customHeight="1" x14ac:dyDescent="0.3"/>
    <row r="1242" ht="15" customHeight="1" x14ac:dyDescent="0.3"/>
    <row r="1243" ht="15" customHeight="1" x14ac:dyDescent="0.3"/>
    <row r="1244" ht="15" customHeight="1" x14ac:dyDescent="0.3"/>
    <row r="1245" ht="15" customHeight="1" x14ac:dyDescent="0.3"/>
    <row r="1246" ht="15" customHeight="1" x14ac:dyDescent="0.3"/>
    <row r="1247" ht="15" customHeight="1" x14ac:dyDescent="0.3"/>
    <row r="1248" ht="15" customHeight="1" x14ac:dyDescent="0.3"/>
    <row r="1249" ht="15" customHeight="1" x14ac:dyDescent="0.3"/>
    <row r="1250" ht="15" customHeight="1" x14ac:dyDescent="0.3"/>
    <row r="1251" ht="15" customHeight="1" x14ac:dyDescent="0.3"/>
    <row r="1252" ht="15" customHeight="1" x14ac:dyDescent="0.3"/>
    <row r="1253" ht="15" customHeight="1" x14ac:dyDescent="0.3"/>
    <row r="1254" ht="15" customHeight="1" x14ac:dyDescent="0.3"/>
    <row r="1255" ht="15" customHeight="1" x14ac:dyDescent="0.3"/>
    <row r="1256" ht="15" customHeight="1" x14ac:dyDescent="0.3"/>
    <row r="1257" ht="15" customHeight="1" x14ac:dyDescent="0.3"/>
    <row r="1258" ht="15" customHeight="1" x14ac:dyDescent="0.3"/>
    <row r="1259" ht="15" customHeight="1" x14ac:dyDescent="0.3"/>
    <row r="1260" ht="15" customHeight="1" x14ac:dyDescent="0.3"/>
    <row r="1261" ht="15" customHeight="1" x14ac:dyDescent="0.3"/>
    <row r="1262" ht="15" customHeight="1" x14ac:dyDescent="0.3"/>
    <row r="1263" ht="15" customHeight="1" x14ac:dyDescent="0.3"/>
    <row r="1264" ht="15" customHeight="1" x14ac:dyDescent="0.3"/>
    <row r="1265" ht="15" customHeight="1" x14ac:dyDescent="0.3"/>
    <row r="1266" ht="15" customHeight="1" x14ac:dyDescent="0.3"/>
    <row r="1267" ht="15" customHeight="1" x14ac:dyDescent="0.3"/>
    <row r="1268" ht="15" customHeight="1" x14ac:dyDescent="0.3"/>
    <row r="1269" ht="15" customHeight="1" x14ac:dyDescent="0.3"/>
    <row r="1270" ht="15" customHeight="1" x14ac:dyDescent="0.3"/>
    <row r="1271" ht="15" customHeight="1" x14ac:dyDescent="0.3"/>
    <row r="1272" ht="15" customHeight="1" x14ac:dyDescent="0.3"/>
    <row r="1273" ht="15" customHeight="1" x14ac:dyDescent="0.3"/>
    <row r="1274" ht="15" customHeight="1" x14ac:dyDescent="0.3"/>
    <row r="1275" ht="15" customHeight="1" x14ac:dyDescent="0.3"/>
    <row r="1276" ht="15" customHeight="1" x14ac:dyDescent="0.3"/>
    <row r="1277" ht="15" customHeight="1" x14ac:dyDescent="0.3"/>
    <row r="1278" ht="15" customHeight="1" x14ac:dyDescent="0.3"/>
    <row r="1279" ht="15" customHeight="1" x14ac:dyDescent="0.3"/>
    <row r="1280" ht="15" customHeight="1" x14ac:dyDescent="0.3"/>
    <row r="1281" ht="15" customHeight="1" x14ac:dyDescent="0.3"/>
    <row r="1282" ht="15" customHeight="1" x14ac:dyDescent="0.3"/>
    <row r="1283" ht="15" customHeight="1" x14ac:dyDescent="0.3"/>
    <row r="1284" ht="15" customHeight="1" x14ac:dyDescent="0.3"/>
    <row r="1285" ht="15" customHeight="1" x14ac:dyDescent="0.3"/>
    <row r="1286" ht="15" customHeight="1" x14ac:dyDescent="0.3"/>
    <row r="1287" ht="15" customHeight="1" x14ac:dyDescent="0.3"/>
    <row r="1288" ht="15" customHeight="1" x14ac:dyDescent="0.3"/>
    <row r="1289" ht="15" customHeight="1" x14ac:dyDescent="0.3"/>
    <row r="1290" ht="15" customHeight="1" x14ac:dyDescent="0.3"/>
    <row r="1291" ht="15" customHeight="1" x14ac:dyDescent="0.3"/>
    <row r="1292" ht="15" customHeight="1" x14ac:dyDescent="0.3"/>
    <row r="1293" ht="15" customHeight="1" x14ac:dyDescent="0.3"/>
    <row r="1294" ht="15" customHeight="1" x14ac:dyDescent="0.3"/>
    <row r="1295" ht="15" customHeight="1" x14ac:dyDescent="0.3"/>
    <row r="1296" ht="15" customHeight="1" x14ac:dyDescent="0.3"/>
    <row r="1297" ht="15" customHeight="1" x14ac:dyDescent="0.3"/>
    <row r="1298" ht="15" customHeight="1" x14ac:dyDescent="0.3"/>
    <row r="1299" ht="15" customHeight="1" x14ac:dyDescent="0.3"/>
    <row r="1300" ht="15" customHeight="1" x14ac:dyDescent="0.3"/>
    <row r="1301" ht="15" customHeight="1" x14ac:dyDescent="0.3"/>
    <row r="1302" ht="15" customHeight="1" x14ac:dyDescent="0.3"/>
    <row r="1303" ht="15" customHeight="1" x14ac:dyDescent="0.3"/>
    <row r="1304" ht="15" customHeight="1" x14ac:dyDescent="0.3"/>
    <row r="1305" ht="15" customHeight="1" x14ac:dyDescent="0.3"/>
    <row r="1306" ht="15" customHeight="1" x14ac:dyDescent="0.3"/>
    <row r="1307" ht="15" customHeight="1" x14ac:dyDescent="0.3"/>
    <row r="1308" ht="15" customHeight="1" x14ac:dyDescent="0.3"/>
    <row r="1309" ht="15" customHeight="1" x14ac:dyDescent="0.3"/>
    <row r="1310" ht="15" customHeight="1" x14ac:dyDescent="0.3"/>
    <row r="1311" ht="15" customHeight="1" x14ac:dyDescent="0.3"/>
    <row r="1312" ht="15" customHeight="1" x14ac:dyDescent="0.3"/>
    <row r="1313" ht="15" customHeight="1" x14ac:dyDescent="0.3"/>
    <row r="1314" ht="15" customHeight="1" x14ac:dyDescent="0.3"/>
    <row r="1315" ht="15" customHeight="1" x14ac:dyDescent="0.3"/>
    <row r="1316" ht="15" customHeight="1" x14ac:dyDescent="0.3"/>
    <row r="1317" ht="15" customHeight="1" x14ac:dyDescent="0.3"/>
    <row r="1318" ht="15" customHeight="1" x14ac:dyDescent="0.3"/>
    <row r="1319" ht="15" customHeight="1" x14ac:dyDescent="0.3"/>
    <row r="1320" ht="15" customHeight="1" x14ac:dyDescent="0.3"/>
    <row r="1321" ht="15" customHeight="1" x14ac:dyDescent="0.3"/>
    <row r="1322" ht="15" customHeight="1" x14ac:dyDescent="0.3"/>
    <row r="1323" ht="15" customHeight="1" x14ac:dyDescent="0.3"/>
    <row r="1324" ht="15" customHeight="1" x14ac:dyDescent="0.3"/>
    <row r="1325" ht="15" customHeight="1" x14ac:dyDescent="0.3"/>
    <row r="1326" ht="15" customHeight="1" x14ac:dyDescent="0.3"/>
    <row r="1327" ht="15" customHeight="1" x14ac:dyDescent="0.3"/>
    <row r="1328" ht="15" customHeight="1" x14ac:dyDescent="0.3"/>
    <row r="1329" ht="15" customHeight="1" x14ac:dyDescent="0.3"/>
    <row r="1330" ht="15" customHeight="1" x14ac:dyDescent="0.3"/>
    <row r="1331" ht="15" customHeight="1" x14ac:dyDescent="0.3"/>
    <row r="1332" ht="15" customHeight="1" x14ac:dyDescent="0.3"/>
    <row r="1333" ht="15" customHeight="1" x14ac:dyDescent="0.3"/>
    <row r="1334" ht="15" customHeight="1" x14ac:dyDescent="0.3"/>
    <row r="1335" ht="15" customHeight="1" x14ac:dyDescent="0.3"/>
    <row r="1336" ht="15" customHeight="1" x14ac:dyDescent="0.3"/>
    <row r="1337" ht="15" customHeight="1" x14ac:dyDescent="0.3"/>
    <row r="1338" ht="15" customHeight="1" x14ac:dyDescent="0.3"/>
    <row r="1339" ht="15" customHeight="1" x14ac:dyDescent="0.3"/>
    <row r="1340" ht="15" customHeight="1" x14ac:dyDescent="0.3"/>
    <row r="1341" ht="15" customHeight="1" x14ac:dyDescent="0.3"/>
    <row r="1342" ht="15" customHeight="1" x14ac:dyDescent="0.3"/>
    <row r="1343" ht="15" customHeight="1" x14ac:dyDescent="0.3"/>
    <row r="1344" ht="15" customHeight="1" x14ac:dyDescent="0.3"/>
    <row r="1345" ht="15" customHeight="1" x14ac:dyDescent="0.3"/>
    <row r="1346" ht="15" customHeight="1" x14ac:dyDescent="0.3"/>
    <row r="1347" ht="15" customHeight="1" x14ac:dyDescent="0.3"/>
    <row r="1348" ht="15" customHeight="1" x14ac:dyDescent="0.3"/>
    <row r="1349" ht="15" customHeight="1" x14ac:dyDescent="0.3"/>
    <row r="1350" ht="15" customHeight="1" x14ac:dyDescent="0.3"/>
    <row r="1351" ht="15" customHeight="1" x14ac:dyDescent="0.3"/>
    <row r="1352" ht="15" customHeight="1" x14ac:dyDescent="0.3"/>
    <row r="1353" ht="15" customHeight="1" x14ac:dyDescent="0.3"/>
    <row r="1354" ht="15" customHeight="1" x14ac:dyDescent="0.3"/>
    <row r="1355" ht="15" customHeight="1" x14ac:dyDescent="0.3"/>
    <row r="1356" ht="15" customHeight="1" x14ac:dyDescent="0.3"/>
    <row r="1357" ht="15" customHeight="1" x14ac:dyDescent="0.3"/>
    <row r="1358" ht="15" customHeight="1" x14ac:dyDescent="0.3"/>
    <row r="1359" ht="15" customHeight="1" x14ac:dyDescent="0.3"/>
    <row r="1360" ht="15" customHeight="1" x14ac:dyDescent="0.3"/>
    <row r="1361" ht="15" customHeight="1" x14ac:dyDescent="0.3"/>
    <row r="1362" ht="15" customHeight="1" x14ac:dyDescent="0.3"/>
    <row r="1363" ht="15" customHeight="1" x14ac:dyDescent="0.3"/>
    <row r="1364" ht="15" customHeight="1" x14ac:dyDescent="0.3"/>
    <row r="1365" ht="15" customHeight="1" x14ac:dyDescent="0.3"/>
    <row r="1366" ht="15" customHeight="1" x14ac:dyDescent="0.3"/>
    <row r="1367" ht="15" customHeight="1" x14ac:dyDescent="0.3"/>
    <row r="1368" ht="15" customHeight="1" x14ac:dyDescent="0.3"/>
    <row r="1369" ht="15" customHeight="1" x14ac:dyDescent="0.3"/>
    <row r="1370" ht="15" customHeight="1" x14ac:dyDescent="0.3"/>
    <row r="1371" ht="15" customHeight="1" x14ac:dyDescent="0.3"/>
    <row r="1372" ht="15" customHeight="1" x14ac:dyDescent="0.3"/>
    <row r="1373" ht="15" customHeight="1" x14ac:dyDescent="0.3"/>
    <row r="1374" ht="15" customHeight="1" x14ac:dyDescent="0.3"/>
    <row r="1375" ht="15" customHeight="1" x14ac:dyDescent="0.3"/>
    <row r="1376" ht="15" customHeight="1" x14ac:dyDescent="0.3"/>
    <row r="1377" ht="15" customHeight="1" x14ac:dyDescent="0.3"/>
    <row r="1378" ht="15" customHeight="1" x14ac:dyDescent="0.3"/>
    <row r="1379" ht="15" customHeight="1" x14ac:dyDescent="0.3"/>
    <row r="1380" ht="15" customHeight="1" x14ac:dyDescent="0.3"/>
    <row r="1381" ht="15" customHeight="1" x14ac:dyDescent="0.3"/>
    <row r="1382" ht="15" customHeight="1" x14ac:dyDescent="0.3"/>
    <row r="1383" ht="15" customHeight="1" x14ac:dyDescent="0.3"/>
    <row r="1384" ht="15" customHeight="1" x14ac:dyDescent="0.3"/>
    <row r="1385" ht="15" customHeight="1" x14ac:dyDescent="0.3"/>
    <row r="1386" ht="15" customHeight="1" x14ac:dyDescent="0.3"/>
    <row r="1387" ht="15" customHeight="1" x14ac:dyDescent="0.3"/>
    <row r="1388" ht="15" customHeight="1" x14ac:dyDescent="0.3"/>
    <row r="1389" ht="15" customHeight="1" x14ac:dyDescent="0.3"/>
    <row r="1390" ht="15" customHeight="1" x14ac:dyDescent="0.3"/>
    <row r="1391" ht="15" customHeight="1" x14ac:dyDescent="0.3"/>
    <row r="1392" ht="15" customHeight="1" x14ac:dyDescent="0.3"/>
    <row r="1393" ht="15" customHeight="1" x14ac:dyDescent="0.3"/>
    <row r="1394" ht="15" customHeight="1" x14ac:dyDescent="0.3"/>
    <row r="1395" ht="15" customHeight="1" x14ac:dyDescent="0.3"/>
    <row r="1396" ht="15" customHeight="1" x14ac:dyDescent="0.3"/>
    <row r="1397" ht="15" customHeight="1" x14ac:dyDescent="0.3"/>
    <row r="1398" ht="15" customHeight="1" x14ac:dyDescent="0.3"/>
    <row r="1399" ht="15" customHeight="1" x14ac:dyDescent="0.3"/>
    <row r="1400" ht="15" customHeight="1" x14ac:dyDescent="0.3"/>
    <row r="1401" ht="15" customHeight="1" x14ac:dyDescent="0.3"/>
    <row r="1402" ht="15" customHeight="1" x14ac:dyDescent="0.3"/>
    <row r="1403" ht="15" customHeight="1" x14ac:dyDescent="0.3"/>
    <row r="1404" ht="15" customHeight="1" x14ac:dyDescent="0.3"/>
    <row r="1405" ht="15" customHeight="1" x14ac:dyDescent="0.3"/>
    <row r="1406" ht="15" customHeight="1" x14ac:dyDescent="0.3"/>
    <row r="1407" ht="15" customHeight="1" x14ac:dyDescent="0.3"/>
    <row r="1408" ht="15" customHeight="1" x14ac:dyDescent="0.3"/>
    <row r="1409" ht="15" customHeight="1" x14ac:dyDescent="0.3"/>
    <row r="1410" ht="15" customHeight="1" x14ac:dyDescent="0.3"/>
    <row r="1411" ht="15" customHeight="1" x14ac:dyDescent="0.3"/>
    <row r="1412" ht="15" customHeight="1" x14ac:dyDescent="0.3"/>
    <row r="1413" ht="15" customHeight="1" x14ac:dyDescent="0.3"/>
    <row r="1414" ht="15" customHeight="1" x14ac:dyDescent="0.3"/>
    <row r="1415" ht="15" customHeight="1" x14ac:dyDescent="0.3"/>
    <row r="1416" ht="15" customHeight="1" x14ac:dyDescent="0.3"/>
    <row r="1417" ht="15" customHeight="1" x14ac:dyDescent="0.3"/>
    <row r="1418" ht="15" customHeight="1" x14ac:dyDescent="0.3"/>
    <row r="1419" ht="15" customHeight="1" x14ac:dyDescent="0.3"/>
    <row r="1420" ht="15" customHeight="1" x14ac:dyDescent="0.3"/>
    <row r="1421" ht="15" customHeight="1" x14ac:dyDescent="0.3"/>
    <row r="1422" ht="15" customHeight="1" x14ac:dyDescent="0.3"/>
    <row r="1423" ht="15" customHeight="1" x14ac:dyDescent="0.3"/>
    <row r="1424" ht="15" customHeight="1" x14ac:dyDescent="0.3"/>
    <row r="1425" ht="15" customHeight="1" x14ac:dyDescent="0.3"/>
    <row r="1426" ht="15" customHeight="1" x14ac:dyDescent="0.3"/>
    <row r="1427" ht="15" customHeight="1" x14ac:dyDescent="0.3"/>
    <row r="1428" ht="15" customHeight="1" x14ac:dyDescent="0.3"/>
    <row r="1429" ht="15" customHeight="1" x14ac:dyDescent="0.3"/>
    <row r="1430" ht="15" customHeight="1" x14ac:dyDescent="0.3"/>
    <row r="1431" ht="15" customHeight="1" x14ac:dyDescent="0.3"/>
    <row r="1432" ht="15" customHeight="1" x14ac:dyDescent="0.3"/>
    <row r="1433" ht="15" customHeight="1" x14ac:dyDescent="0.3"/>
    <row r="1434" ht="15" customHeight="1" x14ac:dyDescent="0.3"/>
    <row r="1435" ht="15" customHeight="1" x14ac:dyDescent="0.3"/>
    <row r="1436" ht="15" customHeight="1" x14ac:dyDescent="0.3"/>
    <row r="1437" ht="15" customHeight="1" x14ac:dyDescent="0.3"/>
    <row r="1438" ht="15" customHeight="1" x14ac:dyDescent="0.3"/>
    <row r="1439" ht="15" customHeight="1" x14ac:dyDescent="0.3"/>
    <row r="1440" ht="15" customHeight="1" x14ac:dyDescent="0.3"/>
    <row r="1441" ht="15" customHeight="1" x14ac:dyDescent="0.3"/>
    <row r="1442" ht="15" customHeight="1" x14ac:dyDescent="0.3"/>
    <row r="1443" ht="15" customHeight="1" x14ac:dyDescent="0.3"/>
    <row r="1444" ht="15" customHeight="1" x14ac:dyDescent="0.3"/>
    <row r="1445" ht="15" customHeight="1" x14ac:dyDescent="0.3"/>
    <row r="1446" ht="15" customHeight="1" x14ac:dyDescent="0.3"/>
    <row r="1447" ht="15" customHeight="1" x14ac:dyDescent="0.3"/>
    <row r="1448" ht="15" customHeight="1" x14ac:dyDescent="0.3"/>
    <row r="1449" ht="15" customHeight="1" x14ac:dyDescent="0.3"/>
    <row r="1450" ht="15" customHeight="1" x14ac:dyDescent="0.3"/>
    <row r="1451" ht="15" customHeight="1" x14ac:dyDescent="0.3"/>
    <row r="1452" ht="15" customHeight="1" x14ac:dyDescent="0.3"/>
    <row r="1453" ht="15" customHeight="1" x14ac:dyDescent="0.3"/>
    <row r="1454" ht="15" customHeight="1" x14ac:dyDescent="0.3"/>
    <row r="1455" ht="15" customHeight="1" x14ac:dyDescent="0.3"/>
    <row r="1456" ht="15" customHeight="1" x14ac:dyDescent="0.3"/>
    <row r="1457" ht="15" customHeight="1" x14ac:dyDescent="0.3"/>
    <row r="1458" ht="15" customHeight="1" x14ac:dyDescent="0.3"/>
    <row r="1459" ht="15" customHeight="1" x14ac:dyDescent="0.3"/>
    <row r="1460" ht="15" customHeight="1" x14ac:dyDescent="0.3"/>
    <row r="1461" ht="15" customHeight="1" x14ac:dyDescent="0.3"/>
    <row r="1462" ht="15" customHeight="1" x14ac:dyDescent="0.3"/>
    <row r="1463" ht="15" customHeight="1" x14ac:dyDescent="0.3"/>
    <row r="1464" ht="15" customHeight="1" x14ac:dyDescent="0.3"/>
    <row r="1465" ht="15" customHeight="1" x14ac:dyDescent="0.3"/>
    <row r="1466" ht="15" customHeight="1" x14ac:dyDescent="0.3"/>
    <row r="1467" ht="15" customHeight="1" x14ac:dyDescent="0.3"/>
    <row r="1468" ht="15" customHeight="1" x14ac:dyDescent="0.3"/>
    <row r="1469" ht="15" customHeight="1" x14ac:dyDescent="0.3"/>
    <row r="1470" ht="15" customHeight="1" x14ac:dyDescent="0.3"/>
    <row r="1471" ht="15" customHeight="1" x14ac:dyDescent="0.3"/>
    <row r="1472" ht="15" customHeight="1" x14ac:dyDescent="0.3"/>
    <row r="1473" ht="15" customHeight="1" x14ac:dyDescent="0.3"/>
    <row r="1474" ht="15" customHeight="1" x14ac:dyDescent="0.3"/>
    <row r="1475" ht="15" customHeight="1" x14ac:dyDescent="0.3"/>
    <row r="1476" ht="15" customHeight="1" x14ac:dyDescent="0.3"/>
    <row r="1477" ht="15" customHeight="1" x14ac:dyDescent="0.3"/>
    <row r="1478" ht="15" customHeight="1" x14ac:dyDescent="0.3"/>
    <row r="1479" ht="15" customHeight="1" x14ac:dyDescent="0.3"/>
    <row r="1480" ht="15" customHeight="1" x14ac:dyDescent="0.3"/>
    <row r="1481" ht="15" customHeight="1" x14ac:dyDescent="0.3"/>
    <row r="1482" ht="15" customHeight="1" x14ac:dyDescent="0.3"/>
    <row r="1483" ht="15" customHeight="1" x14ac:dyDescent="0.3"/>
    <row r="1484" ht="15" customHeight="1" x14ac:dyDescent="0.3"/>
    <row r="1485" ht="15" customHeight="1" x14ac:dyDescent="0.3"/>
    <row r="1486" ht="15" customHeight="1" x14ac:dyDescent="0.3"/>
    <row r="1487" ht="15" customHeight="1" x14ac:dyDescent="0.3"/>
    <row r="1488" ht="15" customHeight="1" x14ac:dyDescent="0.3"/>
    <row r="1489" ht="15" customHeight="1" x14ac:dyDescent="0.3"/>
    <row r="1490" ht="15" customHeight="1" x14ac:dyDescent="0.3"/>
    <row r="1491" ht="15" customHeight="1" x14ac:dyDescent="0.3"/>
    <row r="1492" ht="15" customHeight="1" x14ac:dyDescent="0.3"/>
    <row r="1493" ht="15" customHeight="1" x14ac:dyDescent="0.3"/>
    <row r="1494" ht="15" customHeight="1" x14ac:dyDescent="0.3"/>
    <row r="1495" ht="15" customHeight="1" x14ac:dyDescent="0.3"/>
    <row r="1496" ht="15" customHeight="1" x14ac:dyDescent="0.3"/>
    <row r="1497" ht="15" customHeight="1" x14ac:dyDescent="0.3"/>
    <row r="1498" ht="15" customHeight="1" x14ac:dyDescent="0.3"/>
    <row r="1499" ht="15" customHeight="1" x14ac:dyDescent="0.3"/>
    <row r="1500" ht="15" customHeight="1" x14ac:dyDescent="0.3"/>
    <row r="1501" ht="15" customHeight="1" x14ac:dyDescent="0.3"/>
    <row r="1502" ht="15" customHeight="1" x14ac:dyDescent="0.3"/>
    <row r="1503" ht="15" customHeight="1" x14ac:dyDescent="0.3"/>
    <row r="1504" ht="15" customHeight="1" x14ac:dyDescent="0.3"/>
    <row r="1505" ht="15" customHeight="1" x14ac:dyDescent="0.3"/>
    <row r="1506" ht="15" customHeight="1" x14ac:dyDescent="0.3"/>
    <row r="1507" ht="15" customHeight="1" x14ac:dyDescent="0.3"/>
    <row r="1508" ht="15" customHeight="1" x14ac:dyDescent="0.3"/>
    <row r="1509" ht="15" customHeight="1" x14ac:dyDescent="0.3"/>
    <row r="1510" ht="15" customHeight="1" x14ac:dyDescent="0.3"/>
    <row r="1511" ht="15" customHeight="1" x14ac:dyDescent="0.3"/>
    <row r="1512" ht="15" customHeight="1" x14ac:dyDescent="0.3"/>
    <row r="1513" ht="15" customHeight="1" x14ac:dyDescent="0.3"/>
    <row r="1514" ht="15" customHeight="1" x14ac:dyDescent="0.3"/>
    <row r="1515" ht="15" customHeight="1" x14ac:dyDescent="0.3"/>
    <row r="1516" ht="15" customHeight="1" x14ac:dyDescent="0.3"/>
    <row r="1517" ht="15" customHeight="1" x14ac:dyDescent="0.3"/>
    <row r="1518" ht="15" customHeight="1" x14ac:dyDescent="0.3"/>
    <row r="1519" ht="15" customHeight="1" x14ac:dyDescent="0.3"/>
    <row r="1520" ht="15" customHeight="1" x14ac:dyDescent="0.3"/>
    <row r="1521" ht="15" customHeight="1" x14ac:dyDescent="0.3"/>
    <row r="1522" ht="15" customHeight="1" x14ac:dyDescent="0.3"/>
    <row r="1523" ht="15" customHeight="1" x14ac:dyDescent="0.3"/>
    <row r="1524" ht="15" customHeight="1" x14ac:dyDescent="0.3"/>
    <row r="1525" ht="15" customHeight="1" x14ac:dyDescent="0.3"/>
    <row r="1526" ht="15" customHeight="1" x14ac:dyDescent="0.3"/>
    <row r="1527" ht="15" customHeight="1" x14ac:dyDescent="0.3"/>
    <row r="1528" ht="15" customHeight="1" x14ac:dyDescent="0.3"/>
    <row r="1529" ht="15" customHeight="1" x14ac:dyDescent="0.3"/>
    <row r="1530" ht="15" customHeight="1" x14ac:dyDescent="0.3"/>
    <row r="1531" ht="15" customHeight="1" x14ac:dyDescent="0.3"/>
    <row r="1532" ht="15" customHeight="1" x14ac:dyDescent="0.3"/>
    <row r="1533" ht="15" customHeight="1" x14ac:dyDescent="0.3"/>
    <row r="1534" ht="15" customHeight="1" x14ac:dyDescent="0.3"/>
    <row r="1535" ht="15" customHeight="1" x14ac:dyDescent="0.3"/>
    <row r="1536" ht="15" customHeight="1" x14ac:dyDescent="0.3"/>
    <row r="1537" ht="15" customHeight="1" x14ac:dyDescent="0.3"/>
    <row r="1538" ht="15" customHeight="1" x14ac:dyDescent="0.3"/>
    <row r="1539" ht="15" customHeight="1" x14ac:dyDescent="0.3"/>
    <row r="1540" ht="15" customHeight="1" x14ac:dyDescent="0.3"/>
    <row r="1541" ht="15" customHeight="1" x14ac:dyDescent="0.3"/>
    <row r="1542" ht="15" customHeight="1" x14ac:dyDescent="0.3"/>
    <row r="1543" ht="15" customHeight="1" x14ac:dyDescent="0.3"/>
    <row r="1544" ht="15" customHeight="1" x14ac:dyDescent="0.3"/>
    <row r="1545" ht="15" customHeight="1" x14ac:dyDescent="0.3"/>
    <row r="1546" ht="15" customHeight="1" x14ac:dyDescent="0.3"/>
    <row r="1547" ht="15" customHeight="1" x14ac:dyDescent="0.3"/>
    <row r="1548" ht="15" customHeight="1" x14ac:dyDescent="0.3"/>
    <row r="1549" ht="15" customHeight="1" x14ac:dyDescent="0.3"/>
    <row r="1550" ht="15" customHeight="1" x14ac:dyDescent="0.3"/>
    <row r="1551" ht="15" customHeight="1" x14ac:dyDescent="0.3"/>
    <row r="1552" ht="15" customHeight="1" x14ac:dyDescent="0.3"/>
    <row r="1553" ht="15" customHeight="1" x14ac:dyDescent="0.3"/>
    <row r="1554" ht="15" customHeight="1" x14ac:dyDescent="0.3"/>
    <row r="1555" ht="15" customHeight="1" x14ac:dyDescent="0.3"/>
    <row r="1556" ht="15" customHeight="1" x14ac:dyDescent="0.3"/>
    <row r="1557" ht="15" customHeight="1" x14ac:dyDescent="0.3"/>
    <row r="1558" ht="15" customHeight="1" x14ac:dyDescent="0.3"/>
    <row r="1559" ht="15" customHeight="1" x14ac:dyDescent="0.3"/>
    <row r="1560" ht="15" customHeight="1" x14ac:dyDescent="0.3"/>
    <row r="1561" ht="15" customHeight="1" x14ac:dyDescent="0.3"/>
    <row r="1562" ht="15" customHeight="1" x14ac:dyDescent="0.3"/>
    <row r="1563" ht="15" customHeight="1" x14ac:dyDescent="0.3"/>
    <row r="1564" ht="15" customHeight="1" x14ac:dyDescent="0.3"/>
    <row r="1565" ht="15" customHeight="1" x14ac:dyDescent="0.3"/>
    <row r="1566" ht="15" customHeight="1" x14ac:dyDescent="0.3"/>
    <row r="1567" ht="15" customHeight="1" x14ac:dyDescent="0.3"/>
    <row r="1568" ht="15" customHeight="1" x14ac:dyDescent="0.3"/>
    <row r="1569" ht="15" customHeight="1" x14ac:dyDescent="0.3"/>
    <row r="1570" ht="15" customHeight="1" x14ac:dyDescent="0.3"/>
    <row r="1571" ht="15" customHeight="1" x14ac:dyDescent="0.3"/>
    <row r="1572" ht="15" customHeight="1" x14ac:dyDescent="0.3"/>
    <row r="1573" ht="15" customHeight="1" x14ac:dyDescent="0.3"/>
    <row r="1574" ht="15" customHeight="1" x14ac:dyDescent="0.3"/>
    <row r="1575" ht="15" customHeight="1" x14ac:dyDescent="0.3"/>
    <row r="1576" ht="15" customHeight="1" x14ac:dyDescent="0.3"/>
    <row r="1577" ht="15" customHeight="1" x14ac:dyDescent="0.3"/>
    <row r="1578" ht="15" customHeight="1" x14ac:dyDescent="0.3"/>
    <row r="1579" ht="15" customHeight="1" x14ac:dyDescent="0.3"/>
    <row r="1580" ht="15" customHeight="1" x14ac:dyDescent="0.3"/>
    <row r="1581" ht="15" customHeight="1" x14ac:dyDescent="0.3"/>
    <row r="1582" ht="15" customHeight="1" x14ac:dyDescent="0.3"/>
    <row r="1583" ht="15" customHeight="1" x14ac:dyDescent="0.3"/>
    <row r="1584" ht="15" customHeight="1" x14ac:dyDescent="0.3"/>
    <row r="1585" ht="15" customHeight="1" x14ac:dyDescent="0.3"/>
    <row r="1586" ht="15" customHeight="1" x14ac:dyDescent="0.3"/>
    <row r="1587" ht="15" customHeight="1" x14ac:dyDescent="0.3"/>
    <row r="1588" ht="15" customHeight="1" x14ac:dyDescent="0.3"/>
    <row r="1589" ht="15" customHeight="1" x14ac:dyDescent="0.3"/>
    <row r="1590" ht="15" customHeight="1" x14ac:dyDescent="0.3"/>
    <row r="1591" ht="15" customHeight="1" x14ac:dyDescent="0.3"/>
    <row r="1592" ht="15" customHeight="1" x14ac:dyDescent="0.3"/>
    <row r="1593" ht="15" customHeight="1" x14ac:dyDescent="0.3"/>
    <row r="1594" ht="15" customHeight="1" x14ac:dyDescent="0.3"/>
    <row r="1595" ht="15" customHeight="1" x14ac:dyDescent="0.3"/>
    <row r="1596" ht="15" customHeight="1" x14ac:dyDescent="0.3"/>
    <row r="1597" ht="15" customHeight="1" x14ac:dyDescent="0.3"/>
    <row r="1598" ht="15" customHeight="1" x14ac:dyDescent="0.3"/>
    <row r="1599" ht="15" customHeight="1" x14ac:dyDescent="0.3"/>
    <row r="1600" ht="15" customHeight="1" x14ac:dyDescent="0.3"/>
    <row r="1601" ht="15" customHeight="1" x14ac:dyDescent="0.3"/>
    <row r="1602" ht="15" customHeight="1" x14ac:dyDescent="0.3"/>
    <row r="1603" ht="15" customHeight="1" x14ac:dyDescent="0.3"/>
    <row r="1604" ht="15" customHeight="1" x14ac:dyDescent="0.3"/>
    <row r="1605" ht="15" customHeight="1" x14ac:dyDescent="0.3"/>
    <row r="1606" ht="15" customHeight="1" x14ac:dyDescent="0.3"/>
    <row r="1607" ht="15" customHeight="1" x14ac:dyDescent="0.3"/>
    <row r="1608" ht="15" customHeight="1" x14ac:dyDescent="0.3"/>
    <row r="1609" ht="15" customHeight="1" x14ac:dyDescent="0.3"/>
    <row r="1610" ht="15" customHeight="1" x14ac:dyDescent="0.3"/>
    <row r="1611" ht="15" customHeight="1" x14ac:dyDescent="0.3"/>
    <row r="1612" ht="15" customHeight="1" x14ac:dyDescent="0.3"/>
    <row r="1613" ht="15" customHeight="1" x14ac:dyDescent="0.3"/>
    <row r="1614" ht="15" customHeight="1" x14ac:dyDescent="0.3"/>
    <row r="1615" ht="15" customHeight="1" x14ac:dyDescent="0.3"/>
    <row r="1616" ht="15" customHeight="1" x14ac:dyDescent="0.3"/>
    <row r="1617" ht="15" customHeight="1" x14ac:dyDescent="0.3"/>
    <row r="1618" ht="15" customHeight="1" x14ac:dyDescent="0.3"/>
    <row r="1619" ht="15" customHeight="1" x14ac:dyDescent="0.3"/>
    <row r="1620" ht="15" customHeight="1" x14ac:dyDescent="0.3"/>
    <row r="1621" ht="15" customHeight="1" x14ac:dyDescent="0.3"/>
    <row r="1622" ht="15" customHeight="1" x14ac:dyDescent="0.3"/>
    <row r="1623" ht="15" customHeight="1" x14ac:dyDescent="0.3"/>
    <row r="1624" ht="15" customHeight="1" x14ac:dyDescent="0.3"/>
    <row r="1625" ht="15" customHeight="1" x14ac:dyDescent="0.3"/>
    <row r="1626" ht="15" customHeight="1" x14ac:dyDescent="0.3"/>
    <row r="1627" ht="15" customHeight="1" x14ac:dyDescent="0.3"/>
    <row r="1628" ht="15" customHeight="1" x14ac:dyDescent="0.3"/>
    <row r="1629" ht="15" customHeight="1" x14ac:dyDescent="0.3"/>
    <row r="1630" ht="15" customHeight="1" x14ac:dyDescent="0.3"/>
    <row r="1631" ht="15" customHeight="1" x14ac:dyDescent="0.3"/>
    <row r="1632" ht="15" customHeight="1" x14ac:dyDescent="0.3"/>
    <row r="1633" ht="15" customHeight="1" x14ac:dyDescent="0.3"/>
    <row r="1634" ht="15" customHeight="1" x14ac:dyDescent="0.3"/>
    <row r="1635" ht="15" customHeight="1" x14ac:dyDescent="0.3"/>
    <row r="1636" ht="15" customHeight="1" x14ac:dyDescent="0.3"/>
    <row r="1637" ht="15" customHeight="1" x14ac:dyDescent="0.3"/>
    <row r="1638" ht="15" customHeight="1" x14ac:dyDescent="0.3"/>
    <row r="1639" ht="15" customHeight="1" x14ac:dyDescent="0.3"/>
    <row r="1640" ht="15" customHeight="1" x14ac:dyDescent="0.3"/>
    <row r="1641" ht="15" customHeight="1" x14ac:dyDescent="0.3"/>
    <row r="1642" ht="15" customHeight="1" x14ac:dyDescent="0.3"/>
    <row r="1643" ht="15" customHeight="1" x14ac:dyDescent="0.3"/>
    <row r="1644" ht="15" customHeight="1" x14ac:dyDescent="0.3"/>
    <row r="1645" ht="15" customHeight="1" x14ac:dyDescent="0.3"/>
    <row r="1646" ht="15" customHeight="1" x14ac:dyDescent="0.3"/>
    <row r="1647" ht="15" customHeight="1" x14ac:dyDescent="0.3"/>
    <row r="1648" ht="15" customHeight="1" x14ac:dyDescent="0.3"/>
    <row r="1649" ht="15" customHeight="1" x14ac:dyDescent="0.3"/>
    <row r="1650" ht="15" customHeight="1" x14ac:dyDescent="0.3"/>
    <row r="1651" ht="15" customHeight="1" x14ac:dyDescent="0.3"/>
    <row r="1652" ht="15" customHeight="1" x14ac:dyDescent="0.3"/>
    <row r="1653" ht="15" customHeight="1" x14ac:dyDescent="0.3"/>
    <row r="1654" ht="15" customHeight="1" x14ac:dyDescent="0.3"/>
    <row r="1655" ht="15" customHeight="1" x14ac:dyDescent="0.3"/>
    <row r="1656" ht="15" customHeight="1" x14ac:dyDescent="0.3"/>
    <row r="1657" ht="15" customHeight="1" x14ac:dyDescent="0.3"/>
    <row r="1658" ht="15" customHeight="1" x14ac:dyDescent="0.3"/>
    <row r="1659" ht="15" customHeight="1" x14ac:dyDescent="0.3"/>
    <row r="1660" ht="15" customHeight="1" x14ac:dyDescent="0.3"/>
    <row r="1661" ht="15" customHeight="1" x14ac:dyDescent="0.3"/>
    <row r="1662" ht="15" customHeight="1" x14ac:dyDescent="0.3"/>
    <row r="1663" ht="15" customHeight="1" x14ac:dyDescent="0.3"/>
    <row r="1664" ht="15" customHeight="1" x14ac:dyDescent="0.3"/>
    <row r="1665" ht="15" customHeight="1" x14ac:dyDescent="0.3"/>
    <row r="1666" ht="15" customHeight="1" x14ac:dyDescent="0.3"/>
    <row r="1667" ht="15" customHeight="1" x14ac:dyDescent="0.3"/>
    <row r="1668" ht="15" customHeight="1" x14ac:dyDescent="0.3"/>
    <row r="1669" ht="15" customHeight="1" x14ac:dyDescent="0.3"/>
    <row r="1670" ht="15" customHeight="1" x14ac:dyDescent="0.3"/>
    <row r="1671" ht="15" customHeight="1" x14ac:dyDescent="0.3"/>
    <row r="1672" ht="15" customHeight="1" x14ac:dyDescent="0.3"/>
    <row r="1673" ht="15" customHeight="1" x14ac:dyDescent="0.3"/>
    <row r="1674" ht="15" customHeight="1" x14ac:dyDescent="0.3"/>
    <row r="1675" ht="15" customHeight="1" x14ac:dyDescent="0.3"/>
    <row r="1676" ht="15" customHeight="1" x14ac:dyDescent="0.3"/>
    <row r="1677" ht="15" customHeight="1" x14ac:dyDescent="0.3"/>
    <row r="1678" ht="15" customHeight="1" x14ac:dyDescent="0.3"/>
    <row r="1679" ht="15" customHeight="1" x14ac:dyDescent="0.3"/>
    <row r="1680" ht="15" customHeight="1" x14ac:dyDescent="0.3"/>
    <row r="1681" ht="15" customHeight="1" x14ac:dyDescent="0.3"/>
    <row r="1682" ht="15" customHeight="1" x14ac:dyDescent="0.3"/>
    <row r="1683" ht="15" customHeight="1" x14ac:dyDescent="0.3"/>
    <row r="1684" ht="15" customHeight="1" x14ac:dyDescent="0.3"/>
    <row r="1685" ht="15" customHeight="1" x14ac:dyDescent="0.3"/>
    <row r="1686" ht="15" customHeight="1" x14ac:dyDescent="0.3"/>
    <row r="1687" ht="15" customHeight="1" x14ac:dyDescent="0.3"/>
    <row r="1688" ht="15" customHeight="1" x14ac:dyDescent="0.3"/>
    <row r="1689" ht="15" customHeight="1" x14ac:dyDescent="0.3"/>
    <row r="1690" ht="15" customHeight="1" x14ac:dyDescent="0.3"/>
    <row r="1691" ht="15" customHeight="1" x14ac:dyDescent="0.3"/>
    <row r="1692" ht="15" customHeight="1" x14ac:dyDescent="0.3"/>
    <row r="1693" ht="15" customHeight="1" x14ac:dyDescent="0.3"/>
    <row r="1694" ht="15" customHeight="1" x14ac:dyDescent="0.3"/>
    <row r="1695" ht="15" customHeight="1" x14ac:dyDescent="0.3"/>
    <row r="1696" ht="15" customHeight="1" x14ac:dyDescent="0.3"/>
    <row r="1697" ht="15" customHeight="1" x14ac:dyDescent="0.3"/>
    <row r="1698" ht="15" customHeight="1" x14ac:dyDescent="0.3"/>
    <row r="1699" ht="15" customHeight="1" x14ac:dyDescent="0.3"/>
    <row r="1700" ht="15" customHeight="1" x14ac:dyDescent="0.3"/>
    <row r="1701" ht="15" customHeight="1" x14ac:dyDescent="0.3"/>
    <row r="1702" ht="15" customHeight="1" x14ac:dyDescent="0.3"/>
    <row r="1703" ht="15" customHeight="1" x14ac:dyDescent="0.3"/>
    <row r="1704" ht="15" customHeight="1" x14ac:dyDescent="0.3"/>
    <row r="1705" ht="15" customHeight="1" x14ac:dyDescent="0.3"/>
    <row r="1706" ht="15" customHeight="1" x14ac:dyDescent="0.3"/>
    <row r="1707" ht="15" customHeight="1" x14ac:dyDescent="0.3"/>
    <row r="1708" ht="15" customHeight="1" x14ac:dyDescent="0.3"/>
    <row r="1709" ht="15" customHeight="1" x14ac:dyDescent="0.3"/>
    <row r="1710" ht="15" customHeight="1" x14ac:dyDescent="0.3"/>
    <row r="1711" ht="15" customHeight="1" x14ac:dyDescent="0.3"/>
    <row r="1712" ht="15" customHeight="1" x14ac:dyDescent="0.3"/>
    <row r="1713" ht="15" customHeight="1" x14ac:dyDescent="0.3"/>
    <row r="1714" ht="15" customHeight="1" x14ac:dyDescent="0.3"/>
    <row r="1715" ht="15" customHeight="1" x14ac:dyDescent="0.3"/>
    <row r="1716" ht="15" customHeight="1" x14ac:dyDescent="0.3"/>
    <row r="1717" ht="15" customHeight="1" x14ac:dyDescent="0.3"/>
    <row r="1718" ht="15" customHeight="1" x14ac:dyDescent="0.3"/>
    <row r="1719" ht="15" customHeight="1" x14ac:dyDescent="0.3"/>
    <row r="1720" ht="15" customHeight="1" x14ac:dyDescent="0.3"/>
    <row r="1721" ht="15" customHeight="1" x14ac:dyDescent="0.3"/>
    <row r="1722" ht="15" customHeight="1" x14ac:dyDescent="0.3"/>
    <row r="1723" ht="15" customHeight="1" x14ac:dyDescent="0.3"/>
    <row r="1724" ht="15" customHeight="1" x14ac:dyDescent="0.3"/>
    <row r="1725" ht="15" customHeight="1" x14ac:dyDescent="0.3"/>
    <row r="1726" ht="15" customHeight="1" x14ac:dyDescent="0.3"/>
    <row r="1727" ht="15" customHeight="1" x14ac:dyDescent="0.3"/>
    <row r="1728" ht="15" customHeight="1" x14ac:dyDescent="0.3"/>
    <row r="1729" ht="15" customHeight="1" x14ac:dyDescent="0.3"/>
    <row r="1730" ht="15" customHeight="1" x14ac:dyDescent="0.3"/>
    <row r="1731" ht="15" customHeight="1" x14ac:dyDescent="0.3"/>
    <row r="1732" ht="15" customHeight="1" x14ac:dyDescent="0.3"/>
    <row r="1733" ht="15" customHeight="1" x14ac:dyDescent="0.3"/>
    <row r="1734" ht="15" customHeight="1" x14ac:dyDescent="0.3"/>
    <row r="1735" ht="15" customHeight="1" x14ac:dyDescent="0.3"/>
    <row r="1736" ht="15" customHeight="1" x14ac:dyDescent="0.3"/>
    <row r="1737" ht="15" customHeight="1" x14ac:dyDescent="0.3"/>
    <row r="1738" ht="15" customHeight="1" x14ac:dyDescent="0.3"/>
    <row r="1739" ht="15" customHeight="1" x14ac:dyDescent="0.3"/>
    <row r="1740" ht="15" customHeight="1" x14ac:dyDescent="0.3"/>
    <row r="1741" ht="15" customHeight="1" x14ac:dyDescent="0.3"/>
    <row r="1742" ht="15" customHeight="1" x14ac:dyDescent="0.3"/>
    <row r="1743" ht="15" customHeight="1" x14ac:dyDescent="0.3"/>
    <row r="1744" ht="15" customHeight="1" x14ac:dyDescent="0.3"/>
    <row r="1745" ht="15" customHeight="1" x14ac:dyDescent="0.3"/>
    <row r="1746" ht="15" customHeight="1" x14ac:dyDescent="0.3"/>
    <row r="1747" ht="15" customHeight="1" x14ac:dyDescent="0.3"/>
    <row r="1748" ht="15" customHeight="1" x14ac:dyDescent="0.3"/>
    <row r="1749" ht="15" customHeight="1" x14ac:dyDescent="0.3"/>
    <row r="1750" ht="15" customHeight="1" x14ac:dyDescent="0.3"/>
    <row r="1751" ht="15" customHeight="1" x14ac:dyDescent="0.3"/>
    <row r="1752" ht="15" customHeight="1" x14ac:dyDescent="0.3"/>
    <row r="1753" ht="15" customHeight="1" x14ac:dyDescent="0.3"/>
    <row r="1754" ht="15" customHeight="1" x14ac:dyDescent="0.3"/>
    <row r="1755" ht="15" customHeight="1" x14ac:dyDescent="0.3"/>
    <row r="1756" ht="15" customHeight="1" x14ac:dyDescent="0.3"/>
    <row r="1757" ht="15" customHeight="1" x14ac:dyDescent="0.3"/>
    <row r="1758" ht="15" customHeight="1" x14ac:dyDescent="0.3"/>
    <row r="1759" ht="15" customHeight="1" x14ac:dyDescent="0.3"/>
    <row r="1760" ht="15" customHeight="1" x14ac:dyDescent="0.3"/>
    <row r="1761" ht="15" customHeight="1" x14ac:dyDescent="0.3"/>
    <row r="1762" ht="15" customHeight="1" x14ac:dyDescent="0.3"/>
    <row r="1763" ht="15" customHeight="1" x14ac:dyDescent="0.3"/>
    <row r="1764" ht="15" customHeight="1" x14ac:dyDescent="0.3"/>
    <row r="1765" ht="15" customHeight="1" x14ac:dyDescent="0.3"/>
    <row r="1766" ht="15" customHeight="1" x14ac:dyDescent="0.3"/>
    <row r="1767" ht="15" customHeight="1" x14ac:dyDescent="0.3"/>
    <row r="1768" ht="15" customHeight="1" x14ac:dyDescent="0.3"/>
    <row r="1769" ht="15" customHeight="1" x14ac:dyDescent="0.3"/>
    <row r="1770" ht="15" customHeight="1" x14ac:dyDescent="0.3"/>
    <row r="1771" ht="15" customHeight="1" x14ac:dyDescent="0.3"/>
    <row r="1772" ht="15" customHeight="1" x14ac:dyDescent="0.3"/>
    <row r="1773" ht="15" customHeight="1" x14ac:dyDescent="0.3"/>
    <row r="1774" ht="15" customHeight="1" x14ac:dyDescent="0.3"/>
    <row r="1775" ht="15" customHeight="1" x14ac:dyDescent="0.3"/>
    <row r="1776" ht="15" customHeight="1" x14ac:dyDescent="0.3"/>
    <row r="1777" ht="15" customHeight="1" x14ac:dyDescent="0.3"/>
    <row r="1778" ht="15" customHeight="1" x14ac:dyDescent="0.3"/>
    <row r="1779" ht="15" customHeight="1" x14ac:dyDescent="0.3"/>
    <row r="1780" ht="15" customHeight="1" x14ac:dyDescent="0.3"/>
    <row r="1781" ht="15" customHeight="1" x14ac:dyDescent="0.3"/>
    <row r="1782" ht="15" customHeight="1" x14ac:dyDescent="0.3"/>
    <row r="1783" ht="15" customHeight="1" x14ac:dyDescent="0.3"/>
    <row r="1784" ht="15" customHeight="1" x14ac:dyDescent="0.3"/>
    <row r="1785" ht="15" customHeight="1" x14ac:dyDescent="0.3"/>
    <row r="1786" ht="15" customHeight="1" x14ac:dyDescent="0.3"/>
    <row r="1787" ht="15" customHeight="1" x14ac:dyDescent="0.3"/>
    <row r="1788" ht="15" customHeight="1" x14ac:dyDescent="0.3"/>
    <row r="1789" ht="15" customHeight="1" x14ac:dyDescent="0.3"/>
    <row r="1790" ht="15" customHeight="1" x14ac:dyDescent="0.3"/>
    <row r="1791" ht="15" customHeight="1" x14ac:dyDescent="0.3"/>
    <row r="1792" ht="15" customHeight="1" x14ac:dyDescent="0.3"/>
    <row r="1793" ht="15" customHeight="1" x14ac:dyDescent="0.3"/>
    <row r="1794" ht="15" customHeight="1" x14ac:dyDescent="0.3"/>
    <row r="1795" ht="15" customHeight="1" x14ac:dyDescent="0.3"/>
    <row r="1796" ht="15" customHeight="1" x14ac:dyDescent="0.3"/>
    <row r="1797" ht="15" customHeight="1" x14ac:dyDescent="0.3"/>
    <row r="1798" ht="15" customHeight="1" x14ac:dyDescent="0.3"/>
    <row r="1799" ht="15" customHeight="1" x14ac:dyDescent="0.3"/>
    <row r="1800" ht="15" customHeight="1" x14ac:dyDescent="0.3"/>
    <row r="1801" ht="15" customHeight="1" x14ac:dyDescent="0.3"/>
    <row r="1802" ht="15" customHeight="1" x14ac:dyDescent="0.3"/>
    <row r="1803" ht="15" customHeight="1" x14ac:dyDescent="0.3"/>
    <row r="1804" ht="15" customHeight="1" x14ac:dyDescent="0.3"/>
    <row r="1805" ht="15" customHeight="1" x14ac:dyDescent="0.3"/>
    <row r="1806" ht="15" customHeight="1" x14ac:dyDescent="0.3"/>
    <row r="1807" ht="15" customHeight="1" x14ac:dyDescent="0.3"/>
    <row r="1808" ht="15" customHeight="1" x14ac:dyDescent="0.3"/>
    <row r="1809" ht="15" customHeight="1" x14ac:dyDescent="0.3"/>
    <row r="1810" ht="15" customHeight="1" x14ac:dyDescent="0.3"/>
    <row r="1811" ht="15" customHeight="1" x14ac:dyDescent="0.3"/>
    <row r="1812" ht="15" customHeight="1" x14ac:dyDescent="0.3"/>
    <row r="1813" ht="15" customHeight="1" x14ac:dyDescent="0.3"/>
    <row r="1814" ht="15" customHeight="1" x14ac:dyDescent="0.3"/>
    <row r="1815" ht="15" customHeight="1" x14ac:dyDescent="0.3"/>
    <row r="1816" ht="15" customHeight="1" x14ac:dyDescent="0.3"/>
    <row r="1817" ht="15" customHeight="1" x14ac:dyDescent="0.3"/>
    <row r="1818" ht="15" customHeight="1" x14ac:dyDescent="0.3"/>
    <row r="1819" ht="15" customHeight="1" x14ac:dyDescent="0.3"/>
    <row r="1820" ht="15" customHeight="1" x14ac:dyDescent="0.3"/>
    <row r="1821" ht="15" customHeight="1" x14ac:dyDescent="0.3"/>
    <row r="1822" ht="15" customHeight="1" x14ac:dyDescent="0.3"/>
    <row r="1823" ht="15" customHeight="1" x14ac:dyDescent="0.3"/>
    <row r="1824" ht="15" customHeight="1" x14ac:dyDescent="0.3"/>
    <row r="1825" ht="15" customHeight="1" x14ac:dyDescent="0.3"/>
    <row r="1826" ht="15" customHeight="1" x14ac:dyDescent="0.3"/>
    <row r="1827" ht="15" customHeight="1" x14ac:dyDescent="0.3"/>
    <row r="1828" ht="15" customHeight="1" x14ac:dyDescent="0.3"/>
    <row r="1829" ht="15" customHeight="1" x14ac:dyDescent="0.3"/>
    <row r="1830" ht="15" customHeight="1" x14ac:dyDescent="0.3"/>
    <row r="1831" ht="15" customHeight="1" x14ac:dyDescent="0.3"/>
    <row r="1832" ht="15" customHeight="1" x14ac:dyDescent="0.3"/>
    <row r="1833" ht="15" customHeight="1" x14ac:dyDescent="0.3"/>
    <row r="1834" ht="15" customHeight="1" x14ac:dyDescent="0.3"/>
    <row r="1835" ht="15" customHeight="1" x14ac:dyDescent="0.3"/>
    <row r="1836" ht="15" customHeight="1" x14ac:dyDescent="0.3"/>
    <row r="1837" ht="15" customHeight="1" x14ac:dyDescent="0.3"/>
    <row r="1838" ht="15" customHeight="1" x14ac:dyDescent="0.3"/>
    <row r="1839" ht="15" customHeight="1" x14ac:dyDescent="0.3"/>
    <row r="1840" ht="15" customHeight="1" x14ac:dyDescent="0.3"/>
    <row r="1841" ht="15" customHeight="1" x14ac:dyDescent="0.3"/>
    <row r="1842" ht="15" customHeight="1" x14ac:dyDescent="0.3"/>
    <row r="1843" ht="15" customHeight="1" x14ac:dyDescent="0.3"/>
    <row r="1844" ht="15" customHeight="1" x14ac:dyDescent="0.3"/>
    <row r="1845" ht="15" customHeight="1" x14ac:dyDescent="0.3"/>
    <row r="1846" ht="15" customHeight="1" x14ac:dyDescent="0.3"/>
    <row r="1847" ht="15" customHeight="1" x14ac:dyDescent="0.3"/>
    <row r="1848" ht="15" customHeight="1" x14ac:dyDescent="0.3"/>
    <row r="1849" ht="15" customHeight="1" x14ac:dyDescent="0.3"/>
    <row r="1850" ht="15" customHeight="1" x14ac:dyDescent="0.3"/>
    <row r="1851" ht="15" customHeight="1" x14ac:dyDescent="0.3"/>
    <row r="1852" ht="15" customHeight="1" x14ac:dyDescent="0.3"/>
    <row r="1853" ht="15" customHeight="1" x14ac:dyDescent="0.3"/>
    <row r="1854" ht="15" customHeight="1" x14ac:dyDescent="0.3"/>
    <row r="1855" ht="15" customHeight="1" x14ac:dyDescent="0.3"/>
    <row r="1856" ht="15" customHeight="1" x14ac:dyDescent="0.3"/>
    <row r="1857" ht="15" customHeight="1" x14ac:dyDescent="0.3"/>
    <row r="1858" ht="15" customHeight="1" x14ac:dyDescent="0.3"/>
    <row r="1859" ht="15" customHeight="1" x14ac:dyDescent="0.3"/>
    <row r="1860" ht="15" customHeight="1" x14ac:dyDescent="0.3"/>
    <row r="1861" ht="15" customHeight="1" x14ac:dyDescent="0.3"/>
    <row r="1862" ht="15" customHeight="1" x14ac:dyDescent="0.3"/>
    <row r="1863" ht="15" customHeight="1" x14ac:dyDescent="0.3"/>
    <row r="1864" ht="15" customHeight="1" x14ac:dyDescent="0.3"/>
    <row r="1865" ht="15" customHeight="1" x14ac:dyDescent="0.3"/>
    <row r="1866" ht="15" customHeight="1" x14ac:dyDescent="0.3"/>
    <row r="1867" ht="15" customHeight="1" x14ac:dyDescent="0.3"/>
    <row r="1868" ht="15" customHeight="1" x14ac:dyDescent="0.3"/>
    <row r="1869" ht="15" customHeight="1" x14ac:dyDescent="0.3"/>
    <row r="1870" ht="15" customHeight="1" x14ac:dyDescent="0.3"/>
    <row r="1871" ht="15" customHeight="1" x14ac:dyDescent="0.3"/>
    <row r="1872" ht="15" customHeight="1" x14ac:dyDescent="0.3"/>
    <row r="1873" ht="15" customHeight="1" x14ac:dyDescent="0.3"/>
    <row r="1874" ht="15" customHeight="1" x14ac:dyDescent="0.3"/>
    <row r="1875" ht="15" customHeight="1" x14ac:dyDescent="0.3"/>
    <row r="1876" ht="15" customHeight="1" x14ac:dyDescent="0.3"/>
    <row r="1877" ht="15" customHeight="1" x14ac:dyDescent="0.3"/>
    <row r="1878" ht="15" customHeight="1" x14ac:dyDescent="0.3"/>
    <row r="1879" ht="15" customHeight="1" x14ac:dyDescent="0.3"/>
    <row r="1880" ht="15" customHeight="1" x14ac:dyDescent="0.3"/>
    <row r="1881" ht="15" customHeight="1" x14ac:dyDescent="0.3"/>
    <row r="1882" ht="15" customHeight="1" x14ac:dyDescent="0.3"/>
    <row r="1883" ht="15" customHeight="1" x14ac:dyDescent="0.3"/>
    <row r="1884" ht="15" customHeight="1" x14ac:dyDescent="0.3"/>
    <row r="1885" ht="15" customHeight="1" x14ac:dyDescent="0.3"/>
    <row r="1886" ht="15" customHeight="1" x14ac:dyDescent="0.3"/>
    <row r="1887" ht="15" customHeight="1" x14ac:dyDescent="0.3"/>
    <row r="1888" ht="15" customHeight="1" x14ac:dyDescent="0.3"/>
    <row r="1889" ht="15" customHeight="1" x14ac:dyDescent="0.3"/>
    <row r="1890" ht="15" customHeight="1" x14ac:dyDescent="0.3"/>
    <row r="1891" ht="15" customHeight="1" x14ac:dyDescent="0.3"/>
    <row r="1892" ht="15" customHeight="1" x14ac:dyDescent="0.3"/>
    <row r="1893" ht="15" customHeight="1" x14ac:dyDescent="0.3"/>
    <row r="1894" ht="15" customHeight="1" x14ac:dyDescent="0.3"/>
    <row r="1895" ht="15" customHeight="1" x14ac:dyDescent="0.3"/>
    <row r="1896" ht="15" customHeight="1" x14ac:dyDescent="0.3"/>
    <row r="1897" ht="15" customHeight="1" x14ac:dyDescent="0.3"/>
    <row r="1898" ht="15" customHeight="1" x14ac:dyDescent="0.3"/>
    <row r="1899" ht="15" customHeight="1" x14ac:dyDescent="0.3"/>
    <row r="1900" ht="15" customHeight="1" x14ac:dyDescent="0.3"/>
    <row r="1901" ht="15" customHeight="1" x14ac:dyDescent="0.3"/>
    <row r="1902" ht="15" customHeight="1" x14ac:dyDescent="0.3"/>
    <row r="1903" ht="15" customHeight="1" x14ac:dyDescent="0.3"/>
    <row r="1904" ht="15" customHeight="1" x14ac:dyDescent="0.3"/>
    <row r="1905" ht="15" customHeight="1" x14ac:dyDescent="0.3"/>
    <row r="1906" ht="15" customHeight="1" x14ac:dyDescent="0.3"/>
    <row r="1907" ht="15" customHeight="1" x14ac:dyDescent="0.3"/>
    <row r="1908" ht="15" customHeight="1" x14ac:dyDescent="0.3"/>
    <row r="1909" ht="15" customHeight="1" x14ac:dyDescent="0.3"/>
    <row r="1910" ht="15" customHeight="1" x14ac:dyDescent="0.3"/>
    <row r="1911" ht="15" customHeight="1" x14ac:dyDescent="0.3"/>
    <row r="1912" ht="15" customHeight="1" x14ac:dyDescent="0.3"/>
    <row r="1913" ht="15" customHeight="1" x14ac:dyDescent="0.3"/>
    <row r="1914" ht="15" customHeight="1" x14ac:dyDescent="0.3"/>
    <row r="1915" ht="15" customHeight="1" x14ac:dyDescent="0.3"/>
    <row r="1916" ht="15" customHeight="1" x14ac:dyDescent="0.3"/>
    <row r="1917" ht="15" customHeight="1" x14ac:dyDescent="0.3"/>
    <row r="1918" ht="15" customHeight="1" x14ac:dyDescent="0.3"/>
    <row r="1919" ht="15" customHeight="1" x14ac:dyDescent="0.3"/>
    <row r="1920" ht="15" customHeight="1" x14ac:dyDescent="0.3"/>
    <row r="1921" ht="15" customHeight="1" x14ac:dyDescent="0.3"/>
    <row r="1922" ht="15" customHeight="1" x14ac:dyDescent="0.3"/>
    <row r="1923" ht="15" customHeight="1" x14ac:dyDescent="0.3"/>
    <row r="1924" ht="15" customHeight="1" x14ac:dyDescent="0.3"/>
    <row r="1925" ht="15" customHeight="1" x14ac:dyDescent="0.3"/>
    <row r="1926" ht="15" customHeight="1" x14ac:dyDescent="0.3"/>
    <row r="1927" ht="15" customHeight="1" x14ac:dyDescent="0.3"/>
    <row r="1928" ht="15" customHeight="1" x14ac:dyDescent="0.3"/>
    <row r="1929" ht="15" customHeight="1" x14ac:dyDescent="0.3"/>
    <row r="1930" ht="15" customHeight="1" x14ac:dyDescent="0.3"/>
    <row r="1931" ht="15" customHeight="1" x14ac:dyDescent="0.3"/>
    <row r="1932" ht="15" customHeight="1" x14ac:dyDescent="0.3"/>
    <row r="1933" ht="15" customHeight="1" x14ac:dyDescent="0.3"/>
    <row r="1934" ht="15" customHeight="1" x14ac:dyDescent="0.3"/>
    <row r="1935" ht="15" customHeight="1" x14ac:dyDescent="0.3"/>
    <row r="1936" ht="15" customHeight="1" x14ac:dyDescent="0.3"/>
    <row r="1937" ht="15" customHeight="1" x14ac:dyDescent="0.3"/>
    <row r="1938" ht="15" customHeight="1" x14ac:dyDescent="0.3"/>
    <row r="1939" ht="15" customHeight="1" x14ac:dyDescent="0.3"/>
    <row r="1940" ht="15" customHeight="1" x14ac:dyDescent="0.3"/>
    <row r="1941" ht="15" customHeight="1" x14ac:dyDescent="0.3"/>
    <row r="1942" ht="15" customHeight="1" x14ac:dyDescent="0.3"/>
    <row r="1943" ht="15" customHeight="1" x14ac:dyDescent="0.3"/>
    <row r="1944" ht="15" customHeight="1" x14ac:dyDescent="0.3"/>
    <row r="1945" ht="15" customHeight="1" x14ac:dyDescent="0.3"/>
    <row r="1946" ht="15" customHeight="1" x14ac:dyDescent="0.3"/>
    <row r="1947" ht="15" customHeight="1" x14ac:dyDescent="0.3"/>
    <row r="1948" ht="15" customHeight="1" x14ac:dyDescent="0.3"/>
    <row r="1949" ht="15" customHeight="1" x14ac:dyDescent="0.3"/>
    <row r="1950" ht="15" customHeight="1" x14ac:dyDescent="0.3"/>
    <row r="1951" ht="15" customHeight="1" x14ac:dyDescent="0.3"/>
    <row r="1952" ht="15" customHeight="1" x14ac:dyDescent="0.3"/>
    <row r="1953" ht="15" customHeight="1" x14ac:dyDescent="0.3"/>
    <row r="1954" ht="15" customHeight="1" x14ac:dyDescent="0.3"/>
    <row r="1955" ht="15" customHeight="1" x14ac:dyDescent="0.3"/>
    <row r="1956" ht="15" customHeight="1" x14ac:dyDescent="0.3"/>
    <row r="1957" ht="15" customHeight="1" x14ac:dyDescent="0.3"/>
    <row r="1958" ht="15" customHeight="1" x14ac:dyDescent="0.3"/>
    <row r="1959" ht="15" customHeight="1" x14ac:dyDescent="0.3"/>
    <row r="1960" ht="15" customHeight="1" x14ac:dyDescent="0.3"/>
    <row r="1961" ht="15" customHeight="1" x14ac:dyDescent="0.3"/>
    <row r="1962" ht="15" customHeight="1" x14ac:dyDescent="0.3"/>
    <row r="1963" ht="15" customHeight="1" x14ac:dyDescent="0.3"/>
    <row r="1964" ht="15" customHeight="1" x14ac:dyDescent="0.3"/>
    <row r="1965" ht="15" customHeight="1" x14ac:dyDescent="0.3"/>
    <row r="1966" ht="15" customHeight="1" x14ac:dyDescent="0.3"/>
    <row r="1967" ht="15" customHeight="1" x14ac:dyDescent="0.3"/>
    <row r="1968" ht="15" customHeight="1" x14ac:dyDescent="0.3"/>
    <row r="1969" ht="15" customHeight="1" x14ac:dyDescent="0.3"/>
    <row r="1970" ht="15" customHeight="1" x14ac:dyDescent="0.3"/>
    <row r="1971" ht="15" customHeight="1" x14ac:dyDescent="0.3"/>
    <row r="1972" ht="15" customHeight="1" x14ac:dyDescent="0.3"/>
    <row r="1973" ht="15" customHeight="1" x14ac:dyDescent="0.3"/>
    <row r="1974" ht="15" customHeight="1" x14ac:dyDescent="0.3"/>
    <row r="1975" ht="15" customHeight="1" x14ac:dyDescent="0.3"/>
    <row r="1976" ht="15" customHeight="1" x14ac:dyDescent="0.3"/>
    <row r="1977" ht="15" customHeight="1" x14ac:dyDescent="0.3"/>
    <row r="1978" ht="15" customHeight="1" x14ac:dyDescent="0.3"/>
    <row r="1979" ht="15" customHeight="1" x14ac:dyDescent="0.3"/>
    <row r="1980" ht="15" customHeight="1" x14ac:dyDescent="0.3"/>
    <row r="1981" ht="15" customHeight="1" x14ac:dyDescent="0.3"/>
    <row r="1982" ht="15" customHeight="1" x14ac:dyDescent="0.3"/>
    <row r="1983" ht="15" customHeight="1" x14ac:dyDescent="0.3"/>
    <row r="1984" ht="15" customHeight="1" x14ac:dyDescent="0.3"/>
    <row r="1985" ht="15" customHeight="1" x14ac:dyDescent="0.3"/>
    <row r="1986" ht="15" customHeight="1" x14ac:dyDescent="0.3"/>
    <row r="1987" ht="15" customHeight="1" x14ac:dyDescent="0.3"/>
    <row r="1988" ht="15" customHeight="1" x14ac:dyDescent="0.3"/>
    <row r="1989" ht="15" customHeight="1" x14ac:dyDescent="0.3"/>
    <row r="1990" ht="15" customHeight="1" x14ac:dyDescent="0.3"/>
    <row r="1991" ht="15" customHeight="1" x14ac:dyDescent="0.3"/>
    <row r="1992" ht="15" customHeight="1" x14ac:dyDescent="0.3"/>
    <row r="1993" ht="15" customHeight="1" x14ac:dyDescent="0.3"/>
    <row r="1994" ht="15" customHeight="1" x14ac:dyDescent="0.3"/>
    <row r="1995" ht="15" customHeight="1" x14ac:dyDescent="0.3"/>
    <row r="1996" ht="15" customHeight="1" x14ac:dyDescent="0.3"/>
    <row r="1997" ht="15" customHeight="1" x14ac:dyDescent="0.3"/>
    <row r="1998" ht="15" customHeight="1" x14ac:dyDescent="0.3"/>
    <row r="1999" ht="15" customHeight="1" x14ac:dyDescent="0.3"/>
    <row r="2000" ht="15" customHeight="1" x14ac:dyDescent="0.3"/>
    <row r="2001" ht="15" customHeight="1" x14ac:dyDescent="0.3"/>
    <row r="2002" ht="15" customHeight="1" x14ac:dyDescent="0.3"/>
    <row r="2003" ht="15" customHeight="1" x14ac:dyDescent="0.3"/>
    <row r="2004" ht="15" customHeight="1" x14ac:dyDescent="0.3"/>
    <row r="2005" ht="15" customHeight="1" x14ac:dyDescent="0.3"/>
    <row r="2006" ht="15" customHeight="1" x14ac:dyDescent="0.3"/>
    <row r="2007" ht="15" customHeight="1" x14ac:dyDescent="0.3"/>
    <row r="2008" ht="15" customHeight="1" x14ac:dyDescent="0.3"/>
    <row r="2009" ht="15" customHeight="1" x14ac:dyDescent="0.3"/>
    <row r="2010" ht="15" customHeight="1" x14ac:dyDescent="0.3"/>
    <row r="2011" ht="15" customHeight="1" x14ac:dyDescent="0.3"/>
    <row r="2012" ht="15" customHeight="1" x14ac:dyDescent="0.3"/>
    <row r="2013" ht="15" customHeight="1" x14ac:dyDescent="0.3"/>
    <row r="2014" ht="15" customHeight="1" x14ac:dyDescent="0.3"/>
    <row r="2015" ht="15" customHeight="1" x14ac:dyDescent="0.3"/>
    <row r="2016" ht="15" customHeight="1" x14ac:dyDescent="0.3"/>
    <row r="2017" ht="15" customHeight="1" x14ac:dyDescent="0.3"/>
    <row r="2018" ht="15" customHeight="1" x14ac:dyDescent="0.3"/>
    <row r="2019" ht="15" customHeight="1" x14ac:dyDescent="0.3"/>
    <row r="2020" ht="15" customHeight="1" x14ac:dyDescent="0.3"/>
    <row r="2021" ht="15" customHeight="1" x14ac:dyDescent="0.3"/>
    <row r="2022" ht="15" customHeight="1" x14ac:dyDescent="0.3"/>
    <row r="2023" ht="15" customHeight="1" x14ac:dyDescent="0.3"/>
    <row r="2024" ht="15" customHeight="1" x14ac:dyDescent="0.3"/>
    <row r="2025" ht="15" customHeight="1" x14ac:dyDescent="0.3"/>
    <row r="2026" ht="15" customHeight="1" x14ac:dyDescent="0.3"/>
    <row r="2027" ht="15" customHeight="1" x14ac:dyDescent="0.3"/>
    <row r="2028" ht="15" customHeight="1" x14ac:dyDescent="0.3"/>
    <row r="2029" ht="15" customHeight="1" x14ac:dyDescent="0.3"/>
    <row r="2030" ht="15" customHeight="1" x14ac:dyDescent="0.3"/>
    <row r="2031" ht="15" customHeight="1" x14ac:dyDescent="0.3"/>
    <row r="2032" ht="15" customHeight="1" x14ac:dyDescent="0.3"/>
    <row r="2033" ht="15" customHeight="1" x14ac:dyDescent="0.3"/>
    <row r="2034" ht="15" customHeight="1" x14ac:dyDescent="0.3"/>
    <row r="2035" ht="15" customHeight="1" x14ac:dyDescent="0.3"/>
    <row r="2036" ht="15" customHeight="1" x14ac:dyDescent="0.3"/>
    <row r="2037" ht="15" customHeight="1" x14ac:dyDescent="0.3"/>
    <row r="2038" ht="15" customHeight="1" x14ac:dyDescent="0.3"/>
    <row r="2039" ht="15" customHeight="1" x14ac:dyDescent="0.3"/>
    <row r="2040" ht="15" customHeight="1" x14ac:dyDescent="0.3"/>
    <row r="2041" ht="15" customHeight="1" x14ac:dyDescent="0.3"/>
    <row r="2042" ht="15" customHeight="1" x14ac:dyDescent="0.3"/>
    <row r="2043" ht="15" customHeight="1" x14ac:dyDescent="0.3"/>
    <row r="2044" ht="15" customHeight="1" x14ac:dyDescent="0.3"/>
    <row r="2045" ht="15" customHeight="1" x14ac:dyDescent="0.3"/>
    <row r="2046" ht="15" customHeight="1" x14ac:dyDescent="0.3"/>
    <row r="2047" ht="15" customHeight="1" x14ac:dyDescent="0.3"/>
    <row r="2048" ht="15" customHeight="1" x14ac:dyDescent="0.3"/>
    <row r="2049" ht="15" customHeight="1" x14ac:dyDescent="0.3"/>
    <row r="2050" ht="15" customHeight="1" x14ac:dyDescent="0.3"/>
    <row r="2051" ht="15" customHeight="1" x14ac:dyDescent="0.3"/>
    <row r="2052" ht="15" customHeight="1" x14ac:dyDescent="0.3"/>
    <row r="2053" ht="15" customHeight="1" x14ac:dyDescent="0.3"/>
    <row r="2054" ht="15" customHeight="1" x14ac:dyDescent="0.3"/>
    <row r="2055" ht="15" customHeight="1" x14ac:dyDescent="0.3"/>
    <row r="2056" ht="15" customHeight="1" x14ac:dyDescent="0.3"/>
    <row r="2057" ht="15" customHeight="1" x14ac:dyDescent="0.3"/>
    <row r="2058" ht="15" customHeight="1" x14ac:dyDescent="0.3"/>
    <row r="2059" ht="15" customHeight="1" x14ac:dyDescent="0.3"/>
    <row r="2060" ht="15" customHeight="1" x14ac:dyDescent="0.3"/>
    <row r="2061" ht="15" customHeight="1" x14ac:dyDescent="0.3"/>
    <row r="2062" ht="15" customHeight="1" x14ac:dyDescent="0.3"/>
    <row r="2063" ht="15" customHeight="1" x14ac:dyDescent="0.3"/>
    <row r="2064" ht="15" customHeight="1" x14ac:dyDescent="0.3"/>
    <row r="2065" ht="15" customHeight="1" x14ac:dyDescent="0.3"/>
    <row r="2066" ht="15" customHeight="1" x14ac:dyDescent="0.3"/>
    <row r="2067" ht="15" customHeight="1" x14ac:dyDescent="0.3"/>
    <row r="2068" ht="15" customHeight="1" x14ac:dyDescent="0.3"/>
    <row r="2069" ht="15" customHeight="1" x14ac:dyDescent="0.3"/>
    <row r="2070" ht="15" customHeight="1" x14ac:dyDescent="0.3"/>
    <row r="2071" ht="15" customHeight="1" x14ac:dyDescent="0.3"/>
    <row r="2072" ht="15" customHeight="1" x14ac:dyDescent="0.3"/>
    <row r="2073" ht="15" customHeight="1" x14ac:dyDescent="0.3"/>
    <row r="2074" ht="15" customHeight="1" x14ac:dyDescent="0.3"/>
    <row r="2075" ht="15" customHeight="1" x14ac:dyDescent="0.3"/>
    <row r="2076" ht="15" customHeight="1" x14ac:dyDescent="0.3"/>
    <row r="2077" ht="15" customHeight="1" x14ac:dyDescent="0.3"/>
    <row r="2078" ht="15" customHeight="1" x14ac:dyDescent="0.3"/>
    <row r="2079" ht="15" customHeight="1" x14ac:dyDescent="0.3"/>
    <row r="2080" ht="15" customHeight="1" x14ac:dyDescent="0.3"/>
    <row r="2081" ht="15" customHeight="1" x14ac:dyDescent="0.3"/>
    <row r="2082" ht="15" customHeight="1" x14ac:dyDescent="0.3"/>
    <row r="2083" ht="15" customHeight="1" x14ac:dyDescent="0.3"/>
    <row r="2084" ht="15" customHeight="1" x14ac:dyDescent="0.3"/>
    <row r="2085" ht="15" customHeight="1" x14ac:dyDescent="0.3"/>
    <row r="2086" ht="15" customHeight="1" x14ac:dyDescent="0.3"/>
    <row r="2087" ht="15" customHeight="1" x14ac:dyDescent="0.3"/>
    <row r="2088" ht="15" customHeight="1" x14ac:dyDescent="0.3"/>
    <row r="2089" ht="15" customHeight="1" x14ac:dyDescent="0.3"/>
    <row r="2090" ht="15" customHeight="1" x14ac:dyDescent="0.3"/>
    <row r="2091" ht="15" customHeight="1" x14ac:dyDescent="0.3"/>
    <row r="2092" ht="15" customHeight="1" x14ac:dyDescent="0.3"/>
    <row r="2093" ht="15" customHeight="1" x14ac:dyDescent="0.3"/>
    <row r="2094" ht="15" customHeight="1" x14ac:dyDescent="0.3"/>
    <row r="2095" ht="15" customHeight="1" x14ac:dyDescent="0.3"/>
    <row r="2096" ht="15" customHeight="1" x14ac:dyDescent="0.3"/>
    <row r="2097" ht="15" customHeight="1" x14ac:dyDescent="0.3"/>
    <row r="2098" ht="15" customHeight="1" x14ac:dyDescent="0.3"/>
    <row r="2099" ht="15" customHeight="1" x14ac:dyDescent="0.3"/>
    <row r="2100" ht="15" customHeight="1" x14ac:dyDescent="0.3"/>
    <row r="2101" ht="15" customHeight="1" x14ac:dyDescent="0.3"/>
    <row r="2102" ht="15" customHeight="1" x14ac:dyDescent="0.3"/>
    <row r="2103" ht="15" customHeight="1" x14ac:dyDescent="0.3"/>
    <row r="2104" ht="15" customHeight="1" x14ac:dyDescent="0.3"/>
    <row r="2105" ht="15" customHeight="1" x14ac:dyDescent="0.3"/>
    <row r="2106" ht="15" customHeight="1" x14ac:dyDescent="0.3"/>
    <row r="2107" ht="15" customHeight="1" x14ac:dyDescent="0.3"/>
    <row r="2108" ht="15" customHeight="1" x14ac:dyDescent="0.3"/>
    <row r="2109" ht="15" customHeight="1" x14ac:dyDescent="0.3"/>
    <row r="2110" ht="15" customHeight="1" x14ac:dyDescent="0.3"/>
    <row r="2111" ht="15" customHeight="1" x14ac:dyDescent="0.3"/>
    <row r="2112" ht="15" customHeight="1" x14ac:dyDescent="0.3"/>
    <row r="2113" ht="15" customHeight="1" x14ac:dyDescent="0.3"/>
    <row r="2114" ht="15" customHeight="1" x14ac:dyDescent="0.3"/>
    <row r="2115" ht="15" customHeight="1" x14ac:dyDescent="0.3"/>
    <row r="2116" ht="15" customHeight="1" x14ac:dyDescent="0.3"/>
    <row r="2117" ht="15" customHeight="1" x14ac:dyDescent="0.3"/>
    <row r="2118" ht="15" customHeight="1" x14ac:dyDescent="0.3"/>
    <row r="2119" ht="15" customHeight="1" x14ac:dyDescent="0.3"/>
    <row r="2120" ht="15" customHeight="1" x14ac:dyDescent="0.3"/>
    <row r="2121" ht="15" customHeight="1" x14ac:dyDescent="0.3"/>
    <row r="2122" ht="15" customHeight="1" x14ac:dyDescent="0.3"/>
    <row r="2123" ht="15" customHeight="1" x14ac:dyDescent="0.3"/>
    <row r="2124" ht="15" customHeight="1" x14ac:dyDescent="0.3"/>
    <row r="2125" ht="15" customHeight="1" x14ac:dyDescent="0.3"/>
    <row r="2126" ht="15" customHeight="1" x14ac:dyDescent="0.3"/>
    <row r="2127" ht="15" customHeight="1" x14ac:dyDescent="0.3"/>
    <row r="2128" ht="15" customHeight="1" x14ac:dyDescent="0.3"/>
    <row r="2129" ht="15" customHeight="1" x14ac:dyDescent="0.3"/>
    <row r="2130" ht="15" customHeight="1" x14ac:dyDescent="0.3"/>
    <row r="2131" ht="15" customHeight="1" x14ac:dyDescent="0.3"/>
    <row r="2132" ht="15" customHeight="1" x14ac:dyDescent="0.3"/>
    <row r="2133" ht="15" customHeight="1" x14ac:dyDescent="0.3"/>
    <row r="2134" ht="15" customHeight="1" x14ac:dyDescent="0.3"/>
    <row r="2135" ht="15" customHeight="1" x14ac:dyDescent="0.3"/>
    <row r="2136" ht="15" customHeight="1" x14ac:dyDescent="0.3"/>
    <row r="2137" ht="15" customHeight="1" x14ac:dyDescent="0.3"/>
    <row r="2138" ht="15" customHeight="1" x14ac:dyDescent="0.3"/>
    <row r="2139" ht="15" customHeight="1" x14ac:dyDescent="0.3"/>
    <row r="2140" ht="15" customHeight="1" x14ac:dyDescent="0.3"/>
    <row r="2141" ht="15" customHeight="1" x14ac:dyDescent="0.3"/>
    <row r="2142" ht="15" customHeight="1" x14ac:dyDescent="0.3"/>
    <row r="2143" ht="15" customHeight="1" x14ac:dyDescent="0.3"/>
    <row r="2144" ht="15" customHeight="1" x14ac:dyDescent="0.3"/>
    <row r="2145" ht="15" customHeight="1" x14ac:dyDescent="0.3"/>
    <row r="2146" ht="15" customHeight="1" x14ac:dyDescent="0.3"/>
    <row r="2147" ht="15" customHeight="1" x14ac:dyDescent="0.3"/>
    <row r="2148" ht="15" customHeight="1" x14ac:dyDescent="0.3"/>
    <row r="2149" ht="15" customHeight="1" x14ac:dyDescent="0.3"/>
    <row r="2150" ht="15" customHeight="1" x14ac:dyDescent="0.3"/>
    <row r="2151" ht="15" customHeight="1" x14ac:dyDescent="0.3"/>
    <row r="2152" ht="15" customHeight="1" x14ac:dyDescent="0.3"/>
    <row r="2153" ht="15" customHeight="1" x14ac:dyDescent="0.3"/>
    <row r="2154" ht="15" customHeight="1" x14ac:dyDescent="0.3"/>
    <row r="2155" ht="15" customHeight="1" x14ac:dyDescent="0.3"/>
    <row r="2156" ht="15" customHeight="1" x14ac:dyDescent="0.3"/>
    <row r="2157" ht="15" customHeight="1" x14ac:dyDescent="0.3"/>
    <row r="2158" ht="15" customHeight="1" x14ac:dyDescent="0.3"/>
    <row r="2159" ht="15" customHeight="1" x14ac:dyDescent="0.3"/>
    <row r="2160" ht="15" customHeight="1" x14ac:dyDescent="0.3"/>
    <row r="2161" ht="15" customHeight="1" x14ac:dyDescent="0.3"/>
    <row r="2162" ht="15" customHeight="1" x14ac:dyDescent="0.3"/>
    <row r="2163" ht="15" customHeight="1" x14ac:dyDescent="0.3"/>
    <row r="2164" ht="15" customHeight="1" x14ac:dyDescent="0.3"/>
    <row r="2165" ht="15" customHeight="1" x14ac:dyDescent="0.3"/>
    <row r="2166" ht="15" customHeight="1" x14ac:dyDescent="0.3"/>
    <row r="2167" ht="15" customHeight="1" x14ac:dyDescent="0.3"/>
    <row r="2168" ht="15" customHeight="1" x14ac:dyDescent="0.3"/>
    <row r="2169" ht="15" customHeight="1" x14ac:dyDescent="0.3"/>
    <row r="2170" ht="15" customHeight="1" x14ac:dyDescent="0.3"/>
    <row r="2171" ht="15" customHeight="1" x14ac:dyDescent="0.3"/>
    <row r="2172" ht="15" customHeight="1" x14ac:dyDescent="0.3"/>
    <row r="2173" ht="15" customHeight="1" x14ac:dyDescent="0.3"/>
    <row r="2174" ht="15" customHeight="1" x14ac:dyDescent="0.3"/>
    <row r="2175" ht="15" customHeight="1" x14ac:dyDescent="0.3"/>
    <row r="2176" ht="15" customHeight="1" x14ac:dyDescent="0.3"/>
    <row r="2177" ht="15" customHeight="1" x14ac:dyDescent="0.3"/>
    <row r="2178" ht="15" customHeight="1" x14ac:dyDescent="0.3"/>
    <row r="2179" ht="15" customHeight="1" x14ac:dyDescent="0.3"/>
    <row r="2180" ht="15" customHeight="1" x14ac:dyDescent="0.3"/>
    <row r="2181" ht="15" customHeight="1" x14ac:dyDescent="0.3"/>
    <row r="2182" ht="15" customHeight="1" x14ac:dyDescent="0.3"/>
    <row r="2183" ht="15" customHeight="1" x14ac:dyDescent="0.3"/>
    <row r="2184" ht="15" customHeight="1" x14ac:dyDescent="0.3"/>
    <row r="2185" ht="15" customHeight="1" x14ac:dyDescent="0.3"/>
    <row r="2186" ht="15" customHeight="1" x14ac:dyDescent="0.3"/>
    <row r="2187" ht="15" customHeight="1" x14ac:dyDescent="0.3"/>
    <row r="2188" ht="15" customHeight="1" x14ac:dyDescent="0.3"/>
    <row r="2189" ht="15" customHeight="1" x14ac:dyDescent="0.3"/>
    <row r="2190" ht="15" customHeight="1" x14ac:dyDescent="0.3"/>
    <row r="2191" ht="15" customHeight="1" x14ac:dyDescent="0.3"/>
    <row r="2192" ht="15" customHeight="1" x14ac:dyDescent="0.3"/>
    <row r="2193" ht="15" customHeight="1" x14ac:dyDescent="0.3"/>
    <row r="2194" ht="15" customHeight="1" x14ac:dyDescent="0.3"/>
    <row r="2195" ht="15" customHeight="1" x14ac:dyDescent="0.3"/>
    <row r="2196" ht="15" customHeight="1" x14ac:dyDescent="0.3"/>
    <row r="2197" ht="15" customHeight="1" x14ac:dyDescent="0.3"/>
    <row r="2198" ht="15" customHeight="1" x14ac:dyDescent="0.3"/>
    <row r="2199" ht="15" customHeight="1" x14ac:dyDescent="0.3"/>
    <row r="2200" ht="15" customHeight="1" x14ac:dyDescent="0.3"/>
    <row r="2201" ht="15" customHeight="1" x14ac:dyDescent="0.3"/>
    <row r="2202" ht="15" customHeight="1" x14ac:dyDescent="0.3"/>
    <row r="2203" ht="15" customHeight="1" x14ac:dyDescent="0.3"/>
    <row r="2204" ht="15" customHeight="1" x14ac:dyDescent="0.3"/>
    <row r="2205" ht="15" customHeight="1" x14ac:dyDescent="0.3"/>
    <row r="2206" ht="15" customHeight="1" x14ac:dyDescent="0.3"/>
    <row r="2207" ht="15" customHeight="1" x14ac:dyDescent="0.3"/>
    <row r="2208" ht="15" customHeight="1" x14ac:dyDescent="0.3"/>
    <row r="2209" ht="15" customHeight="1" x14ac:dyDescent="0.3"/>
    <row r="2210" ht="15" customHeight="1" x14ac:dyDescent="0.3"/>
    <row r="2211" ht="15" customHeight="1" x14ac:dyDescent="0.3"/>
    <row r="2212" ht="15" customHeight="1" x14ac:dyDescent="0.3"/>
    <row r="2213" ht="15" customHeight="1" x14ac:dyDescent="0.3"/>
    <row r="2214" ht="15" customHeight="1" x14ac:dyDescent="0.3"/>
    <row r="2215" ht="15" customHeight="1" x14ac:dyDescent="0.3"/>
    <row r="2216" ht="15" customHeight="1" x14ac:dyDescent="0.3"/>
    <row r="2217" ht="15" customHeight="1" x14ac:dyDescent="0.3"/>
    <row r="2218" ht="15" customHeight="1" x14ac:dyDescent="0.3"/>
    <row r="2219" ht="15" customHeight="1" x14ac:dyDescent="0.3"/>
    <row r="2220" ht="15" customHeight="1" x14ac:dyDescent="0.3"/>
    <row r="2221" ht="15" customHeight="1" x14ac:dyDescent="0.3"/>
    <row r="2222" ht="15" customHeight="1" x14ac:dyDescent="0.3"/>
    <row r="2223" ht="15" customHeight="1" x14ac:dyDescent="0.3"/>
    <row r="2224" ht="15" customHeight="1" x14ac:dyDescent="0.3"/>
    <row r="2225" ht="15" customHeight="1" x14ac:dyDescent="0.3"/>
    <row r="2226" ht="15" customHeight="1" x14ac:dyDescent="0.3"/>
    <row r="2227" ht="15" customHeight="1" x14ac:dyDescent="0.3"/>
    <row r="2228" ht="15" customHeight="1" x14ac:dyDescent="0.3"/>
    <row r="2229" ht="15" customHeight="1" x14ac:dyDescent="0.3"/>
    <row r="2230" ht="15" customHeight="1" x14ac:dyDescent="0.3"/>
    <row r="2231" ht="15" customHeight="1" x14ac:dyDescent="0.3"/>
    <row r="2232" ht="15" customHeight="1" x14ac:dyDescent="0.3"/>
    <row r="2233" ht="15" customHeight="1" x14ac:dyDescent="0.3"/>
    <row r="2234" ht="15" customHeight="1" x14ac:dyDescent="0.3"/>
    <row r="2235" ht="15" customHeight="1" x14ac:dyDescent="0.3"/>
    <row r="2236" ht="15" customHeight="1" x14ac:dyDescent="0.3"/>
    <row r="2237" ht="15" customHeight="1" x14ac:dyDescent="0.3"/>
    <row r="2238" ht="15" customHeight="1" x14ac:dyDescent="0.3"/>
    <row r="2239" ht="15" customHeight="1" x14ac:dyDescent="0.3"/>
    <row r="2240" ht="15" customHeight="1" x14ac:dyDescent="0.3"/>
    <row r="2241" ht="15" customHeight="1" x14ac:dyDescent="0.3"/>
    <row r="2242" ht="15" customHeight="1" x14ac:dyDescent="0.3"/>
    <row r="2243" ht="15" customHeight="1" x14ac:dyDescent="0.3"/>
    <row r="2244" ht="15" customHeight="1" x14ac:dyDescent="0.3"/>
    <row r="2245" ht="15" customHeight="1" x14ac:dyDescent="0.3"/>
    <row r="2246" ht="15" customHeight="1" x14ac:dyDescent="0.3"/>
    <row r="2247" ht="15" customHeight="1" x14ac:dyDescent="0.3"/>
    <row r="2248" ht="15" customHeight="1" x14ac:dyDescent="0.3"/>
    <row r="2249" ht="15" customHeight="1" x14ac:dyDescent="0.3"/>
    <row r="2250" ht="15" customHeight="1" x14ac:dyDescent="0.3"/>
    <row r="2251" ht="15" customHeight="1" x14ac:dyDescent="0.3"/>
    <row r="2252" ht="15" customHeight="1" x14ac:dyDescent="0.3"/>
    <row r="2253" ht="15" customHeight="1" x14ac:dyDescent="0.3"/>
    <row r="2254" ht="15" customHeight="1" x14ac:dyDescent="0.3"/>
    <row r="2255" ht="15" customHeight="1" x14ac:dyDescent="0.3"/>
    <row r="2256" ht="15" customHeight="1" x14ac:dyDescent="0.3"/>
    <row r="2257" ht="15" customHeight="1" x14ac:dyDescent="0.3"/>
    <row r="2258" ht="15" customHeight="1" x14ac:dyDescent="0.3"/>
    <row r="2259" ht="15" customHeight="1" x14ac:dyDescent="0.3"/>
    <row r="2260" ht="15" customHeight="1" x14ac:dyDescent="0.3"/>
    <row r="2261" ht="15" customHeight="1" x14ac:dyDescent="0.3"/>
    <row r="2262" ht="15" customHeight="1" x14ac:dyDescent="0.3"/>
    <row r="2263" ht="15" customHeight="1" x14ac:dyDescent="0.3"/>
    <row r="2264" ht="15" customHeight="1" x14ac:dyDescent="0.3"/>
    <row r="2265" ht="15" customHeight="1" x14ac:dyDescent="0.3"/>
    <row r="2266" ht="15" customHeight="1" x14ac:dyDescent="0.3"/>
    <row r="2267" ht="15" customHeight="1" x14ac:dyDescent="0.3"/>
    <row r="2268" ht="15" customHeight="1" x14ac:dyDescent="0.3"/>
    <row r="2269" ht="15" customHeight="1" x14ac:dyDescent="0.3"/>
    <row r="2270" ht="15" customHeight="1" x14ac:dyDescent="0.3"/>
    <row r="2271" ht="15" customHeight="1" x14ac:dyDescent="0.3"/>
    <row r="2272" ht="15" customHeight="1" x14ac:dyDescent="0.3"/>
    <row r="2273" ht="15" customHeight="1" x14ac:dyDescent="0.3"/>
    <row r="2274" ht="15" customHeight="1" x14ac:dyDescent="0.3"/>
    <row r="2275" ht="15" customHeight="1" x14ac:dyDescent="0.3"/>
    <row r="2276" ht="15" customHeight="1" x14ac:dyDescent="0.3"/>
    <row r="2277" ht="15" customHeight="1" x14ac:dyDescent="0.3"/>
    <row r="2278" ht="15" customHeight="1" x14ac:dyDescent="0.3"/>
    <row r="2279" ht="15" customHeight="1" x14ac:dyDescent="0.3"/>
    <row r="2280" ht="15" customHeight="1" x14ac:dyDescent="0.3"/>
    <row r="2281" ht="15" customHeight="1" x14ac:dyDescent="0.3"/>
    <row r="2282" ht="15" customHeight="1" x14ac:dyDescent="0.3"/>
    <row r="2283" ht="15" customHeight="1" x14ac:dyDescent="0.3"/>
    <row r="2284" ht="15" customHeight="1" x14ac:dyDescent="0.3"/>
    <row r="2285" ht="15" customHeight="1" x14ac:dyDescent="0.3"/>
    <row r="2286" ht="15" customHeight="1" x14ac:dyDescent="0.3"/>
    <row r="2287" ht="15" customHeight="1" x14ac:dyDescent="0.3"/>
    <row r="2288" ht="15" customHeight="1" x14ac:dyDescent="0.3"/>
    <row r="2289" ht="15" customHeight="1" x14ac:dyDescent="0.3"/>
    <row r="2290" ht="15" customHeight="1" x14ac:dyDescent="0.3"/>
    <row r="2291" ht="15" customHeight="1" x14ac:dyDescent="0.3"/>
    <row r="2292" ht="15" customHeight="1" x14ac:dyDescent="0.3"/>
    <row r="2293" ht="15" customHeight="1" x14ac:dyDescent="0.3"/>
    <row r="2294" ht="15" customHeight="1" x14ac:dyDescent="0.3"/>
    <row r="2295" ht="15" customHeight="1" x14ac:dyDescent="0.3"/>
    <row r="2296" ht="15" customHeight="1" x14ac:dyDescent="0.3"/>
    <row r="2297" ht="15" customHeight="1" x14ac:dyDescent="0.3"/>
    <row r="2298" ht="15" customHeight="1" x14ac:dyDescent="0.3"/>
    <row r="2299" ht="15" customHeight="1" x14ac:dyDescent="0.3"/>
    <row r="2300" ht="15" customHeight="1" x14ac:dyDescent="0.3"/>
    <row r="2301" ht="15" customHeight="1" x14ac:dyDescent="0.3"/>
    <row r="2302" ht="15" customHeight="1" x14ac:dyDescent="0.3"/>
    <row r="2303" ht="15" customHeight="1" x14ac:dyDescent="0.3"/>
    <row r="2304" ht="15" customHeight="1" x14ac:dyDescent="0.3"/>
    <row r="2305" ht="15" customHeight="1" x14ac:dyDescent="0.3"/>
    <row r="2306" ht="15" customHeight="1" x14ac:dyDescent="0.3"/>
    <row r="2307" ht="15" customHeight="1" x14ac:dyDescent="0.3"/>
    <row r="2308" ht="15" customHeight="1" x14ac:dyDescent="0.3"/>
    <row r="2309" ht="15" customHeight="1" x14ac:dyDescent="0.3"/>
    <row r="2310" ht="15" customHeight="1" x14ac:dyDescent="0.3"/>
    <row r="2311" ht="15" customHeight="1" x14ac:dyDescent="0.3"/>
    <row r="2312" ht="15" customHeight="1" x14ac:dyDescent="0.3"/>
    <row r="2313" ht="15" customHeight="1" x14ac:dyDescent="0.3"/>
    <row r="2314" ht="15" customHeight="1" x14ac:dyDescent="0.3"/>
    <row r="2315" ht="15" customHeight="1" x14ac:dyDescent="0.3"/>
    <row r="2316" ht="15" customHeight="1" x14ac:dyDescent="0.3"/>
    <row r="2317" ht="15" customHeight="1" x14ac:dyDescent="0.3"/>
    <row r="2318" ht="15" customHeight="1" x14ac:dyDescent="0.3"/>
    <row r="2319" ht="15" customHeight="1" x14ac:dyDescent="0.3"/>
    <row r="2320" ht="15" customHeight="1" x14ac:dyDescent="0.3"/>
    <row r="2321" ht="15" customHeight="1" x14ac:dyDescent="0.3"/>
    <row r="2322" ht="15" customHeight="1" x14ac:dyDescent="0.3"/>
    <row r="2323" ht="15" customHeight="1" x14ac:dyDescent="0.3"/>
    <row r="2324" ht="15" customHeight="1" x14ac:dyDescent="0.3"/>
    <row r="2325" ht="15" customHeight="1" x14ac:dyDescent="0.3"/>
    <row r="2326" ht="15" customHeight="1" x14ac:dyDescent="0.3"/>
    <row r="2327" ht="15" customHeight="1" x14ac:dyDescent="0.3"/>
    <row r="2328" ht="15" customHeight="1" x14ac:dyDescent="0.3"/>
    <row r="2329" ht="15" customHeight="1" x14ac:dyDescent="0.3"/>
    <row r="2330" ht="15" customHeight="1" x14ac:dyDescent="0.3"/>
    <row r="2331" ht="15" customHeight="1" x14ac:dyDescent="0.3"/>
    <row r="2332" ht="15" customHeight="1" x14ac:dyDescent="0.3"/>
    <row r="2333" ht="15" customHeight="1" x14ac:dyDescent="0.3"/>
    <row r="2334" ht="15" customHeight="1" x14ac:dyDescent="0.3"/>
    <row r="2335" ht="15" customHeight="1" x14ac:dyDescent="0.3"/>
    <row r="2336" ht="15" customHeight="1" x14ac:dyDescent="0.3"/>
    <row r="2337" ht="15" customHeight="1" x14ac:dyDescent="0.3"/>
    <row r="2338" ht="15" customHeight="1" x14ac:dyDescent="0.3"/>
    <row r="2339" ht="15" customHeight="1" x14ac:dyDescent="0.3"/>
    <row r="2340" ht="15" customHeight="1" x14ac:dyDescent="0.3"/>
    <row r="2341" ht="15" customHeight="1" x14ac:dyDescent="0.3"/>
    <row r="2342" ht="15" customHeight="1" x14ac:dyDescent="0.3"/>
    <row r="2343" ht="15" customHeight="1" x14ac:dyDescent="0.3"/>
    <row r="2344" ht="15" customHeight="1" x14ac:dyDescent="0.3"/>
    <row r="2345" ht="15" customHeight="1" x14ac:dyDescent="0.3"/>
    <row r="2346" ht="15" customHeight="1" x14ac:dyDescent="0.3"/>
    <row r="2347" ht="15" customHeight="1" x14ac:dyDescent="0.3"/>
    <row r="2348" ht="15" customHeight="1" x14ac:dyDescent="0.3"/>
    <row r="2349" ht="15" customHeight="1" x14ac:dyDescent="0.3"/>
    <row r="2350" ht="15" customHeight="1" x14ac:dyDescent="0.3"/>
    <row r="2351" ht="15" customHeight="1" x14ac:dyDescent="0.3"/>
    <row r="2352" ht="15" customHeight="1" x14ac:dyDescent="0.3"/>
    <row r="2353" ht="15" customHeight="1" x14ac:dyDescent="0.3"/>
    <row r="2354" ht="15" customHeight="1" x14ac:dyDescent="0.3"/>
    <row r="2355" ht="15" customHeight="1" x14ac:dyDescent="0.3"/>
    <row r="2356" ht="15" customHeight="1" x14ac:dyDescent="0.3"/>
    <row r="2357" ht="15" customHeight="1" x14ac:dyDescent="0.3"/>
    <row r="2358" ht="15" customHeight="1" x14ac:dyDescent="0.3"/>
    <row r="2359" ht="15" customHeight="1" x14ac:dyDescent="0.3"/>
    <row r="2360" ht="15" customHeight="1" x14ac:dyDescent="0.3"/>
    <row r="2361" ht="15" customHeight="1" x14ac:dyDescent="0.3"/>
    <row r="2362" ht="15" customHeight="1" x14ac:dyDescent="0.3"/>
    <row r="2363" ht="15" customHeight="1" x14ac:dyDescent="0.3"/>
    <row r="2364" ht="15" customHeight="1" x14ac:dyDescent="0.3"/>
    <row r="2365" ht="15" customHeight="1" x14ac:dyDescent="0.3"/>
    <row r="2366" ht="15" customHeight="1" x14ac:dyDescent="0.3"/>
    <row r="2367" ht="15" customHeight="1" x14ac:dyDescent="0.3"/>
    <row r="2368" ht="15" customHeight="1" x14ac:dyDescent="0.3"/>
    <row r="2369" ht="15" customHeight="1" x14ac:dyDescent="0.3"/>
    <row r="2370" ht="15" customHeight="1" x14ac:dyDescent="0.3"/>
    <row r="2371" ht="15" customHeight="1" x14ac:dyDescent="0.3"/>
    <row r="2372" ht="15" customHeight="1" x14ac:dyDescent="0.3"/>
    <row r="2373" ht="15" customHeight="1" x14ac:dyDescent="0.3"/>
    <row r="2374" ht="15" customHeight="1" x14ac:dyDescent="0.3"/>
    <row r="2375" ht="15" customHeight="1" x14ac:dyDescent="0.3"/>
    <row r="2376" ht="15" customHeight="1" x14ac:dyDescent="0.3"/>
    <row r="2377" ht="15" customHeight="1" x14ac:dyDescent="0.3"/>
    <row r="2378" ht="15" customHeight="1" x14ac:dyDescent="0.3"/>
    <row r="2379" ht="15" customHeight="1" x14ac:dyDescent="0.3"/>
    <row r="2380" ht="15" customHeight="1" x14ac:dyDescent="0.3"/>
    <row r="2381" ht="15" customHeight="1" x14ac:dyDescent="0.3"/>
    <row r="2382" ht="15" customHeight="1" x14ac:dyDescent="0.3"/>
    <row r="2383" ht="15" customHeight="1" x14ac:dyDescent="0.3"/>
    <row r="2384" ht="15" customHeight="1" x14ac:dyDescent="0.3"/>
    <row r="2385" ht="15" customHeight="1" x14ac:dyDescent="0.3"/>
    <row r="2386" ht="15" customHeight="1" x14ac:dyDescent="0.3"/>
    <row r="2387" ht="15" customHeight="1" x14ac:dyDescent="0.3"/>
    <row r="2388" ht="15" customHeight="1" x14ac:dyDescent="0.3"/>
    <row r="2389" ht="15" customHeight="1" x14ac:dyDescent="0.3"/>
    <row r="2390" ht="15" customHeight="1" x14ac:dyDescent="0.3"/>
    <row r="2391" ht="15" customHeight="1" x14ac:dyDescent="0.3"/>
    <row r="2392" ht="15" customHeight="1" x14ac:dyDescent="0.3"/>
    <row r="2393" ht="15" customHeight="1" x14ac:dyDescent="0.3"/>
    <row r="2394" ht="15" customHeight="1" x14ac:dyDescent="0.3"/>
    <row r="2395" ht="15" customHeight="1" x14ac:dyDescent="0.3"/>
    <row r="2396" ht="15" customHeight="1" x14ac:dyDescent="0.3"/>
    <row r="2397" ht="15" customHeight="1" x14ac:dyDescent="0.3"/>
    <row r="2398" ht="15" customHeight="1" x14ac:dyDescent="0.3"/>
    <row r="2399" ht="15" customHeight="1" x14ac:dyDescent="0.3"/>
    <row r="2400" ht="15" customHeight="1" x14ac:dyDescent="0.3"/>
    <row r="2401" ht="15" customHeight="1" x14ac:dyDescent="0.3"/>
    <row r="2402" ht="15" customHeight="1" x14ac:dyDescent="0.3"/>
    <row r="2403" ht="15" customHeight="1" x14ac:dyDescent="0.3"/>
    <row r="2404" ht="15" customHeight="1" x14ac:dyDescent="0.3"/>
    <row r="2405" ht="15" customHeight="1" x14ac:dyDescent="0.3"/>
    <row r="2406" ht="15" customHeight="1" x14ac:dyDescent="0.3"/>
    <row r="2407" ht="15" customHeight="1" x14ac:dyDescent="0.3"/>
    <row r="2408" ht="15" customHeight="1" x14ac:dyDescent="0.3"/>
    <row r="2409" ht="15" customHeight="1" x14ac:dyDescent="0.3"/>
    <row r="2410" ht="15" customHeight="1" x14ac:dyDescent="0.3"/>
    <row r="2411" ht="15" customHeight="1" x14ac:dyDescent="0.3"/>
    <row r="2412" ht="15" customHeight="1" x14ac:dyDescent="0.3"/>
    <row r="2413" ht="15" customHeight="1" x14ac:dyDescent="0.3"/>
    <row r="2414" ht="15" customHeight="1" x14ac:dyDescent="0.3"/>
    <row r="2415" ht="15" customHeight="1" x14ac:dyDescent="0.3"/>
    <row r="2416" ht="15" customHeight="1" x14ac:dyDescent="0.3"/>
    <row r="2417" ht="15" customHeight="1" x14ac:dyDescent="0.3"/>
    <row r="2418" ht="15" customHeight="1" x14ac:dyDescent="0.3"/>
    <row r="2419" ht="15" customHeight="1" x14ac:dyDescent="0.3"/>
    <row r="2420" ht="15" customHeight="1" x14ac:dyDescent="0.3"/>
    <row r="2421" ht="15" customHeight="1" x14ac:dyDescent="0.3"/>
    <row r="2422" ht="15" customHeight="1" x14ac:dyDescent="0.3"/>
    <row r="2423" ht="15" customHeight="1" x14ac:dyDescent="0.3"/>
    <row r="2424" ht="15" customHeight="1" x14ac:dyDescent="0.3"/>
    <row r="2425" ht="15" customHeight="1" x14ac:dyDescent="0.3"/>
    <row r="2426" ht="15" customHeight="1" x14ac:dyDescent="0.3"/>
    <row r="2427" ht="15" customHeight="1" x14ac:dyDescent="0.3"/>
    <row r="2428" ht="15" customHeight="1" x14ac:dyDescent="0.3"/>
    <row r="2429" ht="15" customHeight="1" x14ac:dyDescent="0.3"/>
    <row r="2430" ht="15" customHeight="1" x14ac:dyDescent="0.3"/>
    <row r="2431" ht="15" customHeight="1" x14ac:dyDescent="0.3"/>
    <row r="2432" ht="15" customHeight="1" x14ac:dyDescent="0.3"/>
    <row r="2433" ht="15" customHeight="1" x14ac:dyDescent="0.3"/>
    <row r="2434" ht="15" customHeight="1" x14ac:dyDescent="0.3"/>
    <row r="2435" ht="15" customHeight="1" x14ac:dyDescent="0.3"/>
    <row r="2436" ht="15" customHeight="1" x14ac:dyDescent="0.3"/>
    <row r="2437" ht="15" customHeight="1" x14ac:dyDescent="0.3"/>
    <row r="2438" ht="15" customHeight="1" x14ac:dyDescent="0.3"/>
    <row r="2439" ht="15" customHeight="1" x14ac:dyDescent="0.3"/>
    <row r="2440" ht="15" customHeight="1" x14ac:dyDescent="0.3"/>
    <row r="2441" ht="15" customHeight="1" x14ac:dyDescent="0.3"/>
    <row r="2442" ht="15" customHeight="1" x14ac:dyDescent="0.3"/>
    <row r="2443" ht="15" customHeight="1" x14ac:dyDescent="0.3"/>
    <row r="2444" ht="15" customHeight="1" x14ac:dyDescent="0.3"/>
    <row r="2445" ht="15" customHeight="1" x14ac:dyDescent="0.3"/>
    <row r="2446" ht="15" customHeight="1" x14ac:dyDescent="0.3"/>
    <row r="2447" ht="15" customHeight="1" x14ac:dyDescent="0.3"/>
    <row r="2448" ht="15" customHeight="1" x14ac:dyDescent="0.3"/>
    <row r="2449" ht="15" customHeight="1" x14ac:dyDescent="0.3"/>
    <row r="2450" ht="15" customHeight="1" x14ac:dyDescent="0.3"/>
    <row r="2451" ht="15" customHeight="1" x14ac:dyDescent="0.3"/>
    <row r="2452" ht="15" customHeight="1" x14ac:dyDescent="0.3"/>
    <row r="2453" ht="15" customHeight="1" x14ac:dyDescent="0.3"/>
    <row r="2454" ht="15" customHeight="1" x14ac:dyDescent="0.3"/>
    <row r="2455" ht="15" customHeight="1" x14ac:dyDescent="0.3"/>
    <row r="2456" ht="15" customHeight="1" x14ac:dyDescent="0.3"/>
    <row r="2457" ht="15" customHeight="1" x14ac:dyDescent="0.3"/>
    <row r="2458" ht="15" customHeight="1" x14ac:dyDescent="0.3"/>
    <row r="2459" ht="15" customHeight="1" x14ac:dyDescent="0.3"/>
    <row r="2460" ht="15" customHeight="1" x14ac:dyDescent="0.3"/>
    <row r="2461" ht="15" customHeight="1" x14ac:dyDescent="0.3"/>
    <row r="2462" ht="15" customHeight="1" x14ac:dyDescent="0.3"/>
    <row r="2463" ht="15" customHeight="1" x14ac:dyDescent="0.3"/>
    <row r="2464" ht="15" customHeight="1" x14ac:dyDescent="0.3"/>
    <row r="2465" ht="15" customHeight="1" x14ac:dyDescent="0.3"/>
    <row r="2466" ht="15" customHeight="1" x14ac:dyDescent="0.3"/>
    <row r="2467" ht="15" customHeight="1" x14ac:dyDescent="0.3"/>
    <row r="2468" ht="15" customHeight="1" x14ac:dyDescent="0.3"/>
    <row r="2469" ht="15" customHeight="1" x14ac:dyDescent="0.3"/>
    <row r="2470" ht="15" customHeight="1" x14ac:dyDescent="0.3"/>
    <row r="2471" ht="15" customHeight="1" x14ac:dyDescent="0.3"/>
    <row r="2472" ht="15" customHeight="1" x14ac:dyDescent="0.3"/>
    <row r="2473" ht="15" customHeight="1" x14ac:dyDescent="0.3"/>
    <row r="2474" ht="15" customHeight="1" x14ac:dyDescent="0.3"/>
    <row r="2475" ht="15" customHeight="1" x14ac:dyDescent="0.3"/>
    <row r="2476" ht="15" customHeight="1" x14ac:dyDescent="0.3"/>
    <row r="2477" ht="15" customHeight="1" x14ac:dyDescent="0.3"/>
    <row r="2478" ht="15" customHeight="1" x14ac:dyDescent="0.3"/>
    <row r="2479" ht="15" customHeight="1" x14ac:dyDescent="0.3"/>
    <row r="2480" ht="15" customHeight="1" x14ac:dyDescent="0.3"/>
    <row r="2481" ht="15" customHeight="1" x14ac:dyDescent="0.3"/>
    <row r="2482" ht="15" customHeight="1" x14ac:dyDescent="0.3"/>
    <row r="2483" ht="15" customHeight="1" x14ac:dyDescent="0.3"/>
    <row r="2484" ht="15" customHeight="1" x14ac:dyDescent="0.3"/>
    <row r="2485" ht="15" customHeight="1" x14ac:dyDescent="0.3"/>
    <row r="2486" ht="15" customHeight="1" x14ac:dyDescent="0.3"/>
    <row r="2487" ht="15" customHeight="1" x14ac:dyDescent="0.3"/>
    <row r="2488" ht="15" customHeight="1" x14ac:dyDescent="0.3"/>
    <row r="2489" ht="15" customHeight="1" x14ac:dyDescent="0.3"/>
    <row r="2490" ht="15" customHeight="1" x14ac:dyDescent="0.3"/>
    <row r="2491" ht="15" customHeight="1" x14ac:dyDescent="0.3"/>
    <row r="2492" ht="15" customHeight="1" x14ac:dyDescent="0.3"/>
    <row r="2493" ht="15" customHeight="1" x14ac:dyDescent="0.3"/>
    <row r="2494" ht="15" customHeight="1" x14ac:dyDescent="0.3"/>
    <row r="2495" ht="15" customHeight="1" x14ac:dyDescent="0.3"/>
    <row r="2496" ht="15" customHeight="1" x14ac:dyDescent="0.3"/>
    <row r="2497" ht="15" customHeight="1" x14ac:dyDescent="0.3"/>
    <row r="2498" ht="15" customHeight="1" x14ac:dyDescent="0.3"/>
    <row r="2499" ht="15" customHeight="1" x14ac:dyDescent="0.3"/>
    <row r="2500" ht="15" customHeight="1" x14ac:dyDescent="0.3"/>
  </sheetData>
  <sheetProtection formatCells="0" formatColumns="0" formatRows="0" insertColumns="0" insertRows="0" insertHyperlinks="0" deleteColumns="0" deleteRows="0" sort="0" autoFilter="0" pivotTables="0"/>
  <customSheetViews>
    <customSheetView guid="{7043DB3C-32B3-43B5-9ACE-4B1C78863594}" scale="85" printArea="1">
      <selection activeCell="D44" sqref="D44"/>
      <pageMargins left="0.19685039370078741" right="0.75" top="0.55118110236220474" bottom="0.43307086614173229" header="0" footer="0"/>
      <printOptions horizontalCentered="1" verticalCentered="1"/>
      <pageSetup paperSize="14" scale="50" orientation="landscape" horizontalDpi="300" verticalDpi="300" r:id="rId1"/>
      <headerFooter alignWithMargins="0">
        <oddFooter>&amp;RElaboro: JJR&amp;D</oddFooter>
      </headerFooter>
    </customSheetView>
  </customSheetViews>
  <mergeCells count="41">
    <mergeCell ref="AJ8:AJ11"/>
    <mergeCell ref="Z7:AA7"/>
    <mergeCell ref="Z8:AA8"/>
    <mergeCell ref="AF7:AG7"/>
    <mergeCell ref="AF8:AG8"/>
    <mergeCell ref="AH7:AI7"/>
    <mergeCell ref="AH8:AI8"/>
    <mergeCell ref="AC8:AC11"/>
    <mergeCell ref="AC7:AE7"/>
    <mergeCell ref="B8:B11"/>
    <mergeCell ref="O8:O11"/>
    <mergeCell ref="AB8:AB11"/>
    <mergeCell ref="U8:V8"/>
    <mergeCell ref="W8:X8"/>
    <mergeCell ref="G8:G11"/>
    <mergeCell ref="Y8:Y11"/>
    <mergeCell ref="D8:D11"/>
    <mergeCell ref="F8:F11"/>
    <mergeCell ref="H8:H11"/>
    <mergeCell ref="I8:I11"/>
    <mergeCell ref="T7:T11"/>
    <mergeCell ref="R7:S7"/>
    <mergeCell ref="R8:S8"/>
    <mergeCell ref="S9:S10"/>
    <mergeCell ref="R9:R10"/>
    <mergeCell ref="B1:AB1"/>
    <mergeCell ref="B4:AJ4"/>
    <mergeCell ref="B3:AJ3"/>
    <mergeCell ref="B2:AJ2"/>
    <mergeCell ref="Q8:Q11"/>
    <mergeCell ref="N8:N11"/>
    <mergeCell ref="P8:P11"/>
    <mergeCell ref="M8:M11"/>
    <mergeCell ref="C8:C11"/>
    <mergeCell ref="J8:J11"/>
    <mergeCell ref="E8:E11"/>
    <mergeCell ref="B7:D7"/>
    <mergeCell ref="U7:V7"/>
    <mergeCell ref="W7:X7"/>
    <mergeCell ref="E7:J7"/>
    <mergeCell ref="B5:AJ5"/>
  </mergeCells>
  <phoneticPr fontId="0" type="noConversion"/>
  <conditionalFormatting sqref="AF14:AI22 B14:B16 D14:D16 B18:AA22 B17:D17 M14:AA17">
    <cfRule type="expression" dxfId="260" priority="506">
      <formula>MOD(ROW(),2)=0</formula>
    </cfRule>
  </conditionalFormatting>
  <conditionalFormatting sqref="S13:AJ22">
    <cfRule type="cellIs" dxfId="259" priority="13699" stopIfTrue="1" operator="equal">
      <formula>"NO ADMISIBLE"</formula>
    </cfRule>
  </conditionalFormatting>
  <conditionalFormatting sqref="AF14:AI22 S14:AA22">
    <cfRule type="cellIs" dxfId="258" priority="505" stopIfTrue="1" operator="equal">
      <formula>"CUMPLE"</formula>
    </cfRule>
    <cfRule type="cellIs" dxfId="257" priority="4148" operator="equal">
      <formula>"NO CUMPLE"</formula>
    </cfRule>
    <cfRule type="cellIs" dxfId="256" priority="5689" operator="equal">
      <formula>"NO"</formula>
    </cfRule>
    <cfRule type="cellIs" dxfId="255" priority="5690" operator="equal">
      <formula>"SI"</formula>
    </cfRule>
    <cfRule type="cellIs" dxfId="254" priority="13700" stopIfTrue="1" operator="equal">
      <formula>"ADMISIBLE"</formula>
    </cfRule>
  </conditionalFormatting>
  <conditionalFormatting sqref="AB13 AJ13">
    <cfRule type="cellIs" dxfId="253" priority="504" stopIfTrue="1" operator="equal">
      <formula>"CUMPLE"</formula>
    </cfRule>
  </conditionalFormatting>
  <conditionalFormatting sqref="T13">
    <cfRule type="expression" dxfId="252" priority="157">
      <formula>MOD(ROW(),2)=0</formula>
    </cfRule>
  </conditionalFormatting>
  <conditionalFormatting sqref="T13">
    <cfRule type="cellIs" dxfId="251" priority="156" stopIfTrue="1" operator="equal">
      <formula>"CUMPLE"</formula>
    </cfRule>
    <cfRule type="cellIs" dxfId="250" priority="158" operator="equal">
      <formula>"NO CUMPLE"</formula>
    </cfRule>
    <cfRule type="cellIs" dxfId="249" priority="159" operator="equal">
      <formula>"NO"</formula>
    </cfRule>
    <cfRule type="cellIs" dxfId="248" priority="160" operator="equal">
      <formula>"SI"</formula>
    </cfRule>
    <cfRule type="cellIs" dxfId="247" priority="161" stopIfTrue="1" operator="equal">
      <formula>"ADMISIBLE"</formula>
    </cfRule>
  </conditionalFormatting>
  <conditionalFormatting sqref="AF25:AI33 B28:F33 D27:F27 G27:AA33 B25:B27 D25:AA25 M26:AA26 D26">
    <cfRule type="expression" dxfId="246" priority="136">
      <formula>MOD(ROW(),2)=0</formula>
    </cfRule>
  </conditionalFormatting>
  <conditionalFormatting sqref="S24:AJ33">
    <cfRule type="cellIs" dxfId="245" priority="140" stopIfTrue="1" operator="equal">
      <formula>"NO ADMISIBLE"</formula>
    </cfRule>
  </conditionalFormatting>
  <conditionalFormatting sqref="AF25:AI33 S25:AA33">
    <cfRule type="cellIs" dxfId="244" priority="135" stopIfTrue="1" operator="equal">
      <formula>"CUMPLE"</formula>
    </cfRule>
    <cfRule type="cellIs" dxfId="243" priority="137" operator="equal">
      <formula>"NO CUMPLE"</formula>
    </cfRule>
    <cfRule type="cellIs" dxfId="242" priority="138" operator="equal">
      <formula>"NO"</formula>
    </cfRule>
    <cfRule type="cellIs" dxfId="241" priority="139" operator="equal">
      <formula>"SI"</formula>
    </cfRule>
    <cfRule type="cellIs" dxfId="240" priority="141" stopIfTrue="1" operator="equal">
      <formula>"ADMISIBLE"</formula>
    </cfRule>
  </conditionalFormatting>
  <conditionalFormatting sqref="AB24 AJ24">
    <cfRule type="cellIs" dxfId="239" priority="134" stopIfTrue="1" operator="equal">
      <formula>"CUMPLE"</formula>
    </cfRule>
  </conditionalFormatting>
  <conditionalFormatting sqref="T24">
    <cfRule type="expression" dxfId="238" priority="129">
      <formula>MOD(ROW(),2)=0</formula>
    </cfRule>
  </conditionalFormatting>
  <conditionalFormatting sqref="T24">
    <cfRule type="cellIs" dxfId="237" priority="128" stopIfTrue="1" operator="equal">
      <formula>"CUMPLE"</formula>
    </cfRule>
    <cfRule type="cellIs" dxfId="236" priority="130" operator="equal">
      <formula>"NO CUMPLE"</formula>
    </cfRule>
    <cfRule type="cellIs" dxfId="235" priority="131" operator="equal">
      <formula>"NO"</formula>
    </cfRule>
    <cfRule type="cellIs" dxfId="234" priority="132" operator="equal">
      <formula>"SI"</formula>
    </cfRule>
    <cfRule type="cellIs" dxfId="233" priority="133" stopIfTrue="1" operator="equal">
      <formula>"ADMISIBLE"</formula>
    </cfRule>
  </conditionalFormatting>
  <conditionalFormatting sqref="AF36:AI44 B39:AA44 B36:B38 M36:S38 U36:AA38">
    <cfRule type="expression" dxfId="232" priority="122">
      <formula>MOD(ROW(),2)=0</formula>
    </cfRule>
  </conditionalFormatting>
  <conditionalFormatting sqref="S35:AJ35 S39:AJ44 S36:S38 U36:AJ38">
    <cfRule type="cellIs" dxfId="231" priority="126" stopIfTrue="1" operator="equal">
      <formula>"NO ADMISIBLE"</formula>
    </cfRule>
  </conditionalFormatting>
  <conditionalFormatting sqref="AF36:AI44 S39:AA44 S36:S38 U36:AA38">
    <cfRule type="cellIs" dxfId="230" priority="121" stopIfTrue="1" operator="equal">
      <formula>"CUMPLE"</formula>
    </cfRule>
    <cfRule type="cellIs" dxfId="229" priority="123" operator="equal">
      <formula>"NO CUMPLE"</formula>
    </cfRule>
    <cfRule type="cellIs" dxfId="228" priority="124" operator="equal">
      <formula>"NO"</formula>
    </cfRule>
    <cfRule type="cellIs" dxfId="227" priority="125" operator="equal">
      <formula>"SI"</formula>
    </cfRule>
    <cfRule type="cellIs" dxfId="226" priority="127" stopIfTrue="1" operator="equal">
      <formula>"ADMISIBLE"</formula>
    </cfRule>
  </conditionalFormatting>
  <conditionalFormatting sqref="AB35 AJ35">
    <cfRule type="cellIs" dxfId="225" priority="120" stopIfTrue="1" operator="equal">
      <formula>"CUMPLE"</formula>
    </cfRule>
  </conditionalFormatting>
  <conditionalFormatting sqref="T35">
    <cfRule type="expression" dxfId="224" priority="115">
      <formula>MOD(ROW(),2)=0</formula>
    </cfRule>
  </conditionalFormatting>
  <conditionalFormatting sqref="T35">
    <cfRule type="cellIs" dxfId="223" priority="114" stopIfTrue="1" operator="equal">
      <formula>"CUMPLE"</formula>
    </cfRule>
    <cfRule type="cellIs" dxfId="222" priority="116" operator="equal">
      <formula>"NO CUMPLE"</formula>
    </cfRule>
    <cfRule type="cellIs" dxfId="221" priority="117" operator="equal">
      <formula>"NO"</formula>
    </cfRule>
    <cfRule type="cellIs" dxfId="220" priority="118" operator="equal">
      <formula>"SI"</formula>
    </cfRule>
    <cfRule type="cellIs" dxfId="219" priority="119" stopIfTrue="1" operator="equal">
      <formula>"ADMISIBLE"</formula>
    </cfRule>
  </conditionalFormatting>
  <conditionalFormatting sqref="AF47:AI55 B50:AA55 B47:B49 M47:S49 U47:AA49">
    <cfRule type="expression" dxfId="218" priority="108">
      <formula>MOD(ROW(),2)=0</formula>
    </cfRule>
  </conditionalFormatting>
  <conditionalFormatting sqref="S46:AJ46 S50:AJ55 S47:S49 U47:AJ49">
    <cfRule type="cellIs" dxfId="217" priority="112" stopIfTrue="1" operator="equal">
      <formula>"NO ADMISIBLE"</formula>
    </cfRule>
  </conditionalFormatting>
  <conditionalFormatting sqref="AF47:AI55 S50:AA55 S47:S49 U47:AA49">
    <cfRule type="cellIs" dxfId="216" priority="107" stopIfTrue="1" operator="equal">
      <formula>"CUMPLE"</formula>
    </cfRule>
    <cfRule type="cellIs" dxfId="215" priority="109" operator="equal">
      <formula>"NO CUMPLE"</formula>
    </cfRule>
    <cfRule type="cellIs" dxfId="214" priority="110" operator="equal">
      <formula>"NO"</formula>
    </cfRule>
    <cfRule type="cellIs" dxfId="213" priority="111" operator="equal">
      <formula>"SI"</formula>
    </cfRule>
    <cfRule type="cellIs" dxfId="212" priority="113" stopIfTrue="1" operator="equal">
      <formula>"ADMISIBLE"</formula>
    </cfRule>
  </conditionalFormatting>
  <conditionalFormatting sqref="AB46 AJ46">
    <cfRule type="cellIs" dxfId="211" priority="106" stopIfTrue="1" operator="equal">
      <formula>"CUMPLE"</formula>
    </cfRule>
  </conditionalFormatting>
  <conditionalFormatting sqref="T46">
    <cfRule type="expression" dxfId="210" priority="101">
      <formula>MOD(ROW(),2)=0</formula>
    </cfRule>
  </conditionalFormatting>
  <conditionalFormatting sqref="T46">
    <cfRule type="cellIs" dxfId="209" priority="100" stopIfTrue="1" operator="equal">
      <formula>"CUMPLE"</formula>
    </cfRule>
    <cfRule type="cellIs" dxfId="208" priority="102" operator="equal">
      <formula>"NO CUMPLE"</formula>
    </cfRule>
    <cfRule type="cellIs" dxfId="207" priority="103" operator="equal">
      <formula>"NO"</formula>
    </cfRule>
    <cfRule type="cellIs" dxfId="206" priority="104" operator="equal">
      <formula>"SI"</formula>
    </cfRule>
    <cfRule type="cellIs" dxfId="205" priority="105" stopIfTrue="1" operator="equal">
      <formula>"ADMISIBLE"</formula>
    </cfRule>
  </conditionalFormatting>
  <conditionalFormatting sqref="AF58:AI66 B61:F66 D60:F60 G60:AA66 B58:B60 M58:S59 U58:AA59">
    <cfRule type="expression" dxfId="204" priority="94">
      <formula>MOD(ROW(),2)=0</formula>
    </cfRule>
  </conditionalFormatting>
  <conditionalFormatting sqref="S57:AJ57 S60:AJ66 S58:S59 U58:AJ59">
    <cfRule type="cellIs" dxfId="203" priority="98" stopIfTrue="1" operator="equal">
      <formula>"NO ADMISIBLE"</formula>
    </cfRule>
  </conditionalFormatting>
  <conditionalFormatting sqref="AF58:AI66 S60:AA66 S58:S59 U58:AA59">
    <cfRule type="cellIs" dxfId="202" priority="93" stopIfTrue="1" operator="equal">
      <formula>"CUMPLE"</formula>
    </cfRule>
    <cfRule type="cellIs" dxfId="201" priority="95" operator="equal">
      <formula>"NO CUMPLE"</formula>
    </cfRule>
    <cfRule type="cellIs" dxfId="200" priority="96" operator="equal">
      <formula>"NO"</formula>
    </cfRule>
    <cfRule type="cellIs" dxfId="199" priority="97" operator="equal">
      <formula>"SI"</formula>
    </cfRule>
    <cfRule type="cellIs" dxfId="198" priority="99" stopIfTrue="1" operator="equal">
      <formula>"ADMISIBLE"</formula>
    </cfRule>
  </conditionalFormatting>
  <conditionalFormatting sqref="AB57 AJ57">
    <cfRule type="cellIs" dxfId="197" priority="92" stopIfTrue="1" operator="equal">
      <formula>"CUMPLE"</formula>
    </cfRule>
  </conditionalFormatting>
  <conditionalFormatting sqref="T57">
    <cfRule type="expression" dxfId="196" priority="87">
      <formula>MOD(ROW(),2)=0</formula>
    </cfRule>
  </conditionalFormatting>
  <conditionalFormatting sqref="T57">
    <cfRule type="cellIs" dxfId="195" priority="86" stopIfTrue="1" operator="equal">
      <formula>"CUMPLE"</formula>
    </cfRule>
    <cfRule type="cellIs" dxfId="194" priority="88" operator="equal">
      <formula>"NO CUMPLE"</formula>
    </cfRule>
    <cfRule type="cellIs" dxfId="193" priority="89" operator="equal">
      <formula>"NO"</formula>
    </cfRule>
    <cfRule type="cellIs" dxfId="192" priority="90" operator="equal">
      <formula>"SI"</formula>
    </cfRule>
    <cfRule type="cellIs" dxfId="191" priority="91" stopIfTrue="1" operator="equal">
      <formula>"ADMISIBLE"</formula>
    </cfRule>
  </conditionalFormatting>
  <conditionalFormatting sqref="AF69:AI77 B72:AA77 B69:B71 M69:S70 D69:D70 D71:S71 U69:AA71">
    <cfRule type="expression" dxfId="190" priority="80">
      <formula>MOD(ROW(),2)=0</formula>
    </cfRule>
  </conditionalFormatting>
  <conditionalFormatting sqref="S68:AJ68 S72:AJ77 S69:S71 U69:AJ71">
    <cfRule type="cellIs" dxfId="189" priority="84" stopIfTrue="1" operator="equal">
      <formula>"NO ADMISIBLE"</formula>
    </cfRule>
  </conditionalFormatting>
  <conditionalFormatting sqref="AF69:AI77 S72:AA77 S69:S71 U69:AA71">
    <cfRule type="cellIs" dxfId="188" priority="79" stopIfTrue="1" operator="equal">
      <formula>"CUMPLE"</formula>
    </cfRule>
    <cfRule type="cellIs" dxfId="187" priority="81" operator="equal">
      <formula>"NO CUMPLE"</formula>
    </cfRule>
    <cfRule type="cellIs" dxfId="186" priority="82" operator="equal">
      <formula>"NO"</formula>
    </cfRule>
    <cfRule type="cellIs" dxfId="185" priority="83" operator="equal">
      <formula>"SI"</formula>
    </cfRule>
    <cfRule type="cellIs" dxfId="184" priority="85" stopIfTrue="1" operator="equal">
      <formula>"ADMISIBLE"</formula>
    </cfRule>
  </conditionalFormatting>
  <conditionalFormatting sqref="AB68 AJ68">
    <cfRule type="cellIs" dxfId="183" priority="78" stopIfTrue="1" operator="equal">
      <formula>"CUMPLE"</formula>
    </cfRule>
  </conditionalFormatting>
  <conditionalFormatting sqref="T68">
    <cfRule type="expression" dxfId="182" priority="73">
      <formula>MOD(ROW(),2)=0</formula>
    </cfRule>
  </conditionalFormatting>
  <conditionalFormatting sqref="T68">
    <cfRule type="cellIs" dxfId="181" priority="72" stopIfTrue="1" operator="equal">
      <formula>"CUMPLE"</formula>
    </cfRule>
    <cfRule type="cellIs" dxfId="180" priority="74" operator="equal">
      <formula>"NO CUMPLE"</formula>
    </cfRule>
    <cfRule type="cellIs" dxfId="179" priority="75" operator="equal">
      <formula>"NO"</formula>
    </cfRule>
    <cfRule type="cellIs" dxfId="178" priority="76" operator="equal">
      <formula>"SI"</formula>
    </cfRule>
    <cfRule type="cellIs" dxfId="177" priority="77" stopIfTrue="1" operator="equal">
      <formula>"ADMISIBLE"</formula>
    </cfRule>
  </conditionalFormatting>
  <conditionalFormatting sqref="AF80:AI88 B83:F88 D81:F82 G81:AA88 B80:B82 D80:AA80">
    <cfRule type="expression" dxfId="176" priority="66">
      <formula>MOD(ROW(),2)=0</formula>
    </cfRule>
  </conditionalFormatting>
  <conditionalFormatting sqref="S79:AJ88">
    <cfRule type="cellIs" dxfId="175" priority="70" stopIfTrue="1" operator="equal">
      <formula>"NO ADMISIBLE"</formula>
    </cfRule>
  </conditionalFormatting>
  <conditionalFormatting sqref="AF80:AI88 S80:AA88">
    <cfRule type="cellIs" dxfId="174" priority="65" stopIfTrue="1" operator="equal">
      <formula>"CUMPLE"</formula>
    </cfRule>
    <cfRule type="cellIs" dxfId="173" priority="67" operator="equal">
      <formula>"NO CUMPLE"</formula>
    </cfRule>
    <cfRule type="cellIs" dxfId="172" priority="68" operator="equal">
      <formula>"NO"</formula>
    </cfRule>
    <cfRule type="cellIs" dxfId="171" priority="69" operator="equal">
      <formula>"SI"</formula>
    </cfRule>
    <cfRule type="cellIs" dxfId="170" priority="71" stopIfTrue="1" operator="equal">
      <formula>"ADMISIBLE"</formula>
    </cfRule>
  </conditionalFormatting>
  <conditionalFormatting sqref="AB79 AJ79">
    <cfRule type="cellIs" dxfId="169" priority="64" stopIfTrue="1" operator="equal">
      <formula>"CUMPLE"</formula>
    </cfRule>
  </conditionalFormatting>
  <conditionalFormatting sqref="T79">
    <cfRule type="expression" dxfId="168" priority="59">
      <formula>MOD(ROW(),2)=0</formula>
    </cfRule>
  </conditionalFormatting>
  <conditionalFormatting sqref="T79">
    <cfRule type="cellIs" dxfId="167" priority="58" stopIfTrue="1" operator="equal">
      <formula>"CUMPLE"</formula>
    </cfRule>
    <cfRule type="cellIs" dxfId="166" priority="60" operator="equal">
      <formula>"NO CUMPLE"</formula>
    </cfRule>
    <cfRule type="cellIs" dxfId="165" priority="61" operator="equal">
      <formula>"NO"</formula>
    </cfRule>
    <cfRule type="cellIs" dxfId="164" priority="62" operator="equal">
      <formula>"SI"</formula>
    </cfRule>
    <cfRule type="cellIs" dxfId="163" priority="63" stopIfTrue="1" operator="equal">
      <formula>"ADMISIBLE"</formula>
    </cfRule>
  </conditionalFormatting>
  <conditionalFormatting sqref="C36:C38">
    <cfRule type="cellIs" dxfId="162" priority="57" stopIfTrue="1" operator="equal">
      <formula>"NO ADMISIBLE"</formula>
    </cfRule>
  </conditionalFormatting>
  <conditionalFormatting sqref="C36:C38">
    <cfRule type="expression" dxfId="161" priority="56">
      <formula>MOD(ROW(),2)</formula>
    </cfRule>
  </conditionalFormatting>
  <conditionalFormatting sqref="D36:D38">
    <cfRule type="expression" dxfId="160" priority="55">
      <formula>MOD(ROW(),2)=0</formula>
    </cfRule>
  </conditionalFormatting>
  <conditionalFormatting sqref="D47:D49">
    <cfRule type="expression" dxfId="159" priority="54">
      <formula>MOD(ROW(),2)=0</formula>
    </cfRule>
  </conditionalFormatting>
  <conditionalFormatting sqref="D58:D59">
    <cfRule type="expression" dxfId="158" priority="53">
      <formula>MOD(ROW(),2)=0</formula>
    </cfRule>
  </conditionalFormatting>
  <conditionalFormatting sqref="E14:L14">
    <cfRule type="expression" dxfId="157" priority="52">
      <formula>MOD(ROW(),2)=0</formula>
    </cfRule>
  </conditionalFormatting>
  <conditionalFormatting sqref="E15:L15">
    <cfRule type="expression" dxfId="156" priority="51">
      <formula>MOD(ROW(),2)=0</formula>
    </cfRule>
  </conditionalFormatting>
  <conditionalFormatting sqref="E16:L16">
    <cfRule type="expression" dxfId="155" priority="49">
      <formula>MOD(ROW(),2)=0</formula>
    </cfRule>
  </conditionalFormatting>
  <conditionalFormatting sqref="E17:L17">
    <cfRule type="expression" dxfId="154" priority="48">
      <formula>MOD(ROW(),2)=0</formula>
    </cfRule>
  </conditionalFormatting>
  <conditionalFormatting sqref="E26:L26">
    <cfRule type="expression" dxfId="153" priority="47">
      <formula>MOD(ROW(),2)=0</formula>
    </cfRule>
  </conditionalFormatting>
  <conditionalFormatting sqref="E36:L38">
    <cfRule type="expression" dxfId="152" priority="46">
      <formula>MOD(ROW(),2)=0</formula>
    </cfRule>
  </conditionalFormatting>
  <conditionalFormatting sqref="T36:T38">
    <cfRule type="expression" dxfId="151" priority="40">
      <formula>MOD(ROW(),2)=0</formula>
    </cfRule>
  </conditionalFormatting>
  <conditionalFormatting sqref="T36:T38">
    <cfRule type="cellIs" dxfId="150" priority="44" stopIfTrue="1" operator="equal">
      <formula>"NO ADMISIBLE"</formula>
    </cfRule>
  </conditionalFormatting>
  <conditionalFormatting sqref="T36:T38">
    <cfRule type="cellIs" dxfId="149" priority="39" stopIfTrue="1" operator="equal">
      <formula>"CUMPLE"</formula>
    </cfRule>
    <cfRule type="cellIs" dxfId="148" priority="41" operator="equal">
      <formula>"NO CUMPLE"</formula>
    </cfRule>
    <cfRule type="cellIs" dxfId="147" priority="42" operator="equal">
      <formula>"NO"</formula>
    </cfRule>
    <cfRule type="cellIs" dxfId="146" priority="43" operator="equal">
      <formula>"SI"</formula>
    </cfRule>
    <cfRule type="cellIs" dxfId="145" priority="45" stopIfTrue="1" operator="equal">
      <formula>"ADMISIBLE"</formula>
    </cfRule>
  </conditionalFormatting>
  <conditionalFormatting sqref="E47:L49">
    <cfRule type="expression" dxfId="144" priority="38">
      <formula>MOD(ROW(),2)=0</formula>
    </cfRule>
  </conditionalFormatting>
  <conditionalFormatting sqref="T47:T49">
    <cfRule type="expression" dxfId="143" priority="25">
      <formula>MOD(ROW(),2)=0</formula>
    </cfRule>
  </conditionalFormatting>
  <conditionalFormatting sqref="T47:T49">
    <cfRule type="cellIs" dxfId="142" priority="29" stopIfTrue="1" operator="equal">
      <formula>"NO ADMISIBLE"</formula>
    </cfRule>
  </conditionalFormatting>
  <conditionalFormatting sqref="T47:T49">
    <cfRule type="cellIs" dxfId="141" priority="24" stopIfTrue="1" operator="equal">
      <formula>"CUMPLE"</formula>
    </cfRule>
    <cfRule type="cellIs" dxfId="140" priority="26" operator="equal">
      <formula>"NO CUMPLE"</formula>
    </cfRule>
    <cfRule type="cellIs" dxfId="139" priority="27" operator="equal">
      <formula>"NO"</formula>
    </cfRule>
    <cfRule type="cellIs" dxfId="138" priority="28" operator="equal">
      <formula>"SI"</formula>
    </cfRule>
    <cfRule type="cellIs" dxfId="137" priority="30" stopIfTrue="1" operator="equal">
      <formula>"ADMISIBLE"</formula>
    </cfRule>
  </conditionalFormatting>
  <conditionalFormatting sqref="E58:L59">
    <cfRule type="expression" dxfId="136" priority="23">
      <formula>MOD(ROW(),2)=0</formula>
    </cfRule>
  </conditionalFormatting>
  <conditionalFormatting sqref="T58:T59">
    <cfRule type="expression" dxfId="135" priority="17">
      <formula>MOD(ROW(),2)=0</formula>
    </cfRule>
  </conditionalFormatting>
  <conditionalFormatting sqref="T58:T59">
    <cfRule type="cellIs" dxfId="134" priority="21" stopIfTrue="1" operator="equal">
      <formula>"NO ADMISIBLE"</formula>
    </cfRule>
  </conditionalFormatting>
  <conditionalFormatting sqref="T58:T59">
    <cfRule type="cellIs" dxfId="133" priority="16" stopIfTrue="1" operator="equal">
      <formula>"CUMPLE"</formula>
    </cfRule>
    <cfRule type="cellIs" dxfId="132" priority="18" operator="equal">
      <formula>"NO CUMPLE"</formula>
    </cfRule>
    <cfRule type="cellIs" dxfId="131" priority="19" operator="equal">
      <formula>"NO"</formula>
    </cfRule>
    <cfRule type="cellIs" dxfId="130" priority="20" operator="equal">
      <formula>"SI"</formula>
    </cfRule>
    <cfRule type="cellIs" dxfId="129" priority="22" stopIfTrue="1" operator="equal">
      <formula>"ADMISIBLE"</formula>
    </cfRule>
  </conditionalFormatting>
  <conditionalFormatting sqref="E69:L70">
    <cfRule type="expression" dxfId="128" priority="15">
      <formula>MOD(ROW(),2)=0</formula>
    </cfRule>
  </conditionalFormatting>
  <conditionalFormatting sqref="T69">
    <cfRule type="expression" dxfId="127" priority="9">
      <formula>MOD(ROW(),2)=0</formula>
    </cfRule>
  </conditionalFormatting>
  <conditionalFormatting sqref="T69">
    <cfRule type="cellIs" dxfId="126" priority="13" stopIfTrue="1" operator="equal">
      <formula>"NO ADMISIBLE"</formula>
    </cfRule>
  </conditionalFormatting>
  <conditionalFormatting sqref="T69">
    <cfRule type="cellIs" dxfId="125" priority="8" stopIfTrue="1" operator="equal">
      <formula>"CUMPLE"</formula>
    </cfRule>
    <cfRule type="cellIs" dxfId="124" priority="10" operator="equal">
      <formula>"NO CUMPLE"</formula>
    </cfRule>
    <cfRule type="cellIs" dxfId="123" priority="11" operator="equal">
      <formula>"NO"</formula>
    </cfRule>
    <cfRule type="cellIs" dxfId="122" priority="12" operator="equal">
      <formula>"SI"</formula>
    </cfRule>
    <cfRule type="cellIs" dxfId="121" priority="14" stopIfTrue="1" operator="equal">
      <formula>"ADMISIBLE"</formula>
    </cfRule>
  </conditionalFormatting>
  <conditionalFormatting sqref="T70:T71">
    <cfRule type="expression" dxfId="120" priority="2">
      <formula>MOD(ROW(),2)=0</formula>
    </cfRule>
  </conditionalFormatting>
  <conditionalFormatting sqref="T70:T71">
    <cfRule type="cellIs" dxfId="119" priority="6" stopIfTrue="1" operator="equal">
      <formula>"NO ADMISIBLE"</formula>
    </cfRule>
  </conditionalFormatting>
  <conditionalFormatting sqref="T70:T71">
    <cfRule type="cellIs" dxfId="118" priority="1" stopIfTrue="1" operator="equal">
      <formula>"CUMPLE"</formula>
    </cfRule>
    <cfRule type="cellIs" dxfId="117" priority="3" operator="equal">
      <formula>"NO CUMPLE"</formula>
    </cfRule>
    <cfRule type="cellIs" dxfId="116" priority="4" operator="equal">
      <formula>"NO"</formula>
    </cfRule>
    <cfRule type="cellIs" dxfId="115" priority="5" operator="equal">
      <formula>"SI"</formula>
    </cfRule>
    <cfRule type="cellIs" dxfId="114" priority="7" stopIfTrue="1" operator="equal">
      <formula>"ADMISIBLE"</formula>
    </cfRule>
  </conditionalFormatting>
  <dataValidations count="3">
    <dataValidation type="list" allowBlank="1" showInputMessage="1" showErrorMessage="1" sqref="D13 D24 D35 D46 D57 D68 D79" xr:uid="{00000000-0002-0000-0400-000000000000}">
      <formula1>prueba</formula1>
    </dataValidation>
    <dataValidation type="list" allowBlank="1" showInputMessage="1" showErrorMessage="1" sqref="AC13:AC22 AC24:AC33 AC35:AC44 AC46:AC55 AC57:AC66 AC68:AC77 AC79:AC88" xr:uid="{00000000-0002-0000-0400-000001000000}">
      <formula1>"2019,2020,2021"</formula1>
    </dataValidation>
    <dataValidation type="list" allowBlank="1" showInputMessage="1" showErrorMessage="1" sqref="T14:T22 T25:T33 T80:T88 T36:T44 T47:T55 T58:T66 T69:T77" xr:uid="{61B09E1C-3DC9-4C01-A5C7-69AE90732C0D}">
      <formula1>"SI,NO,VERIFICAR"</formula1>
    </dataValidation>
  </dataValidations>
  <printOptions horizontalCentered="1" verticalCentered="1"/>
  <pageMargins left="0.19685039370078741" right="0.75" top="0.55118110236220474" bottom="0.43307086614173229" header="0" footer="0"/>
  <pageSetup paperSize="14" scale="50" orientation="landscape" horizontalDpi="300" verticalDpi="300" r:id="rId2"/>
  <headerFooter alignWithMargins="0">
    <oddFooter>&amp;RElaboro: JJR&amp;D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Hoja7"/>
  <dimension ref="B1:V89"/>
  <sheetViews>
    <sheetView tabSelected="1" topLeftCell="D1" zoomScale="80" zoomScaleNormal="80" workbookViewId="0">
      <selection activeCell="P97" sqref="P97"/>
    </sheetView>
  </sheetViews>
  <sheetFormatPr baseColWidth="10" defaultColWidth="11.42578125" defaultRowHeight="16.5" x14ac:dyDescent="0.3"/>
  <cols>
    <col min="1" max="1" width="11.42578125" style="61" customWidth="1"/>
    <col min="2" max="2" width="3.85546875" style="61" customWidth="1"/>
    <col min="3" max="3" width="57" style="61" customWidth="1"/>
    <col min="4" max="4" width="11.5703125" style="61" customWidth="1"/>
    <col min="5" max="5" width="7.28515625" style="61" customWidth="1"/>
    <col min="6" max="6" width="19.42578125" style="61" customWidth="1"/>
    <col min="7" max="7" width="21.85546875" style="61" customWidth="1"/>
    <col min="8" max="8" width="10.140625" style="61" customWidth="1"/>
    <col min="9" max="9" width="29" style="198" customWidth="1"/>
    <col min="10" max="10" width="31.5703125" style="157" customWidth="1"/>
    <col min="11" max="11" width="14.5703125" style="157" customWidth="1"/>
    <col min="12" max="12" width="8.85546875" style="157" hidden="1" customWidth="1"/>
    <col min="13" max="13" width="14.5703125" style="157" hidden="1" customWidth="1"/>
    <col min="14" max="14" width="13.140625" style="157" customWidth="1"/>
    <col min="15" max="15" width="13.85546875" style="157" bestFit="1" customWidth="1"/>
    <col min="16" max="16" width="36.28515625" style="157" bestFit="1" customWidth="1"/>
    <col min="17" max="17" width="26.42578125" style="199" customWidth="1"/>
    <col min="18" max="18" width="29.42578125" style="61" customWidth="1"/>
    <col min="19" max="19" width="13.85546875" style="161" customWidth="1"/>
    <col min="20" max="20" width="9.7109375" style="162" customWidth="1"/>
    <col min="21" max="21" width="12.5703125" style="61" customWidth="1"/>
    <col min="22" max="22" width="12.7109375" style="61" customWidth="1"/>
    <col min="23" max="16384" width="11.42578125" style="61"/>
  </cols>
  <sheetData>
    <row r="1" spans="2:22" ht="9" customHeight="1" x14ac:dyDescent="0.3">
      <c r="I1" s="173"/>
      <c r="Q1" s="163"/>
    </row>
    <row r="2" spans="2:22" ht="9" customHeight="1" x14ac:dyDescent="0.3">
      <c r="I2" s="173"/>
      <c r="Q2" s="163"/>
    </row>
    <row r="3" spans="2:22" ht="9" customHeight="1" x14ac:dyDescent="0.3">
      <c r="I3" s="173"/>
      <c r="Q3" s="163"/>
    </row>
    <row r="4" spans="2:22" ht="20.25" customHeight="1" x14ac:dyDescent="0.3">
      <c r="B4" s="271" t="s">
        <v>39</v>
      </c>
      <c r="C4" s="271"/>
      <c r="D4" s="271"/>
      <c r="E4" s="271"/>
      <c r="F4" s="271"/>
      <c r="G4" s="271"/>
      <c r="H4" s="271"/>
      <c r="I4" s="271"/>
      <c r="J4" s="271"/>
      <c r="K4" s="271"/>
      <c r="L4" s="271"/>
      <c r="M4" s="271"/>
      <c r="N4" s="271"/>
      <c r="O4" s="271"/>
      <c r="P4" s="271"/>
      <c r="Q4" s="271"/>
      <c r="R4" s="271"/>
      <c r="S4" s="164"/>
      <c r="T4" s="165"/>
    </row>
    <row r="5" spans="2:22" ht="18" customHeight="1" x14ac:dyDescent="0.3">
      <c r="B5" s="272" t="s">
        <v>50</v>
      </c>
      <c r="C5" s="272"/>
      <c r="D5" s="272"/>
      <c r="E5" s="272"/>
      <c r="F5" s="272"/>
      <c r="G5" s="272"/>
      <c r="H5" s="272"/>
      <c r="I5" s="272"/>
      <c r="J5" s="272"/>
      <c r="K5" s="272"/>
      <c r="L5" s="272"/>
      <c r="M5" s="272"/>
      <c r="N5" s="272"/>
      <c r="O5" s="272"/>
      <c r="P5" s="272"/>
      <c r="Q5" s="272"/>
      <c r="R5" s="272"/>
      <c r="S5" s="164"/>
      <c r="T5" s="165"/>
    </row>
    <row r="6" spans="2:22" ht="13.5" customHeight="1" x14ac:dyDescent="0.3">
      <c r="B6" s="271" t="s">
        <v>136</v>
      </c>
      <c r="C6" s="271"/>
      <c r="D6" s="271"/>
      <c r="E6" s="271"/>
      <c r="F6" s="271"/>
      <c r="G6" s="271"/>
      <c r="H6" s="271"/>
      <c r="I6" s="271"/>
      <c r="J6" s="271"/>
      <c r="K6" s="271"/>
      <c r="L6" s="271"/>
      <c r="M6" s="271"/>
      <c r="N6" s="271"/>
      <c r="O6" s="271"/>
      <c r="P6" s="271"/>
      <c r="Q6" s="271"/>
      <c r="R6" s="271"/>
      <c r="S6" s="164"/>
      <c r="T6" s="165"/>
    </row>
    <row r="7" spans="2:22" ht="13.5" customHeight="1" x14ac:dyDescent="0.3">
      <c r="B7" s="271" t="s">
        <v>40</v>
      </c>
      <c r="C7" s="271"/>
      <c r="D7" s="271"/>
      <c r="E7" s="271"/>
      <c r="F7" s="271"/>
      <c r="G7" s="271"/>
      <c r="H7" s="271"/>
      <c r="I7" s="271"/>
      <c r="J7" s="271"/>
      <c r="K7" s="271"/>
      <c r="L7" s="271"/>
      <c r="M7" s="271"/>
      <c r="N7" s="271"/>
      <c r="O7" s="271"/>
      <c r="P7" s="271"/>
      <c r="Q7" s="271"/>
      <c r="R7" s="271"/>
      <c r="S7" s="164"/>
      <c r="T7" s="165"/>
    </row>
    <row r="8" spans="2:22" ht="13.5" customHeight="1" x14ac:dyDescent="0.3">
      <c r="B8" s="163"/>
      <c r="C8" s="163"/>
      <c r="D8" s="163"/>
      <c r="E8" s="163"/>
      <c r="F8" s="163"/>
      <c r="G8" s="163"/>
      <c r="H8" s="163"/>
      <c r="I8" s="163"/>
      <c r="J8" s="163"/>
      <c r="K8" s="163"/>
      <c r="L8" s="163"/>
      <c r="M8" s="163"/>
      <c r="N8" s="163"/>
      <c r="O8" s="163"/>
      <c r="P8" s="163"/>
      <c r="Q8" s="163"/>
      <c r="R8" s="163"/>
      <c r="S8" s="164"/>
      <c r="T8" s="165"/>
    </row>
    <row r="9" spans="2:22" ht="17.25" thickBot="1" x14ac:dyDescent="0.35">
      <c r="B9" s="166"/>
      <c r="C9" s="166"/>
      <c r="D9" s="167"/>
      <c r="E9" s="167"/>
      <c r="F9" s="168"/>
      <c r="G9" s="168"/>
      <c r="H9" s="168"/>
      <c r="I9" s="163"/>
      <c r="J9" s="61"/>
      <c r="K9" s="172"/>
      <c r="L9" s="172"/>
      <c r="M9" s="172"/>
      <c r="N9" s="172"/>
      <c r="O9" s="172"/>
      <c r="P9" s="172"/>
      <c r="Q9" s="163"/>
      <c r="R9" s="178"/>
      <c r="S9" s="164"/>
      <c r="T9" s="165"/>
    </row>
    <row r="10" spans="2:22" ht="54" customHeight="1" thickTop="1" x14ac:dyDescent="0.3">
      <c r="B10" s="276" t="s">
        <v>11</v>
      </c>
      <c r="C10" s="279" t="s">
        <v>10</v>
      </c>
      <c r="D10" s="179" t="s">
        <v>42</v>
      </c>
      <c r="E10" s="282" t="s">
        <v>15</v>
      </c>
      <c r="F10" s="179" t="s">
        <v>31</v>
      </c>
      <c r="G10" s="179" t="s">
        <v>32</v>
      </c>
      <c r="H10" s="284" t="s">
        <v>63</v>
      </c>
      <c r="I10" s="180" t="s">
        <v>33</v>
      </c>
      <c r="J10" s="179" t="s">
        <v>34</v>
      </c>
      <c r="K10" s="179" t="s">
        <v>35</v>
      </c>
      <c r="L10" s="287" t="s">
        <v>18</v>
      </c>
      <c r="M10" s="289" t="s">
        <v>19</v>
      </c>
      <c r="N10" s="179" t="s">
        <v>47</v>
      </c>
      <c r="O10" s="181" t="s">
        <v>36</v>
      </c>
      <c r="P10" s="181" t="s">
        <v>52</v>
      </c>
      <c r="Q10" s="180" t="s">
        <v>37</v>
      </c>
      <c r="R10" s="182" t="s">
        <v>62</v>
      </c>
    </row>
    <row r="11" spans="2:22" x14ac:dyDescent="0.3">
      <c r="B11" s="277"/>
      <c r="C11" s="280"/>
      <c r="D11" s="281" t="s">
        <v>0</v>
      </c>
      <c r="E11" s="283"/>
      <c r="F11" s="281" t="s">
        <v>1</v>
      </c>
      <c r="G11" s="281" t="s">
        <v>1</v>
      </c>
      <c r="H11" s="285"/>
      <c r="I11" s="291" t="s">
        <v>38</v>
      </c>
      <c r="J11" s="278" t="s">
        <v>51</v>
      </c>
      <c r="K11" s="278" t="s">
        <v>44</v>
      </c>
      <c r="L11" s="288"/>
      <c r="M11" s="290"/>
      <c r="N11" s="278" t="s">
        <v>44</v>
      </c>
      <c r="O11" s="278" t="s">
        <v>44</v>
      </c>
      <c r="P11" s="278" t="s">
        <v>51</v>
      </c>
      <c r="Q11" s="291" t="s">
        <v>104</v>
      </c>
      <c r="R11" s="286" t="s">
        <v>23</v>
      </c>
    </row>
    <row r="12" spans="2:22" ht="51" customHeight="1" x14ac:dyDescent="0.3">
      <c r="B12" s="277"/>
      <c r="C12" s="280"/>
      <c r="D12" s="281"/>
      <c r="E12" s="283"/>
      <c r="F12" s="281"/>
      <c r="G12" s="281"/>
      <c r="H12" s="285"/>
      <c r="I12" s="291"/>
      <c r="J12" s="278"/>
      <c r="K12" s="278"/>
      <c r="L12" s="288"/>
      <c r="M12" s="290"/>
      <c r="N12" s="278"/>
      <c r="O12" s="278"/>
      <c r="P12" s="278"/>
      <c r="Q12" s="291"/>
      <c r="R12" s="286"/>
    </row>
    <row r="13" spans="2:22" s="173" customFormat="1" ht="15" customHeight="1" x14ac:dyDescent="0.3">
      <c r="B13" s="273"/>
      <c r="C13" s="274"/>
      <c r="D13" s="274"/>
      <c r="E13" s="274"/>
      <c r="F13" s="274"/>
      <c r="G13" s="274"/>
      <c r="H13" s="274"/>
      <c r="I13" s="274"/>
      <c r="J13" s="274"/>
      <c r="K13" s="274"/>
      <c r="L13" s="274"/>
      <c r="M13" s="274"/>
      <c r="N13" s="274"/>
      <c r="O13" s="274"/>
      <c r="P13" s="274"/>
      <c r="Q13" s="274"/>
      <c r="R13" s="275"/>
      <c r="S13" s="183"/>
      <c r="T13" s="184"/>
    </row>
    <row r="14" spans="2:22" ht="15" customHeight="1" x14ac:dyDescent="0.3">
      <c r="B14" s="177">
        <v>1</v>
      </c>
      <c r="C14" s="174" t="s">
        <v>105</v>
      </c>
      <c r="D14" s="185">
        <v>1</v>
      </c>
      <c r="E14" s="186">
        <v>1</v>
      </c>
      <c r="F14" s="187">
        <v>185500000000</v>
      </c>
      <c r="G14" s="187">
        <v>37100000000</v>
      </c>
      <c r="H14" s="188">
        <v>26</v>
      </c>
      <c r="I14" s="189">
        <v>68492307692.307693</v>
      </c>
      <c r="J14" s="186"/>
      <c r="K14" s="174"/>
      <c r="L14" s="174"/>
      <c r="M14" s="174">
        <v>0</v>
      </c>
      <c r="N14" s="186" t="s">
        <v>58</v>
      </c>
      <c r="O14" s="174" t="s">
        <v>58</v>
      </c>
      <c r="P14" s="174"/>
      <c r="Q14" s="189">
        <v>244552010813.79718</v>
      </c>
      <c r="R14" s="190" t="s">
        <v>133</v>
      </c>
      <c r="S14" s="169" t="s">
        <v>80</v>
      </c>
      <c r="T14" s="170"/>
      <c r="U14" s="171"/>
      <c r="V14" s="171"/>
    </row>
    <row r="15" spans="2:22" ht="15" customHeight="1" x14ac:dyDescent="0.3">
      <c r="B15" s="175">
        <v>1.1000000000000001</v>
      </c>
      <c r="C15" s="176" t="s">
        <v>106</v>
      </c>
      <c r="D15" s="191">
        <v>0.1</v>
      </c>
      <c r="E15" s="192">
        <v>0</v>
      </c>
      <c r="F15" s="193" t="s">
        <v>58</v>
      </c>
      <c r="G15" s="193" t="s">
        <v>58</v>
      </c>
      <c r="H15" s="194" t="s">
        <v>58</v>
      </c>
      <c r="I15" s="189" t="s">
        <v>58</v>
      </c>
      <c r="J15" s="195">
        <v>1579625766.25</v>
      </c>
      <c r="K15" s="196">
        <v>120</v>
      </c>
      <c r="L15" s="196">
        <v>0</v>
      </c>
      <c r="M15" s="196" t="s">
        <v>58</v>
      </c>
      <c r="N15" s="196">
        <v>20</v>
      </c>
      <c r="O15" s="196">
        <v>40</v>
      </c>
      <c r="P15" s="195">
        <v>5808367911.1999998</v>
      </c>
      <c r="Q15" s="189">
        <v>-2965041531.9499998</v>
      </c>
      <c r="R15" s="197" t="s">
        <v>58</v>
      </c>
    </row>
    <row r="16" spans="2:22" ht="15" customHeight="1" x14ac:dyDescent="0.3">
      <c r="B16" s="175">
        <v>1.2000000000000002</v>
      </c>
      <c r="C16" s="176" t="s">
        <v>107</v>
      </c>
      <c r="D16" s="191">
        <v>0.4</v>
      </c>
      <c r="E16" s="192">
        <v>0</v>
      </c>
      <c r="F16" s="193" t="s">
        <v>58</v>
      </c>
      <c r="G16" s="193" t="s">
        <v>58</v>
      </c>
      <c r="H16" s="194" t="s">
        <v>58</v>
      </c>
      <c r="I16" s="189" t="s">
        <v>58</v>
      </c>
      <c r="J16" s="195">
        <v>38464713978</v>
      </c>
      <c r="K16" s="196">
        <v>60</v>
      </c>
      <c r="L16" s="196">
        <v>0</v>
      </c>
      <c r="M16" s="196" t="s">
        <v>58</v>
      </c>
      <c r="N16" s="196">
        <v>20</v>
      </c>
      <c r="O16" s="196">
        <v>40</v>
      </c>
      <c r="P16" s="195">
        <v>21713554444.080002</v>
      </c>
      <c r="Q16" s="189">
        <v>24444102329.519997</v>
      </c>
      <c r="R16" s="197" t="s">
        <v>58</v>
      </c>
    </row>
    <row r="17" spans="2:18" ht="15" customHeight="1" x14ac:dyDescent="0.3">
      <c r="B17" s="175">
        <v>1.3000000000000003</v>
      </c>
      <c r="C17" s="176" t="s">
        <v>108</v>
      </c>
      <c r="D17" s="191">
        <v>0.1</v>
      </c>
      <c r="E17" s="192">
        <v>0</v>
      </c>
      <c r="F17" s="193" t="s">
        <v>58</v>
      </c>
      <c r="G17" s="193" t="s">
        <v>58</v>
      </c>
      <c r="H17" s="194" t="s">
        <v>58</v>
      </c>
      <c r="I17" s="189" t="s">
        <v>58</v>
      </c>
      <c r="J17" s="195">
        <v>18186674000</v>
      </c>
      <c r="K17" s="196">
        <v>120</v>
      </c>
      <c r="L17" s="196">
        <v>0</v>
      </c>
      <c r="M17" s="196" t="s">
        <v>58</v>
      </c>
      <c r="N17" s="196">
        <v>20</v>
      </c>
      <c r="O17" s="196">
        <v>40</v>
      </c>
      <c r="P17" s="195">
        <v>8899353844.8103428</v>
      </c>
      <c r="Q17" s="189">
        <v>23836659355.189659</v>
      </c>
      <c r="R17" s="197" t="s">
        <v>58</v>
      </c>
    </row>
    <row r="18" spans="2:18" ht="15" customHeight="1" x14ac:dyDescent="0.3">
      <c r="B18" s="175">
        <v>1.4000000000000004</v>
      </c>
      <c r="C18" s="176" t="s">
        <v>109</v>
      </c>
      <c r="D18" s="191">
        <v>0.4</v>
      </c>
      <c r="E18" s="192">
        <v>0</v>
      </c>
      <c r="F18" s="193" t="s">
        <v>58</v>
      </c>
      <c r="G18" s="193" t="s">
        <v>58</v>
      </c>
      <c r="H18" s="194" t="s">
        <v>58</v>
      </c>
      <c r="I18" s="189" t="s">
        <v>58</v>
      </c>
      <c r="J18" s="195">
        <v>179661063000</v>
      </c>
      <c r="K18" s="196">
        <v>80</v>
      </c>
      <c r="L18" s="196">
        <v>0</v>
      </c>
      <c r="M18" s="196" t="s">
        <v>58</v>
      </c>
      <c r="N18" s="196">
        <v>30</v>
      </c>
      <c r="O18" s="196">
        <v>40</v>
      </c>
      <c r="P18" s="195">
        <v>70255303838.962448</v>
      </c>
      <c r="Q18" s="189">
        <v>199236290661.03754</v>
      </c>
      <c r="R18" s="197" t="s">
        <v>58</v>
      </c>
    </row>
    <row r="19" spans="2:18" ht="15" customHeight="1" x14ac:dyDescent="0.3">
      <c r="B19" s="175" t="s">
        <v>58</v>
      </c>
      <c r="C19" s="176">
        <v>0</v>
      </c>
      <c r="D19" s="191">
        <v>0</v>
      </c>
      <c r="E19" s="192">
        <v>0</v>
      </c>
      <c r="F19" s="193" t="s">
        <v>58</v>
      </c>
      <c r="G19" s="193" t="s">
        <v>58</v>
      </c>
      <c r="H19" s="194" t="s">
        <v>58</v>
      </c>
      <c r="I19" s="189" t="s">
        <v>58</v>
      </c>
      <c r="J19" s="195" t="s">
        <v>58</v>
      </c>
      <c r="K19" s="196" t="s">
        <v>58</v>
      </c>
      <c r="L19" s="196">
        <v>0</v>
      </c>
      <c r="M19" s="196" t="s">
        <v>58</v>
      </c>
      <c r="N19" s="196" t="s">
        <v>58</v>
      </c>
      <c r="O19" s="196" t="s">
        <v>58</v>
      </c>
      <c r="P19" s="195" t="s">
        <v>58</v>
      </c>
      <c r="Q19" s="189" t="s">
        <v>58</v>
      </c>
      <c r="R19" s="197" t="s">
        <v>58</v>
      </c>
    </row>
    <row r="20" spans="2:18" ht="15" customHeight="1" x14ac:dyDescent="0.3">
      <c r="B20" s="175" t="s">
        <v>58</v>
      </c>
      <c r="C20" s="176">
        <v>0</v>
      </c>
      <c r="D20" s="191">
        <v>0</v>
      </c>
      <c r="E20" s="192">
        <v>0</v>
      </c>
      <c r="F20" s="193" t="s">
        <v>58</v>
      </c>
      <c r="G20" s="193" t="s">
        <v>58</v>
      </c>
      <c r="H20" s="194" t="s">
        <v>58</v>
      </c>
      <c r="I20" s="189" t="s">
        <v>58</v>
      </c>
      <c r="J20" s="195" t="s">
        <v>58</v>
      </c>
      <c r="K20" s="196" t="s">
        <v>58</v>
      </c>
      <c r="L20" s="196">
        <v>0</v>
      </c>
      <c r="M20" s="196" t="s">
        <v>58</v>
      </c>
      <c r="N20" s="196" t="s">
        <v>58</v>
      </c>
      <c r="O20" s="196" t="s">
        <v>58</v>
      </c>
      <c r="P20" s="195" t="s">
        <v>58</v>
      </c>
      <c r="Q20" s="189" t="s">
        <v>58</v>
      </c>
      <c r="R20" s="197" t="s">
        <v>58</v>
      </c>
    </row>
    <row r="21" spans="2:18" ht="15" customHeight="1" x14ac:dyDescent="0.3">
      <c r="B21" s="175" t="s">
        <v>58</v>
      </c>
      <c r="C21" s="176">
        <v>0</v>
      </c>
      <c r="D21" s="191">
        <v>0</v>
      </c>
      <c r="E21" s="192">
        <v>0</v>
      </c>
      <c r="F21" s="193" t="s">
        <v>58</v>
      </c>
      <c r="G21" s="193" t="s">
        <v>58</v>
      </c>
      <c r="H21" s="194" t="s">
        <v>58</v>
      </c>
      <c r="I21" s="189" t="s">
        <v>58</v>
      </c>
      <c r="J21" s="195" t="s">
        <v>58</v>
      </c>
      <c r="K21" s="196" t="s">
        <v>58</v>
      </c>
      <c r="L21" s="196">
        <v>0</v>
      </c>
      <c r="M21" s="196" t="s">
        <v>58</v>
      </c>
      <c r="N21" s="196" t="s">
        <v>58</v>
      </c>
      <c r="O21" s="196" t="s">
        <v>58</v>
      </c>
      <c r="P21" s="195" t="s">
        <v>58</v>
      </c>
      <c r="Q21" s="189" t="s">
        <v>58</v>
      </c>
      <c r="R21" s="197" t="s">
        <v>58</v>
      </c>
    </row>
    <row r="22" spans="2:18" ht="15" customHeight="1" x14ac:dyDescent="0.3">
      <c r="B22" s="175" t="s">
        <v>58</v>
      </c>
      <c r="C22" s="176">
        <v>0</v>
      </c>
      <c r="D22" s="191">
        <v>0</v>
      </c>
      <c r="E22" s="192">
        <v>0</v>
      </c>
      <c r="F22" s="193" t="s">
        <v>58</v>
      </c>
      <c r="G22" s="193" t="s">
        <v>58</v>
      </c>
      <c r="H22" s="194" t="s">
        <v>58</v>
      </c>
      <c r="I22" s="189" t="s">
        <v>58</v>
      </c>
      <c r="J22" s="195" t="s">
        <v>58</v>
      </c>
      <c r="K22" s="196" t="s">
        <v>58</v>
      </c>
      <c r="L22" s="196">
        <v>0</v>
      </c>
      <c r="M22" s="196" t="s">
        <v>58</v>
      </c>
      <c r="N22" s="196" t="s">
        <v>58</v>
      </c>
      <c r="O22" s="196" t="s">
        <v>58</v>
      </c>
      <c r="P22" s="195" t="s">
        <v>58</v>
      </c>
      <c r="Q22" s="189" t="s">
        <v>58</v>
      </c>
      <c r="R22" s="197" t="s">
        <v>58</v>
      </c>
    </row>
    <row r="23" spans="2:18" ht="15" customHeight="1" x14ac:dyDescent="0.3">
      <c r="B23" s="175" t="s">
        <v>58</v>
      </c>
      <c r="C23" s="176">
        <v>0</v>
      </c>
      <c r="D23" s="191">
        <v>0</v>
      </c>
      <c r="E23" s="192">
        <v>0</v>
      </c>
      <c r="F23" s="193" t="s">
        <v>58</v>
      </c>
      <c r="G23" s="193" t="s">
        <v>58</v>
      </c>
      <c r="H23" s="194" t="s">
        <v>58</v>
      </c>
      <c r="I23" s="189" t="s">
        <v>58</v>
      </c>
      <c r="J23" s="195" t="s">
        <v>58</v>
      </c>
      <c r="K23" s="196" t="s">
        <v>58</v>
      </c>
      <c r="L23" s="196">
        <v>0</v>
      </c>
      <c r="M23" s="196" t="s">
        <v>58</v>
      </c>
      <c r="N23" s="196" t="s">
        <v>58</v>
      </c>
      <c r="O23" s="196" t="s">
        <v>58</v>
      </c>
      <c r="P23" s="195" t="s">
        <v>58</v>
      </c>
      <c r="Q23" s="189" t="s">
        <v>58</v>
      </c>
      <c r="R23" s="197" t="s">
        <v>58</v>
      </c>
    </row>
    <row r="24" spans="2:18" ht="15" customHeight="1" x14ac:dyDescent="0.3">
      <c r="B24" s="273">
        <v>2</v>
      </c>
      <c r="C24" s="274"/>
      <c r="D24" s="274"/>
      <c r="E24" s="274"/>
      <c r="F24" s="274"/>
      <c r="G24" s="274"/>
      <c r="H24" s="274"/>
      <c r="I24" s="274"/>
      <c r="J24" s="274"/>
      <c r="K24" s="274"/>
      <c r="L24" s="274"/>
      <c r="M24" s="274"/>
      <c r="N24" s="274"/>
      <c r="O24" s="274"/>
      <c r="P24" s="274"/>
      <c r="Q24" s="274"/>
      <c r="R24" s="275"/>
    </row>
    <row r="25" spans="2:18" ht="15" customHeight="1" x14ac:dyDescent="0.3">
      <c r="B25" s="177">
        <v>2</v>
      </c>
      <c r="C25" s="174" t="s">
        <v>110</v>
      </c>
      <c r="D25" s="185">
        <v>1</v>
      </c>
      <c r="E25" s="186">
        <v>1</v>
      </c>
      <c r="F25" s="187">
        <v>185500000000</v>
      </c>
      <c r="G25" s="187">
        <v>37100000000</v>
      </c>
      <c r="H25" s="188">
        <v>26</v>
      </c>
      <c r="I25" s="189">
        <v>68492307692.307693</v>
      </c>
      <c r="J25" s="186"/>
      <c r="K25" s="174"/>
      <c r="L25" s="174"/>
      <c r="M25" s="174">
        <v>0</v>
      </c>
      <c r="N25" s="186" t="s">
        <v>58</v>
      </c>
      <c r="O25" s="174" t="s">
        <v>58</v>
      </c>
      <c r="P25" s="174"/>
      <c r="Q25" s="189">
        <v>458115707517.65552</v>
      </c>
      <c r="R25" s="190" t="s">
        <v>133</v>
      </c>
    </row>
    <row r="26" spans="2:18" ht="15" customHeight="1" x14ac:dyDescent="0.3">
      <c r="B26" s="175">
        <v>2.1</v>
      </c>
      <c r="C26" s="176" t="s">
        <v>111</v>
      </c>
      <c r="D26" s="191">
        <v>0.5</v>
      </c>
      <c r="E26" s="192">
        <v>0</v>
      </c>
      <c r="F26" s="193" t="s">
        <v>58</v>
      </c>
      <c r="G26" s="193" t="s">
        <v>58</v>
      </c>
      <c r="H26" s="194" t="s">
        <v>58</v>
      </c>
      <c r="I26" s="189" t="s">
        <v>58</v>
      </c>
      <c r="J26" s="195">
        <v>132786240000</v>
      </c>
      <c r="K26" s="196">
        <v>120</v>
      </c>
      <c r="L26" s="196">
        <v>0</v>
      </c>
      <c r="M26" s="196" t="s">
        <v>58</v>
      </c>
      <c r="N26" s="196">
        <v>40</v>
      </c>
      <c r="O26" s="196">
        <v>40</v>
      </c>
      <c r="P26" s="195">
        <v>24557772862.980534</v>
      </c>
      <c r="Q26" s="189">
        <v>241014707137.01947</v>
      </c>
      <c r="R26" s="197" t="s">
        <v>58</v>
      </c>
    </row>
    <row r="27" spans="2:18" ht="15" customHeight="1" x14ac:dyDescent="0.3">
      <c r="B27" s="175">
        <v>2.2000000000000002</v>
      </c>
      <c r="C27" s="176" t="s">
        <v>112</v>
      </c>
      <c r="D27" s="191">
        <v>0.4</v>
      </c>
      <c r="E27" s="192">
        <v>0</v>
      </c>
      <c r="F27" s="193" t="s">
        <v>58</v>
      </c>
      <c r="G27" s="193" t="s">
        <v>58</v>
      </c>
      <c r="H27" s="194" t="s">
        <v>58</v>
      </c>
      <c r="I27" s="189" t="s">
        <v>58</v>
      </c>
      <c r="J27" s="195">
        <v>158390160961.75</v>
      </c>
      <c r="K27" s="196">
        <v>100</v>
      </c>
      <c r="L27" s="196">
        <v>0</v>
      </c>
      <c r="M27" s="196" t="s">
        <v>58</v>
      </c>
      <c r="N27" s="196">
        <v>40</v>
      </c>
      <c r="O27" s="196">
        <v>40</v>
      </c>
      <c r="P27" s="195">
        <v>88287222168.524536</v>
      </c>
      <c r="Q27" s="189">
        <v>196815067562.62549</v>
      </c>
      <c r="R27" s="197" t="s">
        <v>58</v>
      </c>
    </row>
    <row r="28" spans="2:18" ht="15" customHeight="1" x14ac:dyDescent="0.3">
      <c r="B28" s="175">
        <v>2.3000000000000003</v>
      </c>
      <c r="C28" s="176" t="s">
        <v>113</v>
      </c>
      <c r="D28" s="191">
        <v>0.1</v>
      </c>
      <c r="E28" s="192">
        <v>0</v>
      </c>
      <c r="F28" s="193" t="s">
        <v>58</v>
      </c>
      <c r="G28" s="193" t="s">
        <v>58</v>
      </c>
      <c r="H28" s="194" t="s">
        <v>58</v>
      </c>
      <c r="I28" s="189" t="s">
        <v>58</v>
      </c>
      <c r="J28" s="195">
        <v>18899255857</v>
      </c>
      <c r="K28" s="196">
        <v>120</v>
      </c>
      <c r="L28" s="196">
        <v>0</v>
      </c>
      <c r="M28" s="196" t="s">
        <v>58</v>
      </c>
      <c r="N28" s="196">
        <v>20</v>
      </c>
      <c r="O28" s="196">
        <v>40</v>
      </c>
      <c r="P28" s="195">
        <v>13732727724.589415</v>
      </c>
      <c r="Q28" s="189">
        <v>20285932818.01059</v>
      </c>
      <c r="R28" s="197" t="s">
        <v>58</v>
      </c>
    </row>
    <row r="29" spans="2:18" ht="15" customHeight="1" x14ac:dyDescent="0.3">
      <c r="B29" s="175" t="s">
        <v>58</v>
      </c>
      <c r="C29" s="176">
        <v>0</v>
      </c>
      <c r="D29" s="191">
        <v>0</v>
      </c>
      <c r="E29" s="192">
        <v>0</v>
      </c>
      <c r="F29" s="193" t="s">
        <v>58</v>
      </c>
      <c r="G29" s="193" t="s">
        <v>58</v>
      </c>
      <c r="H29" s="194" t="s">
        <v>58</v>
      </c>
      <c r="I29" s="189" t="s">
        <v>58</v>
      </c>
      <c r="J29" s="195" t="s">
        <v>58</v>
      </c>
      <c r="K29" s="196" t="s">
        <v>58</v>
      </c>
      <c r="L29" s="196">
        <v>0</v>
      </c>
      <c r="M29" s="196" t="s">
        <v>58</v>
      </c>
      <c r="N29" s="196" t="s">
        <v>58</v>
      </c>
      <c r="O29" s="196" t="s">
        <v>58</v>
      </c>
      <c r="P29" s="195" t="s">
        <v>58</v>
      </c>
      <c r="Q29" s="189" t="s">
        <v>58</v>
      </c>
      <c r="R29" s="197" t="s">
        <v>58</v>
      </c>
    </row>
    <row r="30" spans="2:18" ht="15" customHeight="1" x14ac:dyDescent="0.3">
      <c r="B30" s="175" t="s">
        <v>58</v>
      </c>
      <c r="C30" s="176">
        <v>0</v>
      </c>
      <c r="D30" s="191">
        <v>0</v>
      </c>
      <c r="E30" s="192">
        <v>0</v>
      </c>
      <c r="F30" s="193" t="s">
        <v>58</v>
      </c>
      <c r="G30" s="193" t="s">
        <v>58</v>
      </c>
      <c r="H30" s="194" t="s">
        <v>58</v>
      </c>
      <c r="I30" s="189" t="s">
        <v>58</v>
      </c>
      <c r="J30" s="195" t="s">
        <v>58</v>
      </c>
      <c r="K30" s="196" t="s">
        <v>58</v>
      </c>
      <c r="L30" s="196">
        <v>0</v>
      </c>
      <c r="M30" s="196" t="s">
        <v>58</v>
      </c>
      <c r="N30" s="196" t="s">
        <v>58</v>
      </c>
      <c r="O30" s="196" t="s">
        <v>58</v>
      </c>
      <c r="P30" s="195" t="s">
        <v>58</v>
      </c>
      <c r="Q30" s="189" t="s">
        <v>58</v>
      </c>
      <c r="R30" s="197" t="s">
        <v>58</v>
      </c>
    </row>
    <row r="31" spans="2:18" ht="15" customHeight="1" x14ac:dyDescent="0.3">
      <c r="B31" s="175" t="s">
        <v>58</v>
      </c>
      <c r="C31" s="176">
        <v>0</v>
      </c>
      <c r="D31" s="191">
        <v>0</v>
      </c>
      <c r="E31" s="192">
        <v>0</v>
      </c>
      <c r="F31" s="193" t="s">
        <v>58</v>
      </c>
      <c r="G31" s="193" t="s">
        <v>58</v>
      </c>
      <c r="H31" s="194" t="s">
        <v>58</v>
      </c>
      <c r="I31" s="189" t="s">
        <v>58</v>
      </c>
      <c r="J31" s="195" t="s">
        <v>58</v>
      </c>
      <c r="K31" s="196" t="s">
        <v>58</v>
      </c>
      <c r="L31" s="196">
        <v>0</v>
      </c>
      <c r="M31" s="196" t="s">
        <v>58</v>
      </c>
      <c r="N31" s="196" t="s">
        <v>58</v>
      </c>
      <c r="O31" s="196" t="s">
        <v>58</v>
      </c>
      <c r="P31" s="195" t="s">
        <v>58</v>
      </c>
      <c r="Q31" s="189" t="s">
        <v>58</v>
      </c>
      <c r="R31" s="197" t="s">
        <v>58</v>
      </c>
    </row>
    <row r="32" spans="2:18" ht="15" customHeight="1" x14ac:dyDescent="0.3">
      <c r="B32" s="175" t="s">
        <v>58</v>
      </c>
      <c r="C32" s="176">
        <v>0</v>
      </c>
      <c r="D32" s="191">
        <v>0</v>
      </c>
      <c r="E32" s="192">
        <v>0</v>
      </c>
      <c r="F32" s="193" t="s">
        <v>58</v>
      </c>
      <c r="G32" s="193" t="s">
        <v>58</v>
      </c>
      <c r="H32" s="194" t="s">
        <v>58</v>
      </c>
      <c r="I32" s="189" t="s">
        <v>58</v>
      </c>
      <c r="J32" s="195" t="s">
        <v>58</v>
      </c>
      <c r="K32" s="196" t="s">
        <v>58</v>
      </c>
      <c r="L32" s="196">
        <v>0</v>
      </c>
      <c r="M32" s="196" t="s">
        <v>58</v>
      </c>
      <c r="N32" s="196" t="s">
        <v>58</v>
      </c>
      <c r="O32" s="196" t="s">
        <v>58</v>
      </c>
      <c r="P32" s="195" t="s">
        <v>58</v>
      </c>
      <c r="Q32" s="189" t="s">
        <v>58</v>
      </c>
      <c r="R32" s="197" t="s">
        <v>58</v>
      </c>
    </row>
    <row r="33" spans="2:18" ht="15" customHeight="1" x14ac:dyDescent="0.3">
      <c r="B33" s="175" t="s">
        <v>58</v>
      </c>
      <c r="C33" s="176">
        <v>0</v>
      </c>
      <c r="D33" s="191">
        <v>0</v>
      </c>
      <c r="E33" s="192">
        <v>0</v>
      </c>
      <c r="F33" s="193" t="s">
        <v>58</v>
      </c>
      <c r="G33" s="193" t="s">
        <v>58</v>
      </c>
      <c r="H33" s="194" t="s">
        <v>58</v>
      </c>
      <c r="I33" s="189" t="s">
        <v>58</v>
      </c>
      <c r="J33" s="195" t="s">
        <v>58</v>
      </c>
      <c r="K33" s="196" t="s">
        <v>58</v>
      </c>
      <c r="L33" s="196">
        <v>0</v>
      </c>
      <c r="M33" s="196" t="s">
        <v>58</v>
      </c>
      <c r="N33" s="196" t="s">
        <v>58</v>
      </c>
      <c r="O33" s="196" t="s">
        <v>58</v>
      </c>
      <c r="P33" s="195" t="s">
        <v>58</v>
      </c>
      <c r="Q33" s="189" t="s">
        <v>58</v>
      </c>
      <c r="R33" s="197" t="s">
        <v>58</v>
      </c>
    </row>
    <row r="34" spans="2:18" ht="15" customHeight="1" x14ac:dyDescent="0.3">
      <c r="B34" s="175" t="s">
        <v>58</v>
      </c>
      <c r="C34" s="176">
        <v>0</v>
      </c>
      <c r="D34" s="191">
        <v>0</v>
      </c>
      <c r="E34" s="192">
        <v>0</v>
      </c>
      <c r="F34" s="193" t="s">
        <v>58</v>
      </c>
      <c r="G34" s="193" t="s">
        <v>58</v>
      </c>
      <c r="H34" s="194" t="s">
        <v>58</v>
      </c>
      <c r="I34" s="189" t="s">
        <v>58</v>
      </c>
      <c r="J34" s="195" t="s">
        <v>58</v>
      </c>
      <c r="K34" s="196" t="s">
        <v>58</v>
      </c>
      <c r="L34" s="196">
        <v>0</v>
      </c>
      <c r="M34" s="196" t="s">
        <v>58</v>
      </c>
      <c r="N34" s="196" t="s">
        <v>58</v>
      </c>
      <c r="O34" s="196" t="s">
        <v>58</v>
      </c>
      <c r="P34" s="195" t="s">
        <v>58</v>
      </c>
      <c r="Q34" s="189" t="s">
        <v>58</v>
      </c>
      <c r="R34" s="197" t="s">
        <v>58</v>
      </c>
    </row>
    <row r="35" spans="2:18" ht="15" customHeight="1" x14ac:dyDescent="0.3">
      <c r="B35" s="273">
        <v>3</v>
      </c>
      <c r="C35" s="274"/>
      <c r="D35" s="274"/>
      <c r="E35" s="274"/>
      <c r="F35" s="274"/>
      <c r="G35" s="274"/>
      <c r="H35" s="274"/>
      <c r="I35" s="274"/>
      <c r="J35" s="274"/>
      <c r="K35" s="274"/>
      <c r="L35" s="274"/>
      <c r="M35" s="274"/>
      <c r="N35" s="274"/>
      <c r="O35" s="274"/>
      <c r="P35" s="274"/>
      <c r="Q35" s="274"/>
      <c r="R35" s="275"/>
    </row>
    <row r="36" spans="2:18" ht="15" customHeight="1" x14ac:dyDescent="0.3">
      <c r="B36" s="177">
        <v>3</v>
      </c>
      <c r="C36" s="174" t="s">
        <v>114</v>
      </c>
      <c r="D36" s="185">
        <v>1</v>
      </c>
      <c r="E36" s="186">
        <v>1</v>
      </c>
      <c r="F36" s="187">
        <v>185500000000</v>
      </c>
      <c r="G36" s="187">
        <v>37100000000</v>
      </c>
      <c r="H36" s="188">
        <v>26</v>
      </c>
      <c r="I36" s="189">
        <v>68492307692.307693</v>
      </c>
      <c r="J36" s="186"/>
      <c r="K36" s="174"/>
      <c r="L36" s="174"/>
      <c r="M36" s="174">
        <v>0</v>
      </c>
      <c r="N36" s="186" t="s">
        <v>58</v>
      </c>
      <c r="O36" s="174" t="s">
        <v>58</v>
      </c>
      <c r="P36" s="174"/>
      <c r="Q36" s="189">
        <v>777696084102.73413</v>
      </c>
      <c r="R36" s="190" t="s">
        <v>133</v>
      </c>
    </row>
    <row r="37" spans="2:18" ht="15" customHeight="1" x14ac:dyDescent="0.3">
      <c r="B37" s="175">
        <v>3.1</v>
      </c>
      <c r="C37" s="176" t="s">
        <v>115</v>
      </c>
      <c r="D37" s="191">
        <v>0.55000000000000004</v>
      </c>
      <c r="E37" s="192">
        <v>0</v>
      </c>
      <c r="F37" s="193" t="s">
        <v>58</v>
      </c>
      <c r="G37" s="193" t="s">
        <v>58</v>
      </c>
      <c r="H37" s="194" t="s">
        <v>58</v>
      </c>
      <c r="I37" s="189" t="s">
        <v>58</v>
      </c>
      <c r="J37" s="195">
        <v>310520216000</v>
      </c>
      <c r="K37" s="196">
        <v>120</v>
      </c>
      <c r="L37" s="196">
        <v>0</v>
      </c>
      <c r="M37" s="196" t="s">
        <v>58</v>
      </c>
      <c r="N37" s="196">
        <v>40</v>
      </c>
      <c r="O37" s="196">
        <v>40</v>
      </c>
      <c r="P37" s="195">
        <v>139598182190.67651</v>
      </c>
      <c r="Q37" s="189">
        <v>481442249809.32349</v>
      </c>
      <c r="R37" s="197" t="s">
        <v>58</v>
      </c>
    </row>
    <row r="38" spans="2:18" ht="15" customHeight="1" x14ac:dyDescent="0.3">
      <c r="B38" s="175">
        <v>3.2</v>
      </c>
      <c r="C38" s="176" t="s">
        <v>116</v>
      </c>
      <c r="D38" s="191">
        <v>0.1</v>
      </c>
      <c r="E38" s="192">
        <v>0</v>
      </c>
      <c r="F38" s="193" t="s">
        <v>58</v>
      </c>
      <c r="G38" s="193" t="s">
        <v>58</v>
      </c>
      <c r="H38" s="194" t="s">
        <v>58</v>
      </c>
      <c r="I38" s="189" t="s">
        <v>58</v>
      </c>
      <c r="J38" s="195">
        <v>46412933000</v>
      </c>
      <c r="K38" s="196">
        <v>60</v>
      </c>
      <c r="L38" s="196">
        <v>0</v>
      </c>
      <c r="M38" s="196" t="s">
        <v>58</v>
      </c>
      <c r="N38" s="196">
        <v>20</v>
      </c>
      <c r="O38" s="196">
        <v>35</v>
      </c>
      <c r="P38" s="195">
        <v>2576980540.1543479</v>
      </c>
      <c r="Q38" s="189">
        <v>50797892409.845642</v>
      </c>
      <c r="R38" s="197" t="s">
        <v>58</v>
      </c>
    </row>
    <row r="39" spans="2:18" ht="15" customHeight="1" x14ac:dyDescent="0.3">
      <c r="B39" s="175">
        <v>3.3000000000000003</v>
      </c>
      <c r="C39" s="176" t="s">
        <v>117</v>
      </c>
      <c r="D39" s="191">
        <v>0.35</v>
      </c>
      <c r="E39" s="192">
        <v>0</v>
      </c>
      <c r="F39" s="193" t="s">
        <v>58</v>
      </c>
      <c r="G39" s="193" t="s">
        <v>58</v>
      </c>
      <c r="H39" s="194" t="s">
        <v>58</v>
      </c>
      <c r="I39" s="189" t="s">
        <v>58</v>
      </c>
      <c r="J39" s="195">
        <v>163111102782.39001</v>
      </c>
      <c r="K39" s="196">
        <v>120</v>
      </c>
      <c r="L39" s="196">
        <v>0</v>
      </c>
      <c r="M39" s="196" t="s">
        <v>58</v>
      </c>
      <c r="N39" s="196">
        <v>20</v>
      </c>
      <c r="O39" s="196">
        <v>40</v>
      </c>
      <c r="P39" s="195">
        <v>48144043124.737122</v>
      </c>
      <c r="Q39" s="189">
        <v>245455941883.56494</v>
      </c>
      <c r="R39" s="197" t="s">
        <v>58</v>
      </c>
    </row>
    <row r="40" spans="2:18" ht="15" customHeight="1" x14ac:dyDescent="0.3">
      <c r="B40" s="175" t="s">
        <v>58</v>
      </c>
      <c r="C40" s="176">
        <v>0</v>
      </c>
      <c r="D40" s="191">
        <v>0</v>
      </c>
      <c r="E40" s="192">
        <v>0</v>
      </c>
      <c r="F40" s="193" t="s">
        <v>58</v>
      </c>
      <c r="G40" s="193" t="s">
        <v>58</v>
      </c>
      <c r="H40" s="194" t="s">
        <v>58</v>
      </c>
      <c r="I40" s="189" t="s">
        <v>58</v>
      </c>
      <c r="J40" s="195" t="s">
        <v>58</v>
      </c>
      <c r="K40" s="196" t="s">
        <v>58</v>
      </c>
      <c r="L40" s="196">
        <v>0</v>
      </c>
      <c r="M40" s="196" t="s">
        <v>58</v>
      </c>
      <c r="N40" s="196" t="s">
        <v>58</v>
      </c>
      <c r="O40" s="196" t="s">
        <v>58</v>
      </c>
      <c r="P40" s="195" t="s">
        <v>58</v>
      </c>
      <c r="Q40" s="189" t="s">
        <v>58</v>
      </c>
      <c r="R40" s="197" t="s">
        <v>58</v>
      </c>
    </row>
    <row r="41" spans="2:18" ht="15" customHeight="1" x14ac:dyDescent="0.3">
      <c r="B41" s="175" t="s">
        <v>58</v>
      </c>
      <c r="C41" s="176">
        <v>0</v>
      </c>
      <c r="D41" s="191">
        <v>0</v>
      </c>
      <c r="E41" s="192">
        <v>0</v>
      </c>
      <c r="F41" s="193" t="s">
        <v>58</v>
      </c>
      <c r="G41" s="193" t="s">
        <v>58</v>
      </c>
      <c r="H41" s="194" t="s">
        <v>58</v>
      </c>
      <c r="I41" s="189" t="s">
        <v>58</v>
      </c>
      <c r="J41" s="195" t="s">
        <v>58</v>
      </c>
      <c r="K41" s="196" t="s">
        <v>58</v>
      </c>
      <c r="L41" s="196">
        <v>0</v>
      </c>
      <c r="M41" s="196" t="s">
        <v>58</v>
      </c>
      <c r="N41" s="196" t="s">
        <v>58</v>
      </c>
      <c r="O41" s="196" t="s">
        <v>58</v>
      </c>
      <c r="P41" s="195" t="s">
        <v>58</v>
      </c>
      <c r="Q41" s="189" t="s">
        <v>58</v>
      </c>
      <c r="R41" s="197" t="s">
        <v>58</v>
      </c>
    </row>
    <row r="42" spans="2:18" ht="15" customHeight="1" x14ac:dyDescent="0.3">
      <c r="B42" s="175" t="s">
        <v>58</v>
      </c>
      <c r="C42" s="176">
        <v>0</v>
      </c>
      <c r="D42" s="191">
        <v>0</v>
      </c>
      <c r="E42" s="192">
        <v>0</v>
      </c>
      <c r="F42" s="193" t="s">
        <v>58</v>
      </c>
      <c r="G42" s="193" t="s">
        <v>58</v>
      </c>
      <c r="H42" s="194" t="s">
        <v>58</v>
      </c>
      <c r="I42" s="189" t="s">
        <v>58</v>
      </c>
      <c r="J42" s="195" t="s">
        <v>58</v>
      </c>
      <c r="K42" s="196" t="s">
        <v>58</v>
      </c>
      <c r="L42" s="196">
        <v>0</v>
      </c>
      <c r="M42" s="196" t="s">
        <v>58</v>
      </c>
      <c r="N42" s="196" t="s">
        <v>58</v>
      </c>
      <c r="O42" s="196" t="s">
        <v>58</v>
      </c>
      <c r="P42" s="195" t="s">
        <v>58</v>
      </c>
      <c r="Q42" s="189" t="s">
        <v>58</v>
      </c>
      <c r="R42" s="197" t="s">
        <v>58</v>
      </c>
    </row>
    <row r="43" spans="2:18" ht="15" customHeight="1" x14ac:dyDescent="0.3">
      <c r="B43" s="175" t="s">
        <v>58</v>
      </c>
      <c r="C43" s="176">
        <v>0</v>
      </c>
      <c r="D43" s="191">
        <v>0</v>
      </c>
      <c r="E43" s="192">
        <v>0</v>
      </c>
      <c r="F43" s="193" t="s">
        <v>58</v>
      </c>
      <c r="G43" s="193" t="s">
        <v>58</v>
      </c>
      <c r="H43" s="194" t="s">
        <v>58</v>
      </c>
      <c r="I43" s="189" t="s">
        <v>58</v>
      </c>
      <c r="J43" s="195" t="s">
        <v>58</v>
      </c>
      <c r="K43" s="196" t="s">
        <v>58</v>
      </c>
      <c r="L43" s="196">
        <v>0</v>
      </c>
      <c r="M43" s="196" t="s">
        <v>58</v>
      </c>
      <c r="N43" s="196" t="s">
        <v>58</v>
      </c>
      <c r="O43" s="196" t="s">
        <v>58</v>
      </c>
      <c r="P43" s="195" t="s">
        <v>58</v>
      </c>
      <c r="Q43" s="189" t="s">
        <v>58</v>
      </c>
      <c r="R43" s="197" t="s">
        <v>58</v>
      </c>
    </row>
    <row r="44" spans="2:18" ht="15" customHeight="1" x14ac:dyDescent="0.3">
      <c r="B44" s="175" t="s">
        <v>58</v>
      </c>
      <c r="C44" s="176">
        <v>0</v>
      </c>
      <c r="D44" s="191">
        <v>0</v>
      </c>
      <c r="E44" s="192">
        <v>0</v>
      </c>
      <c r="F44" s="193" t="s">
        <v>58</v>
      </c>
      <c r="G44" s="193" t="s">
        <v>58</v>
      </c>
      <c r="H44" s="194" t="s">
        <v>58</v>
      </c>
      <c r="I44" s="189" t="s">
        <v>58</v>
      </c>
      <c r="J44" s="195" t="s">
        <v>58</v>
      </c>
      <c r="K44" s="196" t="s">
        <v>58</v>
      </c>
      <c r="L44" s="196">
        <v>0</v>
      </c>
      <c r="M44" s="196" t="s">
        <v>58</v>
      </c>
      <c r="N44" s="196" t="s">
        <v>58</v>
      </c>
      <c r="O44" s="196" t="s">
        <v>58</v>
      </c>
      <c r="P44" s="195" t="s">
        <v>58</v>
      </c>
      <c r="Q44" s="189" t="s">
        <v>58</v>
      </c>
      <c r="R44" s="197" t="s">
        <v>58</v>
      </c>
    </row>
    <row r="45" spans="2:18" ht="15" customHeight="1" x14ac:dyDescent="0.3">
      <c r="B45" s="175" t="s">
        <v>58</v>
      </c>
      <c r="C45" s="176">
        <v>0</v>
      </c>
      <c r="D45" s="191">
        <v>0</v>
      </c>
      <c r="E45" s="192">
        <v>0</v>
      </c>
      <c r="F45" s="193" t="s">
        <v>58</v>
      </c>
      <c r="G45" s="193" t="s">
        <v>58</v>
      </c>
      <c r="H45" s="194" t="s">
        <v>58</v>
      </c>
      <c r="I45" s="189" t="s">
        <v>58</v>
      </c>
      <c r="J45" s="195" t="s">
        <v>58</v>
      </c>
      <c r="K45" s="196" t="s">
        <v>58</v>
      </c>
      <c r="L45" s="196">
        <v>0</v>
      </c>
      <c r="M45" s="196" t="s">
        <v>58</v>
      </c>
      <c r="N45" s="196" t="s">
        <v>58</v>
      </c>
      <c r="O45" s="196" t="s">
        <v>58</v>
      </c>
      <c r="P45" s="195" t="s">
        <v>58</v>
      </c>
      <c r="Q45" s="189" t="s">
        <v>58</v>
      </c>
      <c r="R45" s="197" t="s">
        <v>58</v>
      </c>
    </row>
    <row r="46" spans="2:18" ht="15" customHeight="1" x14ac:dyDescent="0.3">
      <c r="B46" s="273">
        <v>4</v>
      </c>
      <c r="C46" s="274"/>
      <c r="D46" s="274"/>
      <c r="E46" s="274"/>
      <c r="F46" s="274"/>
      <c r="G46" s="274"/>
      <c r="H46" s="274"/>
      <c r="I46" s="274"/>
      <c r="J46" s="274"/>
      <c r="K46" s="274"/>
      <c r="L46" s="274"/>
      <c r="M46" s="274"/>
      <c r="N46" s="274"/>
      <c r="O46" s="274"/>
      <c r="P46" s="274"/>
      <c r="Q46" s="274"/>
      <c r="R46" s="275"/>
    </row>
    <row r="47" spans="2:18" ht="15" customHeight="1" x14ac:dyDescent="0.3">
      <c r="B47" s="177">
        <v>4</v>
      </c>
      <c r="C47" s="174" t="s">
        <v>121</v>
      </c>
      <c r="D47" s="185">
        <v>1</v>
      </c>
      <c r="E47" s="186">
        <v>1</v>
      </c>
      <c r="F47" s="187">
        <v>185500000000</v>
      </c>
      <c r="G47" s="187">
        <v>37100000000</v>
      </c>
      <c r="H47" s="188">
        <v>26</v>
      </c>
      <c r="I47" s="189">
        <v>68492307692.307693</v>
      </c>
      <c r="J47" s="186"/>
      <c r="K47" s="174"/>
      <c r="L47" s="174"/>
      <c r="M47" s="174">
        <v>0</v>
      </c>
      <c r="N47" s="186" t="s">
        <v>58</v>
      </c>
      <c r="O47" s="174" t="s">
        <v>58</v>
      </c>
      <c r="P47" s="174"/>
      <c r="Q47" s="189">
        <v>88954605575.771744</v>
      </c>
      <c r="R47" s="190" t="s">
        <v>133</v>
      </c>
    </row>
    <row r="48" spans="2:18" ht="15" customHeight="1" x14ac:dyDescent="0.3">
      <c r="B48" s="175">
        <v>4.0999999999999996</v>
      </c>
      <c r="C48" s="176" t="s">
        <v>118</v>
      </c>
      <c r="D48" s="191">
        <v>0.6</v>
      </c>
      <c r="E48" s="192">
        <v>0</v>
      </c>
      <c r="F48" s="193" t="s">
        <v>58</v>
      </c>
      <c r="G48" s="193" t="s">
        <v>58</v>
      </c>
      <c r="H48" s="194" t="s">
        <v>58</v>
      </c>
      <c r="I48" s="189" t="s">
        <v>58</v>
      </c>
      <c r="J48" s="195">
        <v>532338092</v>
      </c>
      <c r="K48" s="196">
        <v>120</v>
      </c>
      <c r="L48" s="196">
        <v>0</v>
      </c>
      <c r="M48" s="196" t="s">
        <v>58</v>
      </c>
      <c r="N48" s="196">
        <v>20</v>
      </c>
      <c r="O48" s="196">
        <v>35</v>
      </c>
      <c r="P48" s="195">
        <v>1.0000000000000001E-9</v>
      </c>
      <c r="Q48" s="189">
        <v>931591661</v>
      </c>
      <c r="R48" s="197" t="s">
        <v>58</v>
      </c>
    </row>
    <row r="49" spans="2:18" ht="15" customHeight="1" x14ac:dyDescent="0.3">
      <c r="B49" s="175">
        <v>4.1999999999999993</v>
      </c>
      <c r="C49" s="176" t="s">
        <v>119</v>
      </c>
      <c r="D49" s="191">
        <v>0.1</v>
      </c>
      <c r="E49" s="192">
        <v>0</v>
      </c>
      <c r="F49" s="193" t="s">
        <v>58</v>
      </c>
      <c r="G49" s="193" t="s">
        <v>58</v>
      </c>
      <c r="H49" s="194" t="s">
        <v>58</v>
      </c>
      <c r="I49" s="189" t="s">
        <v>58</v>
      </c>
      <c r="J49" s="195">
        <v>268647725545.79001</v>
      </c>
      <c r="K49" s="196">
        <v>120</v>
      </c>
      <c r="L49" s="196">
        <v>0</v>
      </c>
      <c r="M49" s="196" t="s">
        <v>58</v>
      </c>
      <c r="N49" s="196">
        <v>40</v>
      </c>
      <c r="O49" s="196">
        <v>35</v>
      </c>
      <c r="P49" s="195">
        <v>478775822182.95032</v>
      </c>
      <c r="Q49" s="189">
        <v>45087242631.34021</v>
      </c>
      <c r="R49" s="197" t="s">
        <v>58</v>
      </c>
    </row>
    <row r="50" spans="2:18" ht="15" customHeight="1" x14ac:dyDescent="0.3">
      <c r="B50" s="175">
        <v>4.2999999999999989</v>
      </c>
      <c r="C50" s="176" t="s">
        <v>120</v>
      </c>
      <c r="D50" s="191">
        <v>0.3</v>
      </c>
      <c r="E50" s="192">
        <v>0</v>
      </c>
      <c r="F50" s="193" t="s">
        <v>58</v>
      </c>
      <c r="G50" s="193" t="s">
        <v>58</v>
      </c>
      <c r="H50" s="194" t="s">
        <v>58</v>
      </c>
      <c r="I50" s="189" t="s">
        <v>58</v>
      </c>
      <c r="J50" s="195">
        <v>29021571082</v>
      </c>
      <c r="K50" s="196">
        <v>100</v>
      </c>
      <c r="L50" s="196">
        <v>0</v>
      </c>
      <c r="M50" s="196" t="s">
        <v>58</v>
      </c>
      <c r="N50" s="196">
        <v>20</v>
      </c>
      <c r="O50" s="196">
        <v>40</v>
      </c>
      <c r="P50" s="195">
        <v>3498742447.7684689</v>
      </c>
      <c r="Q50" s="189">
        <v>42935771283.431534</v>
      </c>
      <c r="R50" s="197" t="s">
        <v>58</v>
      </c>
    </row>
    <row r="51" spans="2:18" ht="15" customHeight="1" x14ac:dyDescent="0.3">
      <c r="B51" s="175" t="s">
        <v>58</v>
      </c>
      <c r="C51" s="176">
        <v>0</v>
      </c>
      <c r="D51" s="191">
        <v>0</v>
      </c>
      <c r="E51" s="192">
        <v>0</v>
      </c>
      <c r="F51" s="193" t="s">
        <v>58</v>
      </c>
      <c r="G51" s="193" t="s">
        <v>58</v>
      </c>
      <c r="H51" s="194" t="s">
        <v>58</v>
      </c>
      <c r="I51" s="189" t="s">
        <v>58</v>
      </c>
      <c r="J51" s="195" t="s">
        <v>58</v>
      </c>
      <c r="K51" s="196" t="s">
        <v>58</v>
      </c>
      <c r="L51" s="196">
        <v>0</v>
      </c>
      <c r="M51" s="196" t="s">
        <v>58</v>
      </c>
      <c r="N51" s="196" t="s">
        <v>58</v>
      </c>
      <c r="O51" s="196" t="s">
        <v>58</v>
      </c>
      <c r="P51" s="195" t="s">
        <v>58</v>
      </c>
      <c r="Q51" s="189" t="s">
        <v>58</v>
      </c>
      <c r="R51" s="197" t="s">
        <v>58</v>
      </c>
    </row>
    <row r="52" spans="2:18" ht="15" customHeight="1" x14ac:dyDescent="0.3">
      <c r="B52" s="175" t="s">
        <v>58</v>
      </c>
      <c r="C52" s="176">
        <v>0</v>
      </c>
      <c r="D52" s="191">
        <v>0</v>
      </c>
      <c r="E52" s="192">
        <v>0</v>
      </c>
      <c r="F52" s="193" t="s">
        <v>58</v>
      </c>
      <c r="G52" s="193" t="s">
        <v>58</v>
      </c>
      <c r="H52" s="194" t="s">
        <v>58</v>
      </c>
      <c r="I52" s="189" t="s">
        <v>58</v>
      </c>
      <c r="J52" s="195" t="s">
        <v>58</v>
      </c>
      <c r="K52" s="196" t="s">
        <v>58</v>
      </c>
      <c r="L52" s="196">
        <v>0</v>
      </c>
      <c r="M52" s="196" t="s">
        <v>58</v>
      </c>
      <c r="N52" s="196" t="s">
        <v>58</v>
      </c>
      <c r="O52" s="196" t="s">
        <v>58</v>
      </c>
      <c r="P52" s="195" t="s">
        <v>58</v>
      </c>
      <c r="Q52" s="189" t="s">
        <v>58</v>
      </c>
      <c r="R52" s="197" t="s">
        <v>58</v>
      </c>
    </row>
    <row r="53" spans="2:18" ht="15" customHeight="1" x14ac:dyDescent="0.3">
      <c r="B53" s="175" t="s">
        <v>58</v>
      </c>
      <c r="C53" s="176">
        <v>0</v>
      </c>
      <c r="D53" s="191">
        <v>0</v>
      </c>
      <c r="E53" s="192">
        <v>0</v>
      </c>
      <c r="F53" s="193" t="s">
        <v>58</v>
      </c>
      <c r="G53" s="193" t="s">
        <v>58</v>
      </c>
      <c r="H53" s="194" t="s">
        <v>58</v>
      </c>
      <c r="I53" s="189" t="s">
        <v>58</v>
      </c>
      <c r="J53" s="195" t="s">
        <v>58</v>
      </c>
      <c r="K53" s="196" t="s">
        <v>58</v>
      </c>
      <c r="L53" s="196">
        <v>0</v>
      </c>
      <c r="M53" s="196" t="s">
        <v>58</v>
      </c>
      <c r="N53" s="196" t="s">
        <v>58</v>
      </c>
      <c r="O53" s="196" t="s">
        <v>58</v>
      </c>
      <c r="P53" s="195" t="s">
        <v>58</v>
      </c>
      <c r="Q53" s="189" t="s">
        <v>58</v>
      </c>
      <c r="R53" s="197" t="s">
        <v>58</v>
      </c>
    </row>
    <row r="54" spans="2:18" ht="15" customHeight="1" x14ac:dyDescent="0.3">
      <c r="B54" s="175" t="s">
        <v>58</v>
      </c>
      <c r="C54" s="176">
        <v>0</v>
      </c>
      <c r="D54" s="191">
        <v>0</v>
      </c>
      <c r="E54" s="192">
        <v>0</v>
      </c>
      <c r="F54" s="193" t="s">
        <v>58</v>
      </c>
      <c r="G54" s="193" t="s">
        <v>58</v>
      </c>
      <c r="H54" s="194" t="s">
        <v>58</v>
      </c>
      <c r="I54" s="189" t="s">
        <v>58</v>
      </c>
      <c r="J54" s="195" t="s">
        <v>58</v>
      </c>
      <c r="K54" s="196" t="s">
        <v>58</v>
      </c>
      <c r="L54" s="196">
        <v>0</v>
      </c>
      <c r="M54" s="196" t="s">
        <v>58</v>
      </c>
      <c r="N54" s="196" t="s">
        <v>58</v>
      </c>
      <c r="O54" s="196" t="s">
        <v>58</v>
      </c>
      <c r="P54" s="195" t="s">
        <v>58</v>
      </c>
      <c r="Q54" s="189" t="s">
        <v>58</v>
      </c>
      <c r="R54" s="197" t="s">
        <v>58</v>
      </c>
    </row>
    <row r="55" spans="2:18" ht="15" customHeight="1" x14ac:dyDescent="0.3">
      <c r="B55" s="175" t="s">
        <v>58</v>
      </c>
      <c r="C55" s="176">
        <v>0</v>
      </c>
      <c r="D55" s="191">
        <v>0</v>
      </c>
      <c r="E55" s="192">
        <v>0</v>
      </c>
      <c r="F55" s="193" t="s">
        <v>58</v>
      </c>
      <c r="G55" s="193" t="s">
        <v>58</v>
      </c>
      <c r="H55" s="194" t="s">
        <v>58</v>
      </c>
      <c r="I55" s="189" t="s">
        <v>58</v>
      </c>
      <c r="J55" s="195" t="s">
        <v>58</v>
      </c>
      <c r="K55" s="196" t="s">
        <v>58</v>
      </c>
      <c r="L55" s="196">
        <v>0</v>
      </c>
      <c r="M55" s="196" t="s">
        <v>58</v>
      </c>
      <c r="N55" s="196" t="s">
        <v>58</v>
      </c>
      <c r="O55" s="196" t="s">
        <v>58</v>
      </c>
      <c r="P55" s="195" t="s">
        <v>58</v>
      </c>
      <c r="Q55" s="189" t="s">
        <v>58</v>
      </c>
      <c r="R55" s="197" t="s">
        <v>58</v>
      </c>
    </row>
    <row r="56" spans="2:18" ht="15" customHeight="1" x14ac:dyDescent="0.3">
      <c r="B56" s="175" t="s">
        <v>58</v>
      </c>
      <c r="C56" s="176">
        <v>0</v>
      </c>
      <c r="D56" s="191">
        <v>0</v>
      </c>
      <c r="E56" s="192">
        <v>0</v>
      </c>
      <c r="F56" s="193" t="s">
        <v>58</v>
      </c>
      <c r="G56" s="193" t="s">
        <v>58</v>
      </c>
      <c r="H56" s="194" t="s">
        <v>58</v>
      </c>
      <c r="I56" s="189" t="s">
        <v>58</v>
      </c>
      <c r="J56" s="195" t="s">
        <v>58</v>
      </c>
      <c r="K56" s="196" t="s">
        <v>58</v>
      </c>
      <c r="L56" s="196">
        <v>0</v>
      </c>
      <c r="M56" s="196" t="s">
        <v>58</v>
      </c>
      <c r="N56" s="196" t="s">
        <v>58</v>
      </c>
      <c r="O56" s="196" t="s">
        <v>58</v>
      </c>
      <c r="P56" s="195" t="s">
        <v>58</v>
      </c>
      <c r="Q56" s="189" t="s">
        <v>58</v>
      </c>
      <c r="R56" s="197" t="s">
        <v>58</v>
      </c>
    </row>
    <row r="57" spans="2:18" ht="15" customHeight="1" x14ac:dyDescent="0.3">
      <c r="B57" s="273">
        <v>5</v>
      </c>
      <c r="C57" s="274"/>
      <c r="D57" s="274"/>
      <c r="E57" s="274"/>
      <c r="F57" s="274"/>
      <c r="G57" s="274"/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5"/>
    </row>
    <row r="58" spans="2:18" ht="15" customHeight="1" x14ac:dyDescent="0.3">
      <c r="B58" s="177">
        <v>5</v>
      </c>
      <c r="C58" s="174" t="s">
        <v>124</v>
      </c>
      <c r="D58" s="185">
        <v>1</v>
      </c>
      <c r="E58" s="186">
        <v>1</v>
      </c>
      <c r="F58" s="187">
        <v>185500000000</v>
      </c>
      <c r="G58" s="187">
        <v>37100000000</v>
      </c>
      <c r="H58" s="188">
        <v>26</v>
      </c>
      <c r="I58" s="189">
        <v>68492307692.307693</v>
      </c>
      <c r="J58" s="186"/>
      <c r="K58" s="174"/>
      <c r="L58" s="174"/>
      <c r="M58" s="174">
        <v>0</v>
      </c>
      <c r="N58" s="186" t="s">
        <v>58</v>
      </c>
      <c r="O58" s="174" t="s">
        <v>58</v>
      </c>
      <c r="P58" s="174"/>
      <c r="Q58" s="189">
        <v>339887021113.23242</v>
      </c>
      <c r="R58" s="190" t="s">
        <v>133</v>
      </c>
    </row>
    <row r="59" spans="2:18" ht="15" customHeight="1" x14ac:dyDescent="0.3">
      <c r="B59" s="175">
        <v>5.0999999999999996</v>
      </c>
      <c r="C59" s="176" t="s">
        <v>122</v>
      </c>
      <c r="D59" s="191">
        <v>0.9</v>
      </c>
      <c r="E59" s="192">
        <v>0</v>
      </c>
      <c r="F59" s="193" t="s">
        <v>58</v>
      </c>
      <c r="G59" s="193" t="s">
        <v>58</v>
      </c>
      <c r="H59" s="194" t="s">
        <v>58</v>
      </c>
      <c r="I59" s="189" t="s">
        <v>58</v>
      </c>
      <c r="J59" s="195">
        <v>244074429000</v>
      </c>
      <c r="K59" s="196">
        <v>120</v>
      </c>
      <c r="L59" s="196">
        <v>0</v>
      </c>
      <c r="M59" s="196" t="s">
        <v>58</v>
      </c>
      <c r="N59" s="196">
        <v>40</v>
      </c>
      <c r="O59" s="196">
        <v>40</v>
      </c>
      <c r="P59" s="195">
        <v>147927627501.36597</v>
      </c>
      <c r="Q59" s="189">
        <v>340221230498.63403</v>
      </c>
      <c r="R59" s="197" t="s">
        <v>58</v>
      </c>
    </row>
    <row r="60" spans="2:18" ht="15" customHeight="1" x14ac:dyDescent="0.3">
      <c r="B60" s="175">
        <v>5.1999999999999993</v>
      </c>
      <c r="C60" s="176" t="s">
        <v>123</v>
      </c>
      <c r="D60" s="191">
        <v>0.1</v>
      </c>
      <c r="E60" s="192">
        <v>0</v>
      </c>
      <c r="F60" s="193" t="s">
        <v>58</v>
      </c>
      <c r="G60" s="193" t="s">
        <v>58</v>
      </c>
      <c r="H60" s="194" t="s">
        <v>58</v>
      </c>
      <c r="I60" s="189" t="s">
        <v>58</v>
      </c>
      <c r="J60" s="195">
        <v>532338092</v>
      </c>
      <c r="K60" s="196">
        <v>120</v>
      </c>
      <c r="L60" s="196">
        <v>0</v>
      </c>
      <c r="M60" s="196" t="s">
        <v>58</v>
      </c>
      <c r="N60" s="196">
        <v>20</v>
      </c>
      <c r="O60" s="196">
        <v>40</v>
      </c>
      <c r="P60" s="195">
        <v>1292417951.0016279</v>
      </c>
      <c r="Q60" s="189">
        <v>-334209385.4016279</v>
      </c>
      <c r="R60" s="197" t="s">
        <v>58</v>
      </c>
    </row>
    <row r="61" spans="2:18" ht="15" customHeight="1" x14ac:dyDescent="0.3">
      <c r="B61" s="175" t="s">
        <v>58</v>
      </c>
      <c r="C61" s="176">
        <v>0</v>
      </c>
      <c r="D61" s="191">
        <v>0</v>
      </c>
      <c r="E61" s="192">
        <v>0</v>
      </c>
      <c r="F61" s="193" t="s">
        <v>58</v>
      </c>
      <c r="G61" s="193" t="s">
        <v>58</v>
      </c>
      <c r="H61" s="194" t="s">
        <v>58</v>
      </c>
      <c r="I61" s="189" t="s">
        <v>58</v>
      </c>
      <c r="J61" s="195" t="s">
        <v>58</v>
      </c>
      <c r="K61" s="196" t="s">
        <v>58</v>
      </c>
      <c r="L61" s="196">
        <v>0</v>
      </c>
      <c r="M61" s="196" t="s">
        <v>58</v>
      </c>
      <c r="N61" s="196" t="s">
        <v>58</v>
      </c>
      <c r="O61" s="196" t="s">
        <v>58</v>
      </c>
      <c r="P61" s="195" t="s">
        <v>58</v>
      </c>
      <c r="Q61" s="189" t="s">
        <v>58</v>
      </c>
      <c r="R61" s="197" t="s">
        <v>58</v>
      </c>
    </row>
    <row r="62" spans="2:18" ht="15" customHeight="1" x14ac:dyDescent="0.3">
      <c r="B62" s="175" t="s">
        <v>58</v>
      </c>
      <c r="C62" s="176">
        <v>0</v>
      </c>
      <c r="D62" s="191">
        <v>0</v>
      </c>
      <c r="E62" s="192">
        <v>0</v>
      </c>
      <c r="F62" s="193" t="s">
        <v>58</v>
      </c>
      <c r="G62" s="193" t="s">
        <v>58</v>
      </c>
      <c r="H62" s="194" t="s">
        <v>58</v>
      </c>
      <c r="I62" s="189" t="s">
        <v>58</v>
      </c>
      <c r="J62" s="195" t="s">
        <v>58</v>
      </c>
      <c r="K62" s="196" t="s">
        <v>58</v>
      </c>
      <c r="L62" s="196">
        <v>0</v>
      </c>
      <c r="M62" s="196" t="s">
        <v>58</v>
      </c>
      <c r="N62" s="196" t="s">
        <v>58</v>
      </c>
      <c r="O62" s="196" t="s">
        <v>58</v>
      </c>
      <c r="P62" s="195" t="s">
        <v>58</v>
      </c>
      <c r="Q62" s="189" t="s">
        <v>58</v>
      </c>
      <c r="R62" s="197" t="s">
        <v>58</v>
      </c>
    </row>
    <row r="63" spans="2:18" ht="15" customHeight="1" x14ac:dyDescent="0.3">
      <c r="B63" s="175" t="s">
        <v>58</v>
      </c>
      <c r="C63" s="176">
        <v>0</v>
      </c>
      <c r="D63" s="191">
        <v>0</v>
      </c>
      <c r="E63" s="192">
        <v>0</v>
      </c>
      <c r="F63" s="193" t="s">
        <v>58</v>
      </c>
      <c r="G63" s="193" t="s">
        <v>58</v>
      </c>
      <c r="H63" s="194" t="s">
        <v>58</v>
      </c>
      <c r="I63" s="189" t="s">
        <v>58</v>
      </c>
      <c r="J63" s="195" t="s">
        <v>58</v>
      </c>
      <c r="K63" s="196" t="s">
        <v>58</v>
      </c>
      <c r="L63" s="196">
        <v>0</v>
      </c>
      <c r="M63" s="196" t="s">
        <v>58</v>
      </c>
      <c r="N63" s="196" t="s">
        <v>58</v>
      </c>
      <c r="O63" s="196" t="s">
        <v>58</v>
      </c>
      <c r="P63" s="195" t="s">
        <v>58</v>
      </c>
      <c r="Q63" s="189" t="s">
        <v>58</v>
      </c>
      <c r="R63" s="197" t="s">
        <v>58</v>
      </c>
    </row>
    <row r="64" spans="2:18" ht="15" customHeight="1" x14ac:dyDescent="0.3">
      <c r="B64" s="175" t="s">
        <v>58</v>
      </c>
      <c r="C64" s="176">
        <v>0</v>
      </c>
      <c r="D64" s="191">
        <v>0</v>
      </c>
      <c r="E64" s="192">
        <v>0</v>
      </c>
      <c r="F64" s="193" t="s">
        <v>58</v>
      </c>
      <c r="G64" s="193" t="s">
        <v>58</v>
      </c>
      <c r="H64" s="194" t="s">
        <v>58</v>
      </c>
      <c r="I64" s="189" t="s">
        <v>58</v>
      </c>
      <c r="J64" s="195" t="s">
        <v>58</v>
      </c>
      <c r="K64" s="196" t="s">
        <v>58</v>
      </c>
      <c r="L64" s="196">
        <v>0</v>
      </c>
      <c r="M64" s="196" t="s">
        <v>58</v>
      </c>
      <c r="N64" s="196" t="s">
        <v>58</v>
      </c>
      <c r="O64" s="196" t="s">
        <v>58</v>
      </c>
      <c r="P64" s="195" t="s">
        <v>58</v>
      </c>
      <c r="Q64" s="189" t="s">
        <v>58</v>
      </c>
      <c r="R64" s="197" t="s">
        <v>58</v>
      </c>
    </row>
    <row r="65" spans="2:18" ht="15" customHeight="1" x14ac:dyDescent="0.3">
      <c r="B65" s="175" t="s">
        <v>58</v>
      </c>
      <c r="C65" s="176">
        <v>0</v>
      </c>
      <c r="D65" s="191">
        <v>0</v>
      </c>
      <c r="E65" s="192">
        <v>0</v>
      </c>
      <c r="F65" s="193" t="s">
        <v>58</v>
      </c>
      <c r="G65" s="193" t="s">
        <v>58</v>
      </c>
      <c r="H65" s="194" t="s">
        <v>58</v>
      </c>
      <c r="I65" s="189" t="s">
        <v>58</v>
      </c>
      <c r="J65" s="195" t="s">
        <v>58</v>
      </c>
      <c r="K65" s="196" t="s">
        <v>58</v>
      </c>
      <c r="L65" s="196">
        <v>0</v>
      </c>
      <c r="M65" s="196" t="s">
        <v>58</v>
      </c>
      <c r="N65" s="196" t="s">
        <v>58</v>
      </c>
      <c r="O65" s="196" t="s">
        <v>58</v>
      </c>
      <c r="P65" s="195" t="s">
        <v>58</v>
      </c>
      <c r="Q65" s="189" t="s">
        <v>58</v>
      </c>
      <c r="R65" s="197" t="s">
        <v>58</v>
      </c>
    </row>
    <row r="66" spans="2:18" ht="15" customHeight="1" x14ac:dyDescent="0.3">
      <c r="B66" s="175" t="s">
        <v>58</v>
      </c>
      <c r="C66" s="176">
        <v>0</v>
      </c>
      <c r="D66" s="191">
        <v>0</v>
      </c>
      <c r="E66" s="192">
        <v>0</v>
      </c>
      <c r="F66" s="193" t="s">
        <v>58</v>
      </c>
      <c r="G66" s="193" t="s">
        <v>58</v>
      </c>
      <c r="H66" s="194" t="s">
        <v>58</v>
      </c>
      <c r="I66" s="189" t="s">
        <v>58</v>
      </c>
      <c r="J66" s="195" t="s">
        <v>58</v>
      </c>
      <c r="K66" s="196" t="s">
        <v>58</v>
      </c>
      <c r="L66" s="196">
        <v>0</v>
      </c>
      <c r="M66" s="196" t="s">
        <v>58</v>
      </c>
      <c r="N66" s="196" t="s">
        <v>58</v>
      </c>
      <c r="O66" s="196" t="s">
        <v>58</v>
      </c>
      <c r="P66" s="195" t="s">
        <v>58</v>
      </c>
      <c r="Q66" s="189" t="s">
        <v>58</v>
      </c>
      <c r="R66" s="197" t="s">
        <v>58</v>
      </c>
    </row>
    <row r="67" spans="2:18" ht="15" customHeight="1" x14ac:dyDescent="0.3">
      <c r="B67" s="175" t="s">
        <v>58</v>
      </c>
      <c r="C67" s="176">
        <v>0</v>
      </c>
      <c r="D67" s="191">
        <v>0</v>
      </c>
      <c r="E67" s="192">
        <v>0</v>
      </c>
      <c r="F67" s="193" t="s">
        <v>58</v>
      </c>
      <c r="G67" s="193" t="s">
        <v>58</v>
      </c>
      <c r="H67" s="194" t="s">
        <v>58</v>
      </c>
      <c r="I67" s="189" t="s">
        <v>58</v>
      </c>
      <c r="J67" s="195" t="s">
        <v>58</v>
      </c>
      <c r="K67" s="196" t="s">
        <v>58</v>
      </c>
      <c r="L67" s="196">
        <v>0</v>
      </c>
      <c r="M67" s="196" t="s">
        <v>58</v>
      </c>
      <c r="N67" s="196" t="s">
        <v>58</v>
      </c>
      <c r="O67" s="196" t="s">
        <v>58</v>
      </c>
      <c r="P67" s="195" t="s">
        <v>58</v>
      </c>
      <c r="Q67" s="189" t="s">
        <v>58</v>
      </c>
      <c r="R67" s="197" t="s">
        <v>58</v>
      </c>
    </row>
    <row r="68" spans="2:18" ht="15" customHeight="1" x14ac:dyDescent="0.3">
      <c r="B68" s="273">
        <v>6</v>
      </c>
      <c r="C68" s="274"/>
      <c r="D68" s="274"/>
      <c r="E68" s="274"/>
      <c r="F68" s="274"/>
      <c r="G68" s="274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5"/>
    </row>
    <row r="69" spans="2:18" ht="15" customHeight="1" x14ac:dyDescent="0.3">
      <c r="B69" s="177">
        <v>6</v>
      </c>
      <c r="C69" s="174" t="s">
        <v>129</v>
      </c>
      <c r="D69" s="185">
        <v>1</v>
      </c>
      <c r="E69" s="186">
        <v>1</v>
      </c>
      <c r="F69" s="187">
        <v>185500000000</v>
      </c>
      <c r="G69" s="187">
        <v>37100000000</v>
      </c>
      <c r="H69" s="188">
        <v>26</v>
      </c>
      <c r="I69" s="189">
        <v>68492307692.307693</v>
      </c>
      <c r="J69" s="186"/>
      <c r="K69" s="174"/>
      <c r="L69" s="174"/>
      <c r="M69" s="174">
        <v>0</v>
      </c>
      <c r="N69" s="186" t="s">
        <v>58</v>
      </c>
      <c r="O69" s="174" t="s">
        <v>58</v>
      </c>
      <c r="P69" s="174"/>
      <c r="Q69" s="189">
        <v>212315327087.18497</v>
      </c>
      <c r="R69" s="190" t="s">
        <v>133</v>
      </c>
    </row>
    <row r="70" spans="2:18" ht="15" customHeight="1" x14ac:dyDescent="0.3">
      <c r="B70" s="175">
        <v>6.1</v>
      </c>
      <c r="C70" s="176" t="s">
        <v>130</v>
      </c>
      <c r="D70" s="191">
        <v>0.9</v>
      </c>
      <c r="E70" s="192">
        <v>0</v>
      </c>
      <c r="F70" s="193" t="s">
        <v>58</v>
      </c>
      <c r="G70" s="193" t="s">
        <v>58</v>
      </c>
      <c r="H70" s="194" t="s">
        <v>58</v>
      </c>
      <c r="I70" s="189" t="s">
        <v>58</v>
      </c>
      <c r="J70" s="195">
        <v>162251507915</v>
      </c>
      <c r="K70" s="196">
        <v>100</v>
      </c>
      <c r="L70" s="196">
        <v>0</v>
      </c>
      <c r="M70" s="196" t="s">
        <v>58</v>
      </c>
      <c r="N70" s="196">
        <v>40</v>
      </c>
      <c r="O70" s="196">
        <v>40</v>
      </c>
      <c r="P70" s="195">
        <v>80376192870.215027</v>
      </c>
      <c r="Q70" s="189">
        <v>211676521376.78497</v>
      </c>
      <c r="R70" s="197" t="s">
        <v>58</v>
      </c>
    </row>
    <row r="71" spans="2:18" ht="15" customHeight="1" x14ac:dyDescent="0.3">
      <c r="B71" s="175">
        <v>6.1999999999999993</v>
      </c>
      <c r="C71" s="176" t="s">
        <v>131</v>
      </c>
      <c r="D71" s="191">
        <v>0.1</v>
      </c>
      <c r="E71" s="192">
        <v>0</v>
      </c>
      <c r="F71" s="193" t="s">
        <v>58</v>
      </c>
      <c r="G71" s="193" t="s">
        <v>58</v>
      </c>
      <c r="H71" s="194" t="s">
        <v>58</v>
      </c>
      <c r="I71" s="189" t="s">
        <v>58</v>
      </c>
      <c r="J71" s="195">
        <v>532338092</v>
      </c>
      <c r="K71" s="196">
        <v>80</v>
      </c>
      <c r="L71" s="196">
        <v>0</v>
      </c>
      <c r="M71" s="196" t="s">
        <v>58</v>
      </c>
      <c r="N71" s="196">
        <v>0</v>
      </c>
      <c r="O71" s="196">
        <v>40</v>
      </c>
      <c r="P71" s="195">
        <v>9.9999999999999994E-12</v>
      </c>
      <c r="Q71" s="189">
        <v>638805710.39999998</v>
      </c>
      <c r="R71" s="197" t="s">
        <v>58</v>
      </c>
    </row>
    <row r="72" spans="2:18" ht="15" customHeight="1" x14ac:dyDescent="0.3">
      <c r="B72" s="175" t="s">
        <v>58</v>
      </c>
      <c r="C72" s="176">
        <v>0</v>
      </c>
      <c r="D72" s="191">
        <v>0</v>
      </c>
      <c r="E72" s="192">
        <v>0</v>
      </c>
      <c r="F72" s="193" t="s">
        <v>58</v>
      </c>
      <c r="G72" s="193" t="s">
        <v>58</v>
      </c>
      <c r="H72" s="194" t="s">
        <v>58</v>
      </c>
      <c r="I72" s="189" t="s">
        <v>58</v>
      </c>
      <c r="J72" s="195" t="s">
        <v>58</v>
      </c>
      <c r="K72" s="196" t="s">
        <v>58</v>
      </c>
      <c r="L72" s="196">
        <v>0</v>
      </c>
      <c r="M72" s="196" t="s">
        <v>58</v>
      </c>
      <c r="N72" s="196" t="s">
        <v>58</v>
      </c>
      <c r="O72" s="196" t="s">
        <v>58</v>
      </c>
      <c r="P72" s="195" t="s">
        <v>58</v>
      </c>
      <c r="Q72" s="189" t="s">
        <v>58</v>
      </c>
      <c r="R72" s="197" t="s">
        <v>58</v>
      </c>
    </row>
    <row r="73" spans="2:18" ht="15" customHeight="1" x14ac:dyDescent="0.3">
      <c r="B73" s="175" t="s">
        <v>58</v>
      </c>
      <c r="C73" s="176">
        <v>0</v>
      </c>
      <c r="D73" s="191">
        <v>0</v>
      </c>
      <c r="E73" s="192">
        <v>0</v>
      </c>
      <c r="F73" s="193" t="s">
        <v>58</v>
      </c>
      <c r="G73" s="193" t="s">
        <v>58</v>
      </c>
      <c r="H73" s="194" t="s">
        <v>58</v>
      </c>
      <c r="I73" s="189" t="s">
        <v>58</v>
      </c>
      <c r="J73" s="195" t="s">
        <v>58</v>
      </c>
      <c r="K73" s="196" t="s">
        <v>58</v>
      </c>
      <c r="L73" s="196">
        <v>0</v>
      </c>
      <c r="M73" s="196" t="s">
        <v>58</v>
      </c>
      <c r="N73" s="196" t="s">
        <v>58</v>
      </c>
      <c r="O73" s="196" t="s">
        <v>58</v>
      </c>
      <c r="P73" s="195" t="s">
        <v>58</v>
      </c>
      <c r="Q73" s="189" t="s">
        <v>58</v>
      </c>
      <c r="R73" s="197" t="s">
        <v>58</v>
      </c>
    </row>
    <row r="74" spans="2:18" ht="15" customHeight="1" x14ac:dyDescent="0.3">
      <c r="B74" s="175" t="s">
        <v>58</v>
      </c>
      <c r="C74" s="176">
        <v>0</v>
      </c>
      <c r="D74" s="191">
        <v>0</v>
      </c>
      <c r="E74" s="192">
        <v>0</v>
      </c>
      <c r="F74" s="193" t="s">
        <v>58</v>
      </c>
      <c r="G74" s="193" t="s">
        <v>58</v>
      </c>
      <c r="H74" s="194" t="s">
        <v>58</v>
      </c>
      <c r="I74" s="189" t="s">
        <v>58</v>
      </c>
      <c r="J74" s="195" t="s">
        <v>58</v>
      </c>
      <c r="K74" s="196" t="s">
        <v>58</v>
      </c>
      <c r="L74" s="196">
        <v>0</v>
      </c>
      <c r="M74" s="196" t="s">
        <v>58</v>
      </c>
      <c r="N74" s="196" t="s">
        <v>58</v>
      </c>
      <c r="O74" s="196" t="s">
        <v>58</v>
      </c>
      <c r="P74" s="195" t="s">
        <v>58</v>
      </c>
      <c r="Q74" s="189" t="s">
        <v>58</v>
      </c>
      <c r="R74" s="197" t="s">
        <v>58</v>
      </c>
    </row>
    <row r="75" spans="2:18" ht="15" customHeight="1" x14ac:dyDescent="0.3">
      <c r="B75" s="175" t="s">
        <v>58</v>
      </c>
      <c r="C75" s="176">
        <v>0</v>
      </c>
      <c r="D75" s="191">
        <v>0</v>
      </c>
      <c r="E75" s="192">
        <v>0</v>
      </c>
      <c r="F75" s="193" t="s">
        <v>58</v>
      </c>
      <c r="G75" s="193" t="s">
        <v>58</v>
      </c>
      <c r="H75" s="194" t="s">
        <v>58</v>
      </c>
      <c r="I75" s="189" t="s">
        <v>58</v>
      </c>
      <c r="J75" s="195" t="s">
        <v>58</v>
      </c>
      <c r="K75" s="196" t="s">
        <v>58</v>
      </c>
      <c r="L75" s="196">
        <v>0</v>
      </c>
      <c r="M75" s="196" t="s">
        <v>58</v>
      </c>
      <c r="N75" s="196" t="s">
        <v>58</v>
      </c>
      <c r="O75" s="196" t="s">
        <v>58</v>
      </c>
      <c r="P75" s="195" t="s">
        <v>58</v>
      </c>
      <c r="Q75" s="189" t="s">
        <v>58</v>
      </c>
      <c r="R75" s="197" t="s">
        <v>58</v>
      </c>
    </row>
    <row r="76" spans="2:18" ht="15" customHeight="1" x14ac:dyDescent="0.3">
      <c r="B76" s="175" t="s">
        <v>58</v>
      </c>
      <c r="C76" s="176">
        <v>0</v>
      </c>
      <c r="D76" s="191">
        <v>0</v>
      </c>
      <c r="E76" s="192">
        <v>0</v>
      </c>
      <c r="F76" s="193" t="s">
        <v>58</v>
      </c>
      <c r="G76" s="193" t="s">
        <v>58</v>
      </c>
      <c r="H76" s="194" t="s">
        <v>58</v>
      </c>
      <c r="I76" s="189" t="s">
        <v>58</v>
      </c>
      <c r="J76" s="195" t="s">
        <v>58</v>
      </c>
      <c r="K76" s="196" t="s">
        <v>58</v>
      </c>
      <c r="L76" s="196">
        <v>0</v>
      </c>
      <c r="M76" s="196" t="s">
        <v>58</v>
      </c>
      <c r="N76" s="196" t="s">
        <v>58</v>
      </c>
      <c r="O76" s="196" t="s">
        <v>58</v>
      </c>
      <c r="P76" s="195" t="s">
        <v>58</v>
      </c>
      <c r="Q76" s="189" t="s">
        <v>58</v>
      </c>
      <c r="R76" s="197" t="s">
        <v>58</v>
      </c>
    </row>
    <row r="77" spans="2:18" ht="15" customHeight="1" x14ac:dyDescent="0.3">
      <c r="B77" s="175" t="s">
        <v>58</v>
      </c>
      <c r="C77" s="176">
        <v>0</v>
      </c>
      <c r="D77" s="191">
        <v>0</v>
      </c>
      <c r="E77" s="192">
        <v>0</v>
      </c>
      <c r="F77" s="193" t="s">
        <v>58</v>
      </c>
      <c r="G77" s="193" t="s">
        <v>58</v>
      </c>
      <c r="H77" s="194" t="s">
        <v>58</v>
      </c>
      <c r="I77" s="189" t="s">
        <v>58</v>
      </c>
      <c r="J77" s="195" t="s">
        <v>58</v>
      </c>
      <c r="K77" s="196" t="s">
        <v>58</v>
      </c>
      <c r="L77" s="196">
        <v>0</v>
      </c>
      <c r="M77" s="196" t="s">
        <v>58</v>
      </c>
      <c r="N77" s="196" t="s">
        <v>58</v>
      </c>
      <c r="O77" s="196" t="s">
        <v>58</v>
      </c>
      <c r="P77" s="195" t="s">
        <v>58</v>
      </c>
      <c r="Q77" s="189" t="s">
        <v>58</v>
      </c>
      <c r="R77" s="197" t="s">
        <v>58</v>
      </c>
    </row>
    <row r="78" spans="2:18" ht="15" customHeight="1" x14ac:dyDescent="0.3">
      <c r="B78" s="175" t="s">
        <v>58</v>
      </c>
      <c r="C78" s="176">
        <v>0</v>
      </c>
      <c r="D78" s="191">
        <v>0</v>
      </c>
      <c r="E78" s="192">
        <v>0</v>
      </c>
      <c r="F78" s="193" t="s">
        <v>58</v>
      </c>
      <c r="G78" s="193" t="s">
        <v>58</v>
      </c>
      <c r="H78" s="194" t="s">
        <v>58</v>
      </c>
      <c r="I78" s="189" t="s">
        <v>58</v>
      </c>
      <c r="J78" s="195" t="s">
        <v>58</v>
      </c>
      <c r="K78" s="196" t="s">
        <v>58</v>
      </c>
      <c r="L78" s="196">
        <v>0</v>
      </c>
      <c r="M78" s="196" t="s">
        <v>58</v>
      </c>
      <c r="N78" s="196" t="s">
        <v>58</v>
      </c>
      <c r="O78" s="196" t="s">
        <v>58</v>
      </c>
      <c r="P78" s="195" t="s">
        <v>58</v>
      </c>
      <c r="Q78" s="189" t="s">
        <v>58</v>
      </c>
      <c r="R78" s="197" t="s">
        <v>58</v>
      </c>
    </row>
    <row r="79" spans="2:18" ht="15" customHeight="1" x14ac:dyDescent="0.3">
      <c r="B79" s="273">
        <v>7</v>
      </c>
      <c r="C79" s="274"/>
      <c r="D79" s="274"/>
      <c r="E79" s="274"/>
      <c r="F79" s="274"/>
      <c r="G79" s="274"/>
      <c r="H79" s="274"/>
      <c r="I79" s="274"/>
      <c r="J79" s="274"/>
      <c r="K79" s="274"/>
      <c r="L79" s="274"/>
      <c r="M79" s="274"/>
      <c r="N79" s="274"/>
      <c r="O79" s="274"/>
      <c r="P79" s="274"/>
      <c r="Q79" s="274"/>
      <c r="R79" s="275"/>
    </row>
    <row r="80" spans="2:18" ht="15" customHeight="1" x14ac:dyDescent="0.3">
      <c r="B80" s="177">
        <v>7</v>
      </c>
      <c r="C80" s="174" t="s">
        <v>125</v>
      </c>
      <c r="D80" s="185">
        <v>1</v>
      </c>
      <c r="E80" s="186">
        <v>1</v>
      </c>
      <c r="F80" s="187">
        <v>185500000000</v>
      </c>
      <c r="G80" s="187">
        <v>37100000000</v>
      </c>
      <c r="H80" s="188">
        <v>26</v>
      </c>
      <c r="I80" s="189">
        <v>68492307692.307693</v>
      </c>
      <c r="J80" s="186"/>
      <c r="K80" s="174"/>
      <c r="L80" s="174"/>
      <c r="M80" s="174">
        <v>0</v>
      </c>
      <c r="N80" s="186" t="s">
        <v>58</v>
      </c>
      <c r="O80" s="174" t="s">
        <v>58</v>
      </c>
      <c r="P80" s="174"/>
      <c r="Q80" s="189">
        <v>153149050015.49426</v>
      </c>
      <c r="R80" s="190" t="s">
        <v>133</v>
      </c>
    </row>
    <row r="81" spans="2:18" ht="15" customHeight="1" x14ac:dyDescent="0.3">
      <c r="B81" s="175">
        <v>7.1</v>
      </c>
      <c r="C81" s="176" t="s">
        <v>126</v>
      </c>
      <c r="D81" s="191">
        <v>0.55000000000000004</v>
      </c>
      <c r="E81" s="192">
        <v>0</v>
      </c>
      <c r="F81" s="193" t="s">
        <v>58</v>
      </c>
      <c r="G81" s="193" t="s">
        <v>58</v>
      </c>
      <c r="H81" s="194" t="s">
        <v>58</v>
      </c>
      <c r="I81" s="189" t="s">
        <v>58</v>
      </c>
      <c r="J81" s="195">
        <v>98524731332</v>
      </c>
      <c r="K81" s="196">
        <v>80</v>
      </c>
      <c r="L81" s="196">
        <v>0</v>
      </c>
      <c r="M81" s="196" t="s">
        <v>58</v>
      </c>
      <c r="N81" s="196">
        <v>40</v>
      </c>
      <c r="O81" s="196">
        <v>40</v>
      </c>
      <c r="P81" s="195">
        <v>74928308980.711273</v>
      </c>
      <c r="Q81" s="189">
        <v>82711261150.488739</v>
      </c>
      <c r="R81" s="197" t="s">
        <v>58</v>
      </c>
    </row>
    <row r="82" spans="2:18" ht="15" customHeight="1" x14ac:dyDescent="0.3">
      <c r="B82" s="175">
        <v>7.1999999999999993</v>
      </c>
      <c r="C82" s="176" t="s">
        <v>127</v>
      </c>
      <c r="D82" s="191">
        <v>0.1</v>
      </c>
      <c r="E82" s="192">
        <v>0</v>
      </c>
      <c r="F82" s="193" t="s">
        <v>58</v>
      </c>
      <c r="G82" s="193" t="s">
        <v>58</v>
      </c>
      <c r="H82" s="194" t="s">
        <v>58</v>
      </c>
      <c r="I82" s="189" t="s">
        <v>58</v>
      </c>
      <c r="J82" s="195">
        <v>532338092</v>
      </c>
      <c r="K82" s="196">
        <v>60</v>
      </c>
      <c r="L82" s="196">
        <v>0</v>
      </c>
      <c r="M82" s="196" t="s">
        <v>58</v>
      </c>
      <c r="N82" s="196">
        <v>20</v>
      </c>
      <c r="O82" s="196">
        <v>40</v>
      </c>
      <c r="P82" s="195">
        <v>9.9999999999999994E-12</v>
      </c>
      <c r="Q82" s="189">
        <v>638805710.39999998</v>
      </c>
      <c r="R82" s="197" t="s">
        <v>58</v>
      </c>
    </row>
    <row r="83" spans="2:18" ht="15" customHeight="1" x14ac:dyDescent="0.3">
      <c r="B83" s="175">
        <v>7.2999999999999989</v>
      </c>
      <c r="C83" s="176" t="s">
        <v>128</v>
      </c>
      <c r="D83" s="191">
        <v>0.35</v>
      </c>
      <c r="E83" s="192">
        <v>0</v>
      </c>
      <c r="F83" s="193" t="s">
        <v>58</v>
      </c>
      <c r="G83" s="193" t="s">
        <v>58</v>
      </c>
      <c r="H83" s="194" t="s">
        <v>58</v>
      </c>
      <c r="I83" s="189" t="s">
        <v>58</v>
      </c>
      <c r="J83" s="195">
        <v>50776316891</v>
      </c>
      <c r="K83" s="196">
        <v>80</v>
      </c>
      <c r="L83" s="196">
        <v>0</v>
      </c>
      <c r="M83" s="196" t="s">
        <v>58</v>
      </c>
      <c r="N83" s="196">
        <v>30</v>
      </c>
      <c r="O83" s="196">
        <v>35</v>
      </c>
      <c r="P83" s="195">
        <v>3826676337.3444448</v>
      </c>
      <c r="Q83" s="189">
        <v>69798983154.605545</v>
      </c>
      <c r="R83" s="197" t="s">
        <v>58</v>
      </c>
    </row>
    <row r="84" spans="2:18" ht="15" customHeight="1" x14ac:dyDescent="0.3">
      <c r="B84" s="175" t="s">
        <v>58</v>
      </c>
      <c r="C84" s="176">
        <v>0</v>
      </c>
      <c r="D84" s="191">
        <v>0</v>
      </c>
      <c r="E84" s="192">
        <v>0</v>
      </c>
      <c r="F84" s="193" t="s">
        <v>58</v>
      </c>
      <c r="G84" s="193" t="s">
        <v>58</v>
      </c>
      <c r="H84" s="194" t="s">
        <v>58</v>
      </c>
      <c r="I84" s="189" t="s">
        <v>58</v>
      </c>
      <c r="J84" s="195" t="s">
        <v>58</v>
      </c>
      <c r="K84" s="196" t="s">
        <v>58</v>
      </c>
      <c r="L84" s="196">
        <v>0</v>
      </c>
      <c r="M84" s="196" t="s">
        <v>58</v>
      </c>
      <c r="N84" s="196" t="s">
        <v>58</v>
      </c>
      <c r="O84" s="196" t="s">
        <v>58</v>
      </c>
      <c r="P84" s="195" t="s">
        <v>58</v>
      </c>
      <c r="Q84" s="189" t="s">
        <v>58</v>
      </c>
      <c r="R84" s="197" t="s">
        <v>58</v>
      </c>
    </row>
    <row r="85" spans="2:18" ht="15" customHeight="1" x14ac:dyDescent="0.3">
      <c r="B85" s="175" t="s">
        <v>58</v>
      </c>
      <c r="C85" s="176">
        <v>0</v>
      </c>
      <c r="D85" s="191">
        <v>0</v>
      </c>
      <c r="E85" s="192">
        <v>0</v>
      </c>
      <c r="F85" s="193" t="s">
        <v>58</v>
      </c>
      <c r="G85" s="193" t="s">
        <v>58</v>
      </c>
      <c r="H85" s="194" t="s">
        <v>58</v>
      </c>
      <c r="I85" s="189" t="s">
        <v>58</v>
      </c>
      <c r="J85" s="195" t="s">
        <v>58</v>
      </c>
      <c r="K85" s="196" t="s">
        <v>58</v>
      </c>
      <c r="L85" s="196">
        <v>0</v>
      </c>
      <c r="M85" s="196" t="s">
        <v>58</v>
      </c>
      <c r="N85" s="196" t="s">
        <v>58</v>
      </c>
      <c r="O85" s="196" t="s">
        <v>58</v>
      </c>
      <c r="P85" s="195" t="s">
        <v>58</v>
      </c>
      <c r="Q85" s="189" t="s">
        <v>58</v>
      </c>
      <c r="R85" s="197" t="s">
        <v>58</v>
      </c>
    </row>
    <row r="86" spans="2:18" ht="15" customHeight="1" x14ac:dyDescent="0.3">
      <c r="B86" s="175" t="s">
        <v>58</v>
      </c>
      <c r="C86" s="176">
        <v>0</v>
      </c>
      <c r="D86" s="191">
        <v>0</v>
      </c>
      <c r="E86" s="192">
        <v>0</v>
      </c>
      <c r="F86" s="193" t="s">
        <v>58</v>
      </c>
      <c r="G86" s="193" t="s">
        <v>58</v>
      </c>
      <c r="H86" s="194" t="s">
        <v>58</v>
      </c>
      <c r="I86" s="189" t="s">
        <v>58</v>
      </c>
      <c r="J86" s="195" t="s">
        <v>58</v>
      </c>
      <c r="K86" s="196" t="s">
        <v>58</v>
      </c>
      <c r="L86" s="196">
        <v>0</v>
      </c>
      <c r="M86" s="196" t="s">
        <v>58</v>
      </c>
      <c r="N86" s="196" t="s">
        <v>58</v>
      </c>
      <c r="O86" s="196" t="s">
        <v>58</v>
      </c>
      <c r="P86" s="195" t="s">
        <v>58</v>
      </c>
      <c r="Q86" s="189" t="s">
        <v>58</v>
      </c>
      <c r="R86" s="197" t="s">
        <v>58</v>
      </c>
    </row>
    <row r="87" spans="2:18" ht="15" customHeight="1" x14ac:dyDescent="0.3">
      <c r="B87" s="175" t="s">
        <v>58</v>
      </c>
      <c r="C87" s="176">
        <v>0</v>
      </c>
      <c r="D87" s="191">
        <v>0</v>
      </c>
      <c r="E87" s="192">
        <v>0</v>
      </c>
      <c r="F87" s="193" t="s">
        <v>58</v>
      </c>
      <c r="G87" s="193" t="s">
        <v>58</v>
      </c>
      <c r="H87" s="194" t="s">
        <v>58</v>
      </c>
      <c r="I87" s="189" t="s">
        <v>58</v>
      </c>
      <c r="J87" s="195" t="s">
        <v>58</v>
      </c>
      <c r="K87" s="196" t="s">
        <v>58</v>
      </c>
      <c r="L87" s="196">
        <v>0</v>
      </c>
      <c r="M87" s="196" t="s">
        <v>58</v>
      </c>
      <c r="N87" s="196" t="s">
        <v>58</v>
      </c>
      <c r="O87" s="196" t="s">
        <v>58</v>
      </c>
      <c r="P87" s="195" t="s">
        <v>58</v>
      </c>
      <c r="Q87" s="189" t="s">
        <v>58</v>
      </c>
      <c r="R87" s="197" t="s">
        <v>58</v>
      </c>
    </row>
    <row r="88" spans="2:18" ht="15" customHeight="1" x14ac:dyDescent="0.3">
      <c r="B88" s="175" t="s">
        <v>58</v>
      </c>
      <c r="C88" s="176">
        <v>0</v>
      </c>
      <c r="D88" s="191">
        <v>0</v>
      </c>
      <c r="E88" s="192">
        <v>0</v>
      </c>
      <c r="F88" s="193" t="s">
        <v>58</v>
      </c>
      <c r="G88" s="193" t="s">
        <v>58</v>
      </c>
      <c r="H88" s="194" t="s">
        <v>58</v>
      </c>
      <c r="I88" s="189" t="s">
        <v>58</v>
      </c>
      <c r="J88" s="195" t="s">
        <v>58</v>
      </c>
      <c r="K88" s="196" t="s">
        <v>58</v>
      </c>
      <c r="L88" s="196">
        <v>0</v>
      </c>
      <c r="M88" s="196" t="s">
        <v>58</v>
      </c>
      <c r="N88" s="196" t="s">
        <v>58</v>
      </c>
      <c r="O88" s="196" t="s">
        <v>58</v>
      </c>
      <c r="P88" s="195" t="s">
        <v>58</v>
      </c>
      <c r="Q88" s="189" t="s">
        <v>58</v>
      </c>
      <c r="R88" s="197" t="s">
        <v>58</v>
      </c>
    </row>
    <row r="89" spans="2:18" ht="15" customHeight="1" x14ac:dyDescent="0.3">
      <c r="B89" s="175" t="s">
        <v>58</v>
      </c>
      <c r="C89" s="176">
        <v>0</v>
      </c>
      <c r="D89" s="191">
        <v>0</v>
      </c>
      <c r="E89" s="192">
        <v>0</v>
      </c>
      <c r="F89" s="193" t="s">
        <v>58</v>
      </c>
      <c r="G89" s="193" t="s">
        <v>58</v>
      </c>
      <c r="H89" s="194" t="s">
        <v>58</v>
      </c>
      <c r="I89" s="189" t="s">
        <v>58</v>
      </c>
      <c r="J89" s="195" t="s">
        <v>58</v>
      </c>
      <c r="K89" s="196" t="s">
        <v>58</v>
      </c>
      <c r="L89" s="196">
        <v>0</v>
      </c>
      <c r="M89" s="196" t="s">
        <v>58</v>
      </c>
      <c r="N89" s="196" t="s">
        <v>58</v>
      </c>
      <c r="O89" s="196" t="s">
        <v>58</v>
      </c>
      <c r="P89" s="195" t="s">
        <v>58</v>
      </c>
      <c r="Q89" s="189" t="s">
        <v>58</v>
      </c>
      <c r="R89" s="197" t="s">
        <v>58</v>
      </c>
    </row>
  </sheetData>
  <sheetProtection formatCells="0" formatColumns="0" formatRows="0" insertColumns="0" insertRows="0" insertHyperlinks="0" deleteColumns="0" deleteRows="0" sort="0" autoFilter="0" pivotTables="0"/>
  <customSheetViews>
    <customSheetView guid="{7043DB3C-32B3-43B5-9ACE-4B1C78863594}">
      <selection activeCell="D26" sqref="D26"/>
      <pageMargins left="0.75" right="0.75" top="1" bottom="1" header="0" footer="0"/>
      <headerFooter alignWithMargins="0"/>
    </customSheetView>
  </customSheetViews>
  <mergeCells count="28">
    <mergeCell ref="B35:R35"/>
    <mergeCell ref="B46:R46"/>
    <mergeCell ref="B57:R57"/>
    <mergeCell ref="B68:R68"/>
    <mergeCell ref="B79:R79"/>
    <mergeCell ref="B4:R4"/>
    <mergeCell ref="B5:R5"/>
    <mergeCell ref="B6:R6"/>
    <mergeCell ref="B7:R7"/>
    <mergeCell ref="R11:R12"/>
    <mergeCell ref="F11:F12"/>
    <mergeCell ref="L10:L12"/>
    <mergeCell ref="M10:M12"/>
    <mergeCell ref="I11:I12"/>
    <mergeCell ref="J11:J12"/>
    <mergeCell ref="G11:G12"/>
    <mergeCell ref="Q11:Q12"/>
    <mergeCell ref="K11:K12"/>
    <mergeCell ref="O11:O12"/>
    <mergeCell ref="P11:P12"/>
    <mergeCell ref="B13:R13"/>
    <mergeCell ref="B24:R24"/>
    <mergeCell ref="B10:B12"/>
    <mergeCell ref="N11:N12"/>
    <mergeCell ref="C10:C12"/>
    <mergeCell ref="D11:D12"/>
    <mergeCell ref="E10:E12"/>
    <mergeCell ref="H10:H12"/>
  </mergeCells>
  <phoneticPr fontId="7" type="noConversion"/>
  <conditionalFormatting sqref="R9 D9:H9">
    <cfRule type="expression" dxfId="113" priority="6514" stopIfTrue="1">
      <formula>IF(#REF!-INT(#REF!)&gt;0,TRUE,FALSE)</formula>
    </cfRule>
  </conditionalFormatting>
  <conditionalFormatting sqref="C14:C23 C9 K9:P9">
    <cfRule type="cellIs" dxfId="112" priority="6515" stopIfTrue="1" operator="equal">
      <formula>"NO ADMISIBLE"</formula>
    </cfRule>
  </conditionalFormatting>
  <conditionalFormatting sqref="D16:D23">
    <cfRule type="expression" dxfId="111" priority="6513" stopIfTrue="1">
      <formula>IF(#REF!-INT(#REF!)&gt;0,TRUE,FALSE)</formula>
    </cfRule>
  </conditionalFormatting>
  <conditionalFormatting sqref="R14:R23">
    <cfRule type="cellIs" dxfId="110" priority="6510" stopIfTrue="1" operator="equal">
      <formula>"NO ADMISIBLE"</formula>
    </cfRule>
    <cfRule type="cellIs" dxfId="109" priority="6511" stopIfTrue="1" operator="equal">
      <formula>"ADMISIBLE"</formula>
    </cfRule>
  </conditionalFormatting>
  <conditionalFormatting sqref="D15 Q15 K15:O23">
    <cfRule type="expression" dxfId="108" priority="6504" stopIfTrue="1">
      <formula>IF(#REF!-INT(#REF!)&gt;0,TRUE,FALSE)</formula>
    </cfRule>
  </conditionalFormatting>
  <conditionalFormatting sqref="F15:F23">
    <cfRule type="expression" dxfId="107" priority="4012" stopIfTrue="1">
      <formula>IF(#REF!-INT(#REF!)&gt;0,TRUE,FALSE)</formula>
    </cfRule>
  </conditionalFormatting>
  <conditionalFormatting sqref="G15:G23">
    <cfRule type="expression" dxfId="106" priority="4011" stopIfTrue="1">
      <formula>IF(#REF!-INT(#REF!)&gt;0,TRUE,FALSE)</formula>
    </cfRule>
  </conditionalFormatting>
  <conditionalFormatting sqref="H15:H23">
    <cfRule type="expression" dxfId="105" priority="4010" stopIfTrue="1">
      <formula>IF(#REF!-INT(#REF!)&gt;0,TRUE,FALSE)</formula>
    </cfRule>
  </conditionalFormatting>
  <conditionalFormatting sqref="J15:J23">
    <cfRule type="expression" dxfId="104" priority="4009" stopIfTrue="1">
      <formula>IF(#REF!-INT(#REF!)&gt;0,TRUE,FALSE)</formula>
    </cfRule>
  </conditionalFormatting>
  <conditionalFormatting sqref="N15:N23">
    <cfRule type="expression" dxfId="103" priority="4007" stopIfTrue="1">
      <formula>IF(#REF!-INT(#REF!)&gt;0,TRUE,FALSE)</formula>
    </cfRule>
  </conditionalFormatting>
  <conditionalFormatting sqref="Q16:Q23">
    <cfRule type="expression" dxfId="102" priority="4005" stopIfTrue="1">
      <formula>IF(#REF!-INT(#REF!)&gt;0,TRUE,FALSE)</formula>
    </cfRule>
  </conditionalFormatting>
  <conditionalFormatting sqref="P15:P23">
    <cfRule type="expression" dxfId="101" priority="4004" stopIfTrue="1">
      <formula>IF(#REF!-INT(#REF!)&gt;0,TRUE,FALSE)</formula>
    </cfRule>
  </conditionalFormatting>
  <conditionalFormatting sqref="B14:H23 R14:R23 J14:P23">
    <cfRule type="expression" dxfId="100" priority="866">
      <formula>MOD(ROW(),2)</formula>
    </cfRule>
  </conditionalFormatting>
  <conditionalFormatting sqref="C25:C34">
    <cfRule type="cellIs" dxfId="99" priority="97" stopIfTrue="1" operator="equal">
      <formula>"NO ADMISIBLE"</formula>
    </cfRule>
  </conditionalFormatting>
  <conditionalFormatting sqref="D27:D34">
    <cfRule type="expression" dxfId="98" priority="96" stopIfTrue="1">
      <formula>IF(#REF!-INT(#REF!)&gt;0,TRUE,FALSE)</formula>
    </cfRule>
  </conditionalFormatting>
  <conditionalFormatting sqref="R26:R34">
    <cfRule type="cellIs" dxfId="97" priority="94" stopIfTrue="1" operator="equal">
      <formula>"NO ADMISIBLE"</formula>
    </cfRule>
    <cfRule type="cellIs" dxfId="96" priority="95" stopIfTrue="1" operator="equal">
      <formula>"ADMISIBLE"</formula>
    </cfRule>
  </conditionalFormatting>
  <conditionalFormatting sqref="D26 Q26 K26:O34">
    <cfRule type="expression" dxfId="95" priority="93" stopIfTrue="1">
      <formula>IF(#REF!-INT(#REF!)&gt;0,TRUE,FALSE)</formula>
    </cfRule>
  </conditionalFormatting>
  <conditionalFormatting sqref="F26:F34">
    <cfRule type="expression" dxfId="94" priority="92" stopIfTrue="1">
      <formula>IF(#REF!-INT(#REF!)&gt;0,TRUE,FALSE)</formula>
    </cfRule>
  </conditionalFormatting>
  <conditionalFormatting sqref="G26:G34">
    <cfRule type="expression" dxfId="93" priority="91" stopIfTrue="1">
      <formula>IF(#REF!-INT(#REF!)&gt;0,TRUE,FALSE)</formula>
    </cfRule>
  </conditionalFormatting>
  <conditionalFormatting sqref="H26:H34">
    <cfRule type="expression" dxfId="92" priority="90" stopIfTrue="1">
      <formula>IF(#REF!-INT(#REF!)&gt;0,TRUE,FALSE)</formula>
    </cfRule>
  </conditionalFormatting>
  <conditionalFormatting sqref="J26:J34">
    <cfRule type="expression" dxfId="91" priority="89" stopIfTrue="1">
      <formula>IF(#REF!-INT(#REF!)&gt;0,TRUE,FALSE)</formula>
    </cfRule>
  </conditionalFormatting>
  <conditionalFormatting sqref="N26:N34">
    <cfRule type="expression" dxfId="90" priority="88" stopIfTrue="1">
      <formula>IF(#REF!-INT(#REF!)&gt;0,TRUE,FALSE)</formula>
    </cfRule>
  </conditionalFormatting>
  <conditionalFormatting sqref="Q27:Q34">
    <cfRule type="expression" dxfId="89" priority="87" stopIfTrue="1">
      <formula>IF(#REF!-INT(#REF!)&gt;0,TRUE,FALSE)</formula>
    </cfRule>
  </conditionalFormatting>
  <conditionalFormatting sqref="P26:P34">
    <cfRule type="expression" dxfId="88" priority="86" stopIfTrue="1">
      <formula>IF(#REF!-INT(#REF!)&gt;0,TRUE,FALSE)</formula>
    </cfRule>
  </conditionalFormatting>
  <conditionalFormatting sqref="B25:H34 R26:R34 J25:P34">
    <cfRule type="expression" dxfId="87" priority="85">
      <formula>MOD(ROW(),2)</formula>
    </cfRule>
  </conditionalFormatting>
  <conditionalFormatting sqref="C36:C45">
    <cfRule type="cellIs" dxfId="86" priority="84" stopIfTrue="1" operator="equal">
      <formula>"NO ADMISIBLE"</formula>
    </cfRule>
  </conditionalFormatting>
  <conditionalFormatting sqref="D38:D45">
    <cfRule type="expression" dxfId="85" priority="83" stopIfTrue="1">
      <formula>IF(#REF!-INT(#REF!)&gt;0,TRUE,FALSE)</formula>
    </cfRule>
  </conditionalFormatting>
  <conditionalFormatting sqref="R37:R45">
    <cfRule type="cellIs" dxfId="84" priority="81" stopIfTrue="1" operator="equal">
      <formula>"NO ADMISIBLE"</formula>
    </cfRule>
    <cfRule type="cellIs" dxfId="83" priority="82" stopIfTrue="1" operator="equal">
      <formula>"ADMISIBLE"</formula>
    </cfRule>
  </conditionalFormatting>
  <conditionalFormatting sqref="D37 Q37 K37:O45">
    <cfRule type="expression" dxfId="82" priority="80" stopIfTrue="1">
      <formula>IF(#REF!-INT(#REF!)&gt;0,TRUE,FALSE)</formula>
    </cfRule>
  </conditionalFormatting>
  <conditionalFormatting sqref="F37:F45">
    <cfRule type="expression" dxfId="81" priority="79" stopIfTrue="1">
      <formula>IF(#REF!-INT(#REF!)&gt;0,TRUE,FALSE)</formula>
    </cfRule>
  </conditionalFormatting>
  <conditionalFormatting sqref="G37:G45">
    <cfRule type="expression" dxfId="80" priority="78" stopIfTrue="1">
      <formula>IF(#REF!-INT(#REF!)&gt;0,TRUE,FALSE)</formula>
    </cfRule>
  </conditionalFormatting>
  <conditionalFormatting sqref="H37:H45">
    <cfRule type="expression" dxfId="79" priority="77" stopIfTrue="1">
      <formula>IF(#REF!-INT(#REF!)&gt;0,TRUE,FALSE)</formula>
    </cfRule>
  </conditionalFormatting>
  <conditionalFormatting sqref="J37:J45">
    <cfRule type="expression" dxfId="78" priority="76" stopIfTrue="1">
      <formula>IF(#REF!-INT(#REF!)&gt;0,TRUE,FALSE)</formula>
    </cfRule>
  </conditionalFormatting>
  <conditionalFormatting sqref="N37:N45">
    <cfRule type="expression" dxfId="77" priority="75" stopIfTrue="1">
      <formula>IF(#REF!-INT(#REF!)&gt;0,TRUE,FALSE)</formula>
    </cfRule>
  </conditionalFormatting>
  <conditionalFormatting sqref="Q38:Q45">
    <cfRule type="expression" dxfId="76" priority="74" stopIfTrue="1">
      <formula>IF(#REF!-INT(#REF!)&gt;0,TRUE,FALSE)</formula>
    </cfRule>
  </conditionalFormatting>
  <conditionalFormatting sqref="P37:P45">
    <cfRule type="expression" dxfId="75" priority="73" stopIfTrue="1">
      <formula>IF(#REF!-INT(#REF!)&gt;0,TRUE,FALSE)</formula>
    </cfRule>
  </conditionalFormatting>
  <conditionalFormatting sqref="B36:H45 R37:R45 J36:P45">
    <cfRule type="expression" dxfId="74" priority="72">
      <formula>MOD(ROW(),2)</formula>
    </cfRule>
  </conditionalFormatting>
  <conditionalFormatting sqref="C47:C56">
    <cfRule type="cellIs" dxfId="73" priority="71" stopIfTrue="1" operator="equal">
      <formula>"NO ADMISIBLE"</formula>
    </cfRule>
  </conditionalFormatting>
  <conditionalFormatting sqref="D49:D56">
    <cfRule type="expression" dxfId="72" priority="70" stopIfTrue="1">
      <formula>IF(#REF!-INT(#REF!)&gt;0,TRUE,FALSE)</formula>
    </cfRule>
  </conditionalFormatting>
  <conditionalFormatting sqref="R48:R56">
    <cfRule type="cellIs" dxfId="71" priority="68" stopIfTrue="1" operator="equal">
      <formula>"NO ADMISIBLE"</formula>
    </cfRule>
    <cfRule type="cellIs" dxfId="70" priority="69" stopIfTrue="1" operator="equal">
      <formula>"ADMISIBLE"</formula>
    </cfRule>
  </conditionalFormatting>
  <conditionalFormatting sqref="D48 Q48 K48:O56">
    <cfRule type="expression" dxfId="69" priority="67" stopIfTrue="1">
      <formula>IF(#REF!-INT(#REF!)&gt;0,TRUE,FALSE)</formula>
    </cfRule>
  </conditionalFormatting>
  <conditionalFormatting sqref="F48:F56">
    <cfRule type="expression" dxfId="68" priority="66" stopIfTrue="1">
      <formula>IF(#REF!-INT(#REF!)&gt;0,TRUE,FALSE)</formula>
    </cfRule>
  </conditionalFormatting>
  <conditionalFormatting sqref="G48:G56">
    <cfRule type="expression" dxfId="67" priority="65" stopIfTrue="1">
      <formula>IF(#REF!-INT(#REF!)&gt;0,TRUE,FALSE)</formula>
    </cfRule>
  </conditionalFormatting>
  <conditionalFormatting sqref="H48:H56">
    <cfRule type="expression" dxfId="66" priority="64" stopIfTrue="1">
      <formula>IF(#REF!-INT(#REF!)&gt;0,TRUE,FALSE)</formula>
    </cfRule>
  </conditionalFormatting>
  <conditionalFormatting sqref="J48:J56">
    <cfRule type="expression" dxfId="65" priority="63" stopIfTrue="1">
      <formula>IF(#REF!-INT(#REF!)&gt;0,TRUE,FALSE)</formula>
    </cfRule>
  </conditionalFormatting>
  <conditionalFormatting sqref="N48:N56">
    <cfRule type="expression" dxfId="64" priority="62" stopIfTrue="1">
      <formula>IF(#REF!-INT(#REF!)&gt;0,TRUE,FALSE)</formula>
    </cfRule>
  </conditionalFormatting>
  <conditionalFormatting sqref="Q49:Q56">
    <cfRule type="expression" dxfId="63" priority="61" stopIfTrue="1">
      <formula>IF(#REF!-INT(#REF!)&gt;0,TRUE,FALSE)</formula>
    </cfRule>
  </conditionalFormatting>
  <conditionalFormatting sqref="P48:P56">
    <cfRule type="expression" dxfId="62" priority="60" stopIfTrue="1">
      <formula>IF(#REF!-INT(#REF!)&gt;0,TRUE,FALSE)</formula>
    </cfRule>
  </conditionalFormatting>
  <conditionalFormatting sqref="B47:H56 R48:R56 J47:P56">
    <cfRule type="expression" dxfId="61" priority="59">
      <formula>MOD(ROW(),2)</formula>
    </cfRule>
  </conditionalFormatting>
  <conditionalFormatting sqref="C58:C67">
    <cfRule type="cellIs" dxfId="60" priority="58" stopIfTrue="1" operator="equal">
      <formula>"NO ADMISIBLE"</formula>
    </cfRule>
  </conditionalFormatting>
  <conditionalFormatting sqref="D60:D67">
    <cfRule type="expression" dxfId="59" priority="57" stopIfTrue="1">
      <formula>IF(#REF!-INT(#REF!)&gt;0,TRUE,FALSE)</formula>
    </cfRule>
  </conditionalFormatting>
  <conditionalFormatting sqref="R59:R67">
    <cfRule type="cellIs" dxfId="58" priority="55" stopIfTrue="1" operator="equal">
      <formula>"NO ADMISIBLE"</formula>
    </cfRule>
    <cfRule type="cellIs" dxfId="57" priority="56" stopIfTrue="1" operator="equal">
      <formula>"ADMISIBLE"</formula>
    </cfRule>
  </conditionalFormatting>
  <conditionalFormatting sqref="D59 Q59 K59:O67">
    <cfRule type="expression" dxfId="56" priority="54" stopIfTrue="1">
      <formula>IF(#REF!-INT(#REF!)&gt;0,TRUE,FALSE)</formula>
    </cfRule>
  </conditionalFormatting>
  <conditionalFormatting sqref="F59:F67">
    <cfRule type="expression" dxfId="55" priority="53" stopIfTrue="1">
      <formula>IF(#REF!-INT(#REF!)&gt;0,TRUE,FALSE)</formula>
    </cfRule>
  </conditionalFormatting>
  <conditionalFormatting sqref="G59:G67">
    <cfRule type="expression" dxfId="54" priority="52" stopIfTrue="1">
      <formula>IF(#REF!-INT(#REF!)&gt;0,TRUE,FALSE)</formula>
    </cfRule>
  </conditionalFormatting>
  <conditionalFormatting sqref="H59:H67">
    <cfRule type="expression" dxfId="53" priority="51" stopIfTrue="1">
      <formula>IF(#REF!-INT(#REF!)&gt;0,TRUE,FALSE)</formula>
    </cfRule>
  </conditionalFormatting>
  <conditionalFormatting sqref="J59:J67">
    <cfRule type="expression" dxfId="52" priority="50" stopIfTrue="1">
      <formula>IF(#REF!-INT(#REF!)&gt;0,TRUE,FALSE)</formula>
    </cfRule>
  </conditionalFormatting>
  <conditionalFormatting sqref="N59:N67">
    <cfRule type="expression" dxfId="51" priority="49" stopIfTrue="1">
      <formula>IF(#REF!-INT(#REF!)&gt;0,TRUE,FALSE)</formula>
    </cfRule>
  </conditionalFormatting>
  <conditionalFormatting sqref="Q60:Q67">
    <cfRule type="expression" dxfId="50" priority="48" stopIfTrue="1">
      <formula>IF(#REF!-INT(#REF!)&gt;0,TRUE,FALSE)</formula>
    </cfRule>
  </conditionalFormatting>
  <conditionalFormatting sqref="P59:P67">
    <cfRule type="expression" dxfId="49" priority="47" stopIfTrue="1">
      <formula>IF(#REF!-INT(#REF!)&gt;0,TRUE,FALSE)</formula>
    </cfRule>
  </conditionalFormatting>
  <conditionalFormatting sqref="B58:H67 R59:R67 J58:P67">
    <cfRule type="expression" dxfId="48" priority="46">
      <formula>MOD(ROW(),2)</formula>
    </cfRule>
  </conditionalFormatting>
  <conditionalFormatting sqref="C69:C78">
    <cfRule type="cellIs" dxfId="47" priority="45" stopIfTrue="1" operator="equal">
      <formula>"NO ADMISIBLE"</formula>
    </cfRule>
  </conditionalFormatting>
  <conditionalFormatting sqref="D71:D78">
    <cfRule type="expression" dxfId="46" priority="44" stopIfTrue="1">
      <formula>IF(#REF!-INT(#REF!)&gt;0,TRUE,FALSE)</formula>
    </cfRule>
  </conditionalFormatting>
  <conditionalFormatting sqref="R70:R78">
    <cfRule type="cellIs" dxfId="45" priority="42" stopIfTrue="1" operator="equal">
      <formula>"NO ADMISIBLE"</formula>
    </cfRule>
    <cfRule type="cellIs" dxfId="44" priority="43" stopIfTrue="1" operator="equal">
      <formula>"ADMISIBLE"</formula>
    </cfRule>
  </conditionalFormatting>
  <conditionalFormatting sqref="D70 Q70 K70:O78">
    <cfRule type="expression" dxfId="43" priority="41" stopIfTrue="1">
      <formula>IF(#REF!-INT(#REF!)&gt;0,TRUE,FALSE)</formula>
    </cfRule>
  </conditionalFormatting>
  <conditionalFormatting sqref="F70:F78">
    <cfRule type="expression" dxfId="42" priority="40" stopIfTrue="1">
      <formula>IF(#REF!-INT(#REF!)&gt;0,TRUE,FALSE)</formula>
    </cfRule>
  </conditionalFormatting>
  <conditionalFormatting sqref="G70:G78">
    <cfRule type="expression" dxfId="41" priority="39" stopIfTrue="1">
      <formula>IF(#REF!-INT(#REF!)&gt;0,TRUE,FALSE)</formula>
    </cfRule>
  </conditionalFormatting>
  <conditionalFormatting sqref="H70:H78">
    <cfRule type="expression" dxfId="40" priority="38" stopIfTrue="1">
      <formula>IF(#REF!-INT(#REF!)&gt;0,TRUE,FALSE)</formula>
    </cfRule>
  </conditionalFormatting>
  <conditionalFormatting sqref="J70:J78">
    <cfRule type="expression" dxfId="39" priority="37" stopIfTrue="1">
      <formula>IF(#REF!-INT(#REF!)&gt;0,TRUE,FALSE)</formula>
    </cfRule>
  </conditionalFormatting>
  <conditionalFormatting sqref="N70:N78">
    <cfRule type="expression" dxfId="38" priority="36" stopIfTrue="1">
      <formula>IF(#REF!-INT(#REF!)&gt;0,TRUE,FALSE)</formula>
    </cfRule>
  </conditionalFormatting>
  <conditionalFormatting sqref="Q71:Q78">
    <cfRule type="expression" dxfId="37" priority="35" stopIfTrue="1">
      <formula>IF(#REF!-INT(#REF!)&gt;0,TRUE,FALSE)</formula>
    </cfRule>
  </conditionalFormatting>
  <conditionalFormatting sqref="P70:P78">
    <cfRule type="expression" dxfId="36" priority="34" stopIfTrue="1">
      <formula>IF(#REF!-INT(#REF!)&gt;0,TRUE,FALSE)</formula>
    </cfRule>
  </conditionalFormatting>
  <conditionalFormatting sqref="B69:H78 R70:R78 J69:P78">
    <cfRule type="expression" dxfId="35" priority="33">
      <formula>MOD(ROW(),2)</formula>
    </cfRule>
  </conditionalFormatting>
  <conditionalFormatting sqref="C80:C89">
    <cfRule type="cellIs" dxfId="34" priority="32" stopIfTrue="1" operator="equal">
      <formula>"NO ADMISIBLE"</formula>
    </cfRule>
  </conditionalFormatting>
  <conditionalFormatting sqref="D82:D89">
    <cfRule type="expression" dxfId="33" priority="31" stopIfTrue="1">
      <formula>IF(#REF!-INT(#REF!)&gt;0,TRUE,FALSE)</formula>
    </cfRule>
  </conditionalFormatting>
  <conditionalFormatting sqref="R81:R89">
    <cfRule type="cellIs" dxfId="32" priority="29" stopIfTrue="1" operator="equal">
      <formula>"NO ADMISIBLE"</formula>
    </cfRule>
    <cfRule type="cellIs" dxfId="31" priority="30" stopIfTrue="1" operator="equal">
      <formula>"ADMISIBLE"</formula>
    </cfRule>
  </conditionalFormatting>
  <conditionalFormatting sqref="D81 Q81 K81:O89">
    <cfRule type="expression" dxfId="30" priority="28" stopIfTrue="1">
      <formula>IF(#REF!-INT(#REF!)&gt;0,TRUE,FALSE)</formula>
    </cfRule>
  </conditionalFormatting>
  <conditionalFormatting sqref="F81:F89">
    <cfRule type="expression" dxfId="29" priority="27" stopIfTrue="1">
      <formula>IF(#REF!-INT(#REF!)&gt;0,TRUE,FALSE)</formula>
    </cfRule>
  </conditionalFormatting>
  <conditionalFormatting sqref="G81:G89">
    <cfRule type="expression" dxfId="28" priority="26" stopIfTrue="1">
      <formula>IF(#REF!-INT(#REF!)&gt;0,TRUE,FALSE)</formula>
    </cfRule>
  </conditionalFormatting>
  <conditionalFormatting sqref="H81:H89">
    <cfRule type="expression" dxfId="27" priority="25" stopIfTrue="1">
      <formula>IF(#REF!-INT(#REF!)&gt;0,TRUE,FALSE)</formula>
    </cfRule>
  </conditionalFormatting>
  <conditionalFormatting sqref="J81:J89">
    <cfRule type="expression" dxfId="26" priority="24" stopIfTrue="1">
      <formula>IF(#REF!-INT(#REF!)&gt;0,TRUE,FALSE)</formula>
    </cfRule>
  </conditionalFormatting>
  <conditionalFormatting sqref="N81:N89">
    <cfRule type="expression" dxfId="25" priority="23" stopIfTrue="1">
      <formula>IF(#REF!-INT(#REF!)&gt;0,TRUE,FALSE)</formula>
    </cfRule>
  </conditionalFormatting>
  <conditionalFormatting sqref="Q82:Q89">
    <cfRule type="expression" dxfId="24" priority="22" stopIfTrue="1">
      <formula>IF(#REF!-INT(#REF!)&gt;0,TRUE,FALSE)</formula>
    </cfRule>
  </conditionalFormatting>
  <conditionalFormatting sqref="P81:P89">
    <cfRule type="expression" dxfId="23" priority="21" stopIfTrue="1">
      <formula>IF(#REF!-INT(#REF!)&gt;0,TRUE,FALSE)</formula>
    </cfRule>
  </conditionalFormatting>
  <conditionalFormatting sqref="B80:H89 R81:R89 J80:P89">
    <cfRule type="expression" dxfId="22" priority="20">
      <formula>MOD(ROW(),2)</formula>
    </cfRule>
  </conditionalFormatting>
  <conditionalFormatting sqref="R25">
    <cfRule type="cellIs" dxfId="21" priority="18" stopIfTrue="1" operator="equal">
      <formula>"NO ADMISIBLE"</formula>
    </cfRule>
    <cfRule type="cellIs" dxfId="20" priority="19" stopIfTrue="1" operator="equal">
      <formula>"ADMISIBLE"</formula>
    </cfRule>
  </conditionalFormatting>
  <conditionalFormatting sqref="R25">
    <cfRule type="expression" dxfId="19" priority="17">
      <formula>MOD(ROW(),2)</formula>
    </cfRule>
  </conditionalFormatting>
  <conditionalFormatting sqref="R36">
    <cfRule type="cellIs" dxfId="18" priority="15" stopIfTrue="1" operator="equal">
      <formula>"NO ADMISIBLE"</formula>
    </cfRule>
    <cfRule type="cellIs" dxfId="17" priority="16" stopIfTrue="1" operator="equal">
      <formula>"ADMISIBLE"</formula>
    </cfRule>
  </conditionalFormatting>
  <conditionalFormatting sqref="R36">
    <cfRule type="expression" dxfId="16" priority="14">
      <formula>MOD(ROW(),2)</formula>
    </cfRule>
  </conditionalFormatting>
  <conditionalFormatting sqref="R47">
    <cfRule type="cellIs" dxfId="15" priority="12" stopIfTrue="1" operator="equal">
      <formula>"NO ADMISIBLE"</formula>
    </cfRule>
    <cfRule type="cellIs" dxfId="14" priority="13" stopIfTrue="1" operator="equal">
      <formula>"ADMISIBLE"</formula>
    </cfRule>
  </conditionalFormatting>
  <conditionalFormatting sqref="R47">
    <cfRule type="expression" dxfId="13" priority="11">
      <formula>MOD(ROW(),2)</formula>
    </cfRule>
  </conditionalFormatting>
  <conditionalFormatting sqref="R58">
    <cfRule type="cellIs" dxfId="12" priority="9" stopIfTrue="1" operator="equal">
      <formula>"NO ADMISIBLE"</formula>
    </cfRule>
    <cfRule type="cellIs" dxfId="11" priority="10" stopIfTrue="1" operator="equal">
      <formula>"ADMISIBLE"</formula>
    </cfRule>
  </conditionalFormatting>
  <conditionalFormatting sqref="R58">
    <cfRule type="expression" dxfId="10" priority="8">
      <formula>MOD(ROW(),2)</formula>
    </cfRule>
  </conditionalFormatting>
  <conditionalFormatting sqref="R69">
    <cfRule type="cellIs" dxfId="9" priority="6" stopIfTrue="1" operator="equal">
      <formula>"NO ADMISIBLE"</formula>
    </cfRule>
    <cfRule type="cellIs" dxfId="8" priority="7" stopIfTrue="1" operator="equal">
      <formula>"ADMISIBLE"</formula>
    </cfRule>
  </conditionalFormatting>
  <conditionalFormatting sqref="R69">
    <cfRule type="expression" dxfId="7" priority="5">
      <formula>MOD(ROW(),2)</formula>
    </cfRule>
  </conditionalFormatting>
  <conditionalFormatting sqref="R80">
    <cfRule type="cellIs" dxfId="6" priority="3" stopIfTrue="1" operator="equal">
      <formula>"NO ADMISIBLE"</formula>
    </cfRule>
    <cfRule type="cellIs" dxfId="5" priority="4" stopIfTrue="1" operator="equal">
      <formula>"ADMISIBLE"</formula>
    </cfRule>
  </conditionalFormatting>
  <conditionalFormatting sqref="R80">
    <cfRule type="expression" dxfId="4" priority="2">
      <formula>MOD(ROW(),2)</formula>
    </cfRule>
  </conditionalFormatting>
  <conditionalFormatting sqref="R1:R1048576">
    <cfRule type="cellIs" dxfId="3" priority="1" operator="equal">
      <formula>"CUMPLE"</formula>
    </cfRule>
  </conditionalFormatting>
  <dataValidations count="1">
    <dataValidation type="list" allowBlank="1" showInputMessage="1" showErrorMessage="1" sqref="C9" xr:uid="{00000000-0002-0000-0B00-000000000000}">
      <formula1>prueba</formula1>
    </dataValidation>
  </dataValidations>
  <pageMargins left="0.75" right="0.75" top="1" bottom="1" header="0" footer="0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F641AB-C1FE-42DB-90A9-86391AB43B08}">
  <sheetPr codeName="Hoja2">
    <tabColor rgb="FFFFC000"/>
  </sheetPr>
  <dimension ref="B4:L20"/>
  <sheetViews>
    <sheetView workbookViewId="0">
      <selection activeCell="I17" sqref="I17"/>
    </sheetView>
  </sheetViews>
  <sheetFormatPr baseColWidth="10" defaultColWidth="11.42578125" defaultRowHeight="12.75" x14ac:dyDescent="0.2"/>
  <cols>
    <col min="1" max="1" width="15" style="11" customWidth="1"/>
    <col min="2" max="3" width="15" style="13" customWidth="1"/>
    <col min="4" max="10" width="15" style="11" customWidth="1"/>
    <col min="11" max="18" width="25.7109375" style="11" customWidth="1"/>
    <col min="19" max="16384" width="11.42578125" style="11"/>
  </cols>
  <sheetData>
    <row r="4" spans="2:12" ht="31.5" customHeight="1" thickBot="1" x14ac:dyDescent="0.25">
      <c r="B4" s="57" t="s">
        <v>101</v>
      </c>
      <c r="F4" s="49"/>
      <c r="G4" s="12"/>
      <c r="H4" s="12"/>
      <c r="I4" s="12"/>
      <c r="J4" s="12">
        <v>2</v>
      </c>
      <c r="K4" s="12"/>
      <c r="L4" s="12">
        <v>3</v>
      </c>
    </row>
    <row r="5" spans="2:12" ht="43.5" customHeight="1" thickTop="1" thickBot="1" x14ac:dyDescent="0.25">
      <c r="B5" s="42" t="s">
        <v>97</v>
      </c>
      <c r="C5" s="41" t="s">
        <v>88</v>
      </c>
      <c r="D5" s="23" t="s">
        <v>90</v>
      </c>
      <c r="E5" s="23" t="s">
        <v>91</v>
      </c>
      <c r="F5" s="23" t="s">
        <v>99</v>
      </c>
      <c r="G5" s="23" t="s">
        <v>96</v>
      </c>
      <c r="H5" s="44" t="s">
        <v>98</v>
      </c>
      <c r="I5" s="23" t="s">
        <v>95</v>
      </c>
      <c r="J5" s="23" t="s">
        <v>92</v>
      </c>
      <c r="K5" s="23" t="s">
        <v>94</v>
      </c>
      <c r="L5" s="24" t="s">
        <v>93</v>
      </c>
    </row>
    <row r="6" spans="2:12" ht="13.5" customHeight="1" thickTop="1" thickBot="1" x14ac:dyDescent="0.25">
      <c r="B6" s="206">
        <v>5</v>
      </c>
      <c r="C6" s="37">
        <v>1</v>
      </c>
      <c r="D6" s="207">
        <f>POA!L6</f>
        <v>57470207723</v>
      </c>
      <c r="E6" s="25" t="e">
        <f>#REF!</f>
        <v>#REF!</v>
      </c>
      <c r="F6" s="26" t="e">
        <f>ROUND(#REF!,0)</f>
        <v>#REF!</v>
      </c>
      <c r="G6" s="27" t="e">
        <f>IF(D6&gt;=F6,"CUMPLE","NO CUMPLE")</f>
        <v>#REF!</v>
      </c>
      <c r="H6" s="206">
        <v>3</v>
      </c>
      <c r="I6" s="210" t="e">
        <f>IF($B$6=1,$D$6-F6,IF($B$6=2,$D$6-F7,IF($B$6=3,$D$6-F8,IF($B$6=4,$D$6-F9,IF($B$6=5,$D$6-F10,IF($B$6=6,$D$6-F11,"SIN ADJUDICAR"))))))</f>
        <v>#REF!</v>
      </c>
      <c r="J6" s="27" t="e">
        <f>IF($B$6=1,"ADJUDICADO",IF($I$6&gt;=F6,"CUMPLE","NO CUMPLE"))</f>
        <v>#REF!</v>
      </c>
      <c r="K6" s="213" t="e">
        <f>IF($H$6=1,$I$6-F6,IF($H$6=2,$I$6-F7,IF($H$6=3,$I$6-F8,IF($H$6=4,$I$6-F9,IF($H$6=5,$D$6-F10,IF($H$6=6,$D$6-F11,"SIN ADJUDICAR"))))))</f>
        <v>#REF!</v>
      </c>
      <c r="L6" s="45" t="e">
        <f>IF($H$6=1,"ADJUDICADO",IF($K$6&gt;=F6,"CUMPLE","NO CUMPLE"))</f>
        <v>#REF!</v>
      </c>
    </row>
    <row r="7" spans="2:12" ht="12.75" customHeight="1" thickTop="1" thickBot="1" x14ac:dyDescent="0.25">
      <c r="B7" s="206"/>
      <c r="C7" s="38">
        <v>2</v>
      </c>
      <c r="D7" s="208"/>
      <c r="E7" s="28" t="e">
        <f>#REF!</f>
        <v>#REF!</v>
      </c>
      <c r="F7" s="29" t="e">
        <f>ROUND(#REF!,0)</f>
        <v>#REF!</v>
      </c>
      <c r="G7" s="30" t="e">
        <f>IF(D6&gt;=F7,"CUMPLE","NO CUMPLE")</f>
        <v>#REF!</v>
      </c>
      <c r="H7" s="206"/>
      <c r="I7" s="211"/>
      <c r="J7" s="30" t="e">
        <f>IF($B$6=2,"ADJUDICADO",IF($I$6&gt;=F7,"CUMPLE","NO CUMPLE"))</f>
        <v>#REF!</v>
      </c>
      <c r="K7" s="214"/>
      <c r="L7" s="46" t="e">
        <f>IF($H$6=2,"ADJUDICADO",IF($K$6&gt;=F7,"CUMPLE","NO CUMPLE"))</f>
        <v>#REF!</v>
      </c>
    </row>
    <row r="8" spans="2:12" ht="12.75" customHeight="1" thickTop="1" thickBot="1" x14ac:dyDescent="0.25">
      <c r="B8" s="206"/>
      <c r="C8" s="39">
        <v>3</v>
      </c>
      <c r="D8" s="208"/>
      <c r="E8" s="31" t="e">
        <f>#REF!</f>
        <v>#REF!</v>
      </c>
      <c r="F8" s="32" t="e">
        <f>ROUND(#REF!,0)</f>
        <v>#REF!</v>
      </c>
      <c r="G8" s="33" t="e">
        <f>IF(D6&gt;=F8,"CUMPLE","NO CUMPLE")</f>
        <v>#REF!</v>
      </c>
      <c r="H8" s="206"/>
      <c r="I8" s="211"/>
      <c r="J8" s="33" t="e">
        <f>IF($B$6=3,"ADJUDICADO",IF($I$6&gt;=F8,"CUMPLE","NO CUMPLE"))</f>
        <v>#REF!</v>
      </c>
      <c r="K8" s="214"/>
      <c r="L8" s="47" t="str">
        <f>IF($H$6=3,"ADJUDICADO",IF($K$6&gt;=F8,"CUMPLE","NO CUMPLE"))</f>
        <v>ADJUDICADO</v>
      </c>
    </row>
    <row r="9" spans="2:12" ht="12.75" customHeight="1" thickTop="1" thickBot="1" x14ac:dyDescent="0.25">
      <c r="B9" s="206"/>
      <c r="C9" s="38">
        <v>4</v>
      </c>
      <c r="D9" s="208"/>
      <c r="E9" s="28" t="e">
        <f>#REF!</f>
        <v>#REF!</v>
      </c>
      <c r="F9" s="29" t="e">
        <f>ROUND(#REF!,0)</f>
        <v>#REF!</v>
      </c>
      <c r="G9" s="30" t="e">
        <f>IF(D6&gt;=F9,"CUMPLE","NO CUMPLE")</f>
        <v>#REF!</v>
      </c>
      <c r="H9" s="206"/>
      <c r="I9" s="211"/>
      <c r="J9" s="30" t="e">
        <f>IF($B$6=4,"ADJUDICADO",IF($I$6&gt;=F9,"CUMPLE","NO CUMPLE"))</f>
        <v>#REF!</v>
      </c>
      <c r="K9" s="214"/>
      <c r="L9" s="46" t="e">
        <f>IF($H$6=4,"ADJUDICADO",IF($K$6&gt;=F9,"CUMPLE","NO CUMPLE"))</f>
        <v>#REF!</v>
      </c>
    </row>
    <row r="10" spans="2:12" ht="12.75" customHeight="1" thickTop="1" thickBot="1" x14ac:dyDescent="0.25">
      <c r="B10" s="206"/>
      <c r="C10" s="39">
        <v>5</v>
      </c>
      <c r="D10" s="208"/>
      <c r="E10" s="31" t="e">
        <f>#REF!</f>
        <v>#REF!</v>
      </c>
      <c r="F10" s="32" t="e">
        <f>ROUND(#REF!,0)</f>
        <v>#REF!</v>
      </c>
      <c r="G10" s="33" t="e">
        <f>IF(D6&gt;=F10,"CUMPLE","NO CUMPLE")</f>
        <v>#REF!</v>
      </c>
      <c r="H10" s="206"/>
      <c r="I10" s="211"/>
      <c r="J10" s="33" t="str">
        <f>IF($B$6=5,"ADJUDICADO",IF($I$6&gt;=F10,"CUMPLE","NO CUMPLE"))</f>
        <v>ADJUDICADO</v>
      </c>
      <c r="K10" s="214"/>
      <c r="L10" s="47" t="str">
        <f>IF($B$6=5,"ADJUDICADO",IF($K$6&gt;=F10,"CUMPLE","NO CUMPLE"))</f>
        <v>ADJUDICADO</v>
      </c>
    </row>
    <row r="11" spans="2:12" ht="13.5" customHeight="1" thickTop="1" thickBot="1" x14ac:dyDescent="0.25">
      <c r="B11" s="206"/>
      <c r="C11" s="40">
        <v>6</v>
      </c>
      <c r="D11" s="209"/>
      <c r="E11" s="34" t="e">
        <f>#REF!</f>
        <v>#REF!</v>
      </c>
      <c r="F11" s="35" t="e">
        <f>ROUND(#REF!,0)</f>
        <v>#REF!</v>
      </c>
      <c r="G11" s="36" t="e">
        <f>IF(D6&gt;=F11,"CUMPLE","NO CUMPLE")</f>
        <v>#REF!</v>
      </c>
      <c r="H11" s="206"/>
      <c r="I11" s="212"/>
      <c r="J11" s="36" t="e">
        <f>IF($B$6=6,"ADJUDICADO",IF($I$6&gt;=F11,"CUMPLE","NO CUMPLE"))</f>
        <v>#REF!</v>
      </c>
      <c r="K11" s="215"/>
      <c r="L11" s="48" t="e">
        <f>IF($H$6=6,"ADJUDICADO",IF($K$6&gt;=F11,"CUMPLE","NO CUMPLE"))</f>
        <v>#REF!</v>
      </c>
    </row>
    <row r="12" spans="2:12" ht="13.5" thickTop="1" x14ac:dyDescent="0.2"/>
    <row r="14" spans="2:12" x14ac:dyDescent="0.2">
      <c r="I14" s="43"/>
    </row>
    <row r="15" spans="2:12" x14ac:dyDescent="0.2">
      <c r="I15" s="43"/>
    </row>
    <row r="16" spans="2:12" x14ac:dyDescent="0.2">
      <c r="I16" s="43"/>
    </row>
    <row r="17" spans="9:9" x14ac:dyDescent="0.2">
      <c r="I17" s="43"/>
    </row>
    <row r="18" spans="9:9" x14ac:dyDescent="0.2">
      <c r="I18" s="43"/>
    </row>
    <row r="19" spans="9:9" x14ac:dyDescent="0.2">
      <c r="I19" s="43"/>
    </row>
    <row r="20" spans="9:9" x14ac:dyDescent="0.2">
      <c r="I20" s="43"/>
    </row>
  </sheetData>
  <mergeCells count="5">
    <mergeCell ref="B6:B11"/>
    <mergeCell ref="D6:D11"/>
    <mergeCell ref="H6:H11"/>
    <mergeCell ref="I6:I11"/>
    <mergeCell ref="K6:K11"/>
  </mergeCells>
  <conditionalFormatting sqref="J6:J11 G6:G11 L6:L11">
    <cfRule type="cellIs" dxfId="2" priority="1" operator="equal">
      <formula>"NO CUMPLE"</formula>
    </cfRule>
    <cfRule type="cellIs" dxfId="1" priority="2" operator="equal">
      <formula>"ADJUDICADO"</formula>
    </cfRule>
    <cfRule type="cellIs" dxfId="0" priority="3" operator="equal">
      <formula>"CUMPLE"</formula>
    </cfRule>
  </conditionalFormatting>
  <pageMargins left="0.75" right="0.75" top="1" bottom="1" header="0" footer="0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39db6c3f-5aa4-45dd-a190-3a76ad6c364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60214B65B51474081BB92C4706F3E9F" ma:contentTypeVersion="12" ma:contentTypeDescription="Crear nuevo documento." ma:contentTypeScope="" ma:versionID="6cf4f4c2c7637d2dd29310e4938ebcd1">
  <xsd:schema xmlns:xsd="http://www.w3.org/2001/XMLSchema" xmlns:xs="http://www.w3.org/2001/XMLSchema" xmlns:p="http://schemas.microsoft.com/office/2006/metadata/properties" xmlns:ns3="39db6c3f-5aa4-45dd-a190-3a76ad6c364e" xmlns:ns4="e89dacfb-9925-418d-98c2-a9e837b7dad5" targetNamespace="http://schemas.microsoft.com/office/2006/metadata/properties" ma:root="true" ma:fieldsID="10686835bc56c7ae6cc9102aaa1d9da5" ns3:_="" ns4:_="">
    <xsd:import namespace="39db6c3f-5aa4-45dd-a190-3a76ad6c364e"/>
    <xsd:import namespace="e89dacfb-9925-418d-98c2-a9e837b7dad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db6c3f-5aa4-45dd-a190-3a76ad6c364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_activity" ma:index="15" nillable="true" ma:displayName="_activity" ma:hidden="true" ma:internalName="_activity">
      <xsd:simpleType>
        <xsd:restriction base="dms:Note"/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89dacfb-9925-418d-98c2-a9e837b7dad5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154E757-3834-4271-B9F8-DF2F2A3BAE8F}">
  <ds:schemaRefs>
    <ds:schemaRef ds:uri="http://purl.org/dc/elements/1.1/"/>
    <ds:schemaRef ds:uri="http://schemas.microsoft.com/office/2006/documentManagement/types"/>
    <ds:schemaRef ds:uri="http://purl.org/dc/dcmitype/"/>
    <ds:schemaRef ds:uri="e89dacfb-9925-418d-98c2-a9e837b7dad5"/>
    <ds:schemaRef ds:uri="http://purl.org/dc/terms/"/>
    <ds:schemaRef ds:uri="39db6c3f-5aa4-45dd-a190-3a76ad6c364e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2F5B8E84-E925-4891-A848-23DD05740FB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5E1AD89-4F86-49C7-A62E-D18BBD2DED8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9db6c3f-5aa4-45dd-a190-3a76ad6c364e"/>
    <ds:schemaRef ds:uri="e89dacfb-9925-418d-98c2-a9e837b7dad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13</vt:i4>
      </vt:variant>
    </vt:vector>
  </HeadingPairs>
  <TitlesOfParts>
    <vt:vector size="18" baseType="lpstr">
      <vt:lpstr>POA</vt:lpstr>
      <vt:lpstr>Puntajes</vt:lpstr>
      <vt:lpstr>Capacidad Financiera</vt:lpstr>
      <vt:lpstr>Capacidad Residual</vt:lpstr>
      <vt:lpstr>POA (2)</vt:lpstr>
      <vt:lpstr>AnticipoM1</vt:lpstr>
      <vt:lpstr>'Capacidad Financiera'!Área_de_impresión</vt:lpstr>
      <vt:lpstr>CapFinanciera1</vt:lpstr>
      <vt:lpstr>CapFinanciera2</vt:lpstr>
      <vt:lpstr>CapFinanciera3</vt:lpstr>
      <vt:lpstr>CapFinanciera4</vt:lpstr>
      <vt:lpstr>CapTecnica1</vt:lpstr>
      <vt:lpstr>CapTecnica2</vt:lpstr>
      <vt:lpstr>ENDEUDAMIENTO</vt:lpstr>
      <vt:lpstr>Experiencia1</vt:lpstr>
      <vt:lpstr>Experiencia2</vt:lpstr>
      <vt:lpstr>Experiencia3</vt:lpstr>
      <vt:lpstr>PlazoM1</vt:lpstr>
    </vt:vector>
  </TitlesOfParts>
  <Company>Instituto Nacional de Vias-INVIAS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chucho</dc:creator>
  <cp:lastModifiedBy>Manuel, Bejarano Coronado</cp:lastModifiedBy>
  <cp:lastPrinted>2022-09-05T23:55:02Z</cp:lastPrinted>
  <dcterms:created xsi:type="dcterms:W3CDTF">2022-09-04T20:19:45Z</dcterms:created>
  <dcterms:modified xsi:type="dcterms:W3CDTF">2024-10-28T20:48:56Z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0x010100860214B65B51474081BB92C4706F3E9F</vt:lpwstr>
  </property>
</Properties>
</file>