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 COPIA DE SEGURIDAD - 2024\AGENDAS - 2024\"/>
    </mc:Choice>
  </mc:AlternateContent>
  <xr:revisionPtr revIDLastSave="0" documentId="13_ncr:1_{D093F646-02AA-4674-96B7-1DA62BB6C3C7}" xr6:coauthVersionLast="47" xr6:coauthVersionMax="47" xr10:uidLastSave="{00000000-0000-0000-0000-000000000000}"/>
  <bookViews>
    <workbookView xWindow="-120" yWindow="-120" windowWidth="29040" windowHeight="15840" xr2:uid="{70DB9F7A-9AC9-4821-9CF3-C61D36D15AA5}"/>
  </bookViews>
  <sheets>
    <sheet name="PRESUPUESTO" sheetId="2" r:id="rId1"/>
    <sheet name="COTIZACION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2" l="1"/>
  <c r="H10" i="2"/>
  <c r="H9" i="2"/>
  <c r="H8" i="2"/>
  <c r="H7" i="2"/>
  <c r="H11" i="2"/>
  <c r="M17" i="1"/>
  <c r="M16" i="1"/>
  <c r="M15" i="1"/>
  <c r="M12" i="1"/>
  <c r="M13" i="1"/>
  <c r="M11" i="1"/>
  <c r="M10" i="1"/>
  <c r="M9" i="1"/>
  <c r="M8" i="1"/>
  <c r="L13" i="1"/>
  <c r="L12" i="1"/>
  <c r="L11" i="1"/>
  <c r="L10" i="1"/>
  <c r="L9" i="1"/>
  <c r="L8" i="1"/>
  <c r="K15" i="1"/>
  <c r="I15" i="1"/>
  <c r="G17" i="1"/>
  <c r="G16" i="1"/>
  <c r="G15" i="1"/>
  <c r="K12" i="1"/>
  <c r="K13" i="1"/>
  <c r="K11" i="1"/>
  <c r="K10" i="1"/>
  <c r="K9" i="1"/>
  <c r="K8" i="1"/>
  <c r="I12" i="1"/>
  <c r="I13" i="1"/>
  <c r="I11" i="1"/>
  <c r="I10" i="1"/>
  <c r="I9" i="1"/>
  <c r="I8" i="1"/>
  <c r="G12" i="1"/>
  <c r="G13" i="1"/>
  <c r="G11" i="1"/>
  <c r="G10" i="1"/>
  <c r="G9" i="1"/>
  <c r="G8" i="1"/>
  <c r="H14" i="2" l="1"/>
  <c r="H15" i="2" s="1"/>
  <c r="H16" i="2" s="1"/>
  <c r="K16" i="1"/>
  <c r="K17" i="1" s="1"/>
  <c r="I16" i="1"/>
  <c r="I17" i="1" s="1"/>
</calcChain>
</file>

<file path=xl/sharedStrings.xml><?xml version="1.0" encoding="utf-8"?>
<sst xmlns="http://schemas.openxmlformats.org/spreadsheetml/2006/main" count="45" uniqueCount="22">
  <si>
    <t>ITEM</t>
  </si>
  <si>
    <t>DESCRIPCION</t>
  </si>
  <si>
    <t>AGENDAS: 3 diseños de diferente contenido, Tamaño: 17 x 24 cm cerrado. Caratula: tapa dura en Propalcote 300 gr Impresión 4 x 4 plastificado mate.
Hojas internas: 101, 92 hojas a una tinta 1x1 en bond 75 gr, 5 hojas separatas a color 4 x4 en Propalcote 150 gr. 3 hojas a una tinta 1 x1 en bond 75 gr.</t>
  </si>
  <si>
    <t>CANTIDAD</t>
  </si>
  <si>
    <t xml:space="preserve">VARLO UNITARIO </t>
  </si>
  <si>
    <t>VALOR TOTAL</t>
  </si>
  <si>
    <t>LAPICERO - Diseño Lammy Marcado a una tinta</t>
  </si>
  <si>
    <t>BOLSA CAMBREL - Material: cambrel con agarradera Impresión: a color.
Medidas: 30 x 28 cm</t>
  </si>
  <si>
    <t>CALENDARIO - Base rígida triangular 4x4
Tamaño: 25 x 16.5 cm
Impresión: 12 hojas internas Propalcote</t>
  </si>
  <si>
    <t>VIDEOS Y MEMORIAS - Videos institucionales de fortalecimiento de MIPG, en formato full HD, Incluye libreto, edición entrevistas, diseños del video, imágenes, y la entrega de
550 memorias usb tipo tarjeta de 4 gb con impresión “Mejora MIPG” y escudo Gobernación del Huila – secretaria general. Previo a la aprobación de la oficina de comunicaciones Gobernación y supervisión
designado.</t>
  </si>
  <si>
    <t>VASOS MAGICOS - Tamaño: 11 Onz
Impresión: a full color
Mugs de color negro, el cual se refleja mensaje al adicionar bebida caliente</t>
  </si>
  <si>
    <t>5 VIDEOS Y 550 USB</t>
  </si>
  <si>
    <t>GRAFICAS JR</t>
  </si>
  <si>
    <t>DIMAPU</t>
  </si>
  <si>
    <t>PLUMA GRAFICA DIGITAL</t>
  </si>
  <si>
    <t>SUBTOTAL</t>
  </si>
  <si>
    <t>IVA</t>
  </si>
  <si>
    <t>MENOR VALOR</t>
  </si>
  <si>
    <t>GOBERNACION DEL HUILA - SECRETARIA GENERAL</t>
  </si>
  <si>
    <t>COTIZACIONES: COMPRA-VENTA DEL MATERIAL DE APOYO PARA LA IMPLEMENTACIÓN DE LA CAMPAÑA Y ESTRATEGIA DE DIVULGACIÓN, SOCIALIZACIÓN, SENSIBILIZACIÓN Y APROPIACIÓN DE LOS CAMBIOS Y RESULTADOS DEL SISTEMA DE GESTIÓN MODELO INTEGRADO DE PLANEACIÓN Y GESTIÓN – MIPG, EN EL DEPARTAMENTO.</t>
  </si>
  <si>
    <t>PRESUPUESTO: COMPRA-VENTA DEL MATERIAL DE APOYO PARA LA IMPLEMENTACIÓN DE LA CAMPAÑA Y ESTRATEGIA DE DIVULGACIÓN, SOCIALIZACIÓN, SENSIBILIZACIÓN Y APROPIACIÓN DE LOS CAMBIOS Y RESULTADOS DEL SISTEMA DE GESTIÓN MODELO INTEGRADO DE PLANEACIÓN Y GESTIÓN – MIPG, EN EL DEPARTAMENTO.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</si>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</sst>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164" fontId="0" fillId="0" borderId="0" xfId="1" applyNumberFormat="1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/>
    <xf numFmtId="164" fontId="2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D14F0-7B14-4E9F-B4D1-904CB94EED01}">
  <dimension ref="D2:H16"/>
  <sheetViews>
    <sheetView tabSelected="1" workbookViewId="0">
      <selection activeCell="E14" sqref="E14"/>
    </sheetView>
  </sheetViews>
  <sheetFormatPr baseColWidth="10" defaultRowHeight="15" x14ac:dyDescent="0.25"/>
  <cols>
    <col min="4" max="4" width="5.42578125" bestFit="1" customWidth="1"/>
    <col min="5" max="5" width="46" customWidth="1"/>
    <col min="6" max="6" width="7.5703125" customWidth="1"/>
  </cols>
  <sheetData>
    <row r="2" spans="4:8" x14ac:dyDescent="0.25">
      <c r="D2" s="16" t="s">
        <v>18</v>
      </c>
      <c r="E2" s="17"/>
      <c r="F2" s="17"/>
      <c r="G2" s="17"/>
      <c r="H2" s="18"/>
    </row>
    <row r="3" spans="4:8" ht="52.5" customHeight="1" x14ac:dyDescent="0.25">
      <c r="D3" s="19" t="s">
        <v>20</v>
      </c>
      <c r="E3" s="20"/>
      <c r="F3" s="20"/>
      <c r="G3" s="20"/>
      <c r="H3" s="21"/>
    </row>
    <row r="5" spans="4:8" x14ac:dyDescent="0.25">
      <c r="D5" s="9" t="s">
        <v>0</v>
      </c>
      <c r="E5" s="9" t="s">
        <v>1</v>
      </c>
      <c r="F5" s="12" t="s">
        <v>3</v>
      </c>
      <c r="G5" s="9" t="s">
        <v>21</v>
      </c>
      <c r="H5" s="9"/>
    </row>
    <row r="6" spans="4:8" ht="22.5" x14ac:dyDescent="0.25">
      <c r="D6" s="9"/>
      <c r="E6" s="9"/>
      <c r="F6" s="12"/>
      <c r="G6" s="11" t="s">
        <v>4</v>
      </c>
      <c r="H6" s="11" t="s">
        <v>5</v>
      </c>
    </row>
    <row r="7" spans="4:8" ht="68.25" x14ac:dyDescent="0.25">
      <c r="D7" s="3">
        <v>1</v>
      </c>
      <c r="E7" s="2" t="s">
        <v>2</v>
      </c>
      <c r="F7" s="4">
        <v>550</v>
      </c>
      <c r="G7" s="4">
        <v>22000</v>
      </c>
      <c r="H7" s="5">
        <f>+G7*F7</f>
        <v>12100000</v>
      </c>
    </row>
    <row r="8" spans="4:8" x14ac:dyDescent="0.25">
      <c r="D8" s="3">
        <v>2</v>
      </c>
      <c r="E8" s="6" t="s">
        <v>6</v>
      </c>
      <c r="F8" s="4">
        <v>550</v>
      </c>
      <c r="G8" s="4">
        <v>5000</v>
      </c>
      <c r="H8" s="5">
        <f t="shared" ref="H8:H12" si="0">+G8*F8</f>
        <v>2750000</v>
      </c>
    </row>
    <row r="9" spans="4:8" ht="34.5" x14ac:dyDescent="0.25">
      <c r="D9" s="3">
        <v>3</v>
      </c>
      <c r="E9" s="2" t="s">
        <v>7</v>
      </c>
      <c r="F9" s="4">
        <v>550</v>
      </c>
      <c r="G9" s="4">
        <v>7000</v>
      </c>
      <c r="H9" s="5">
        <f t="shared" si="0"/>
        <v>3850000</v>
      </c>
    </row>
    <row r="10" spans="4:8" ht="34.5" x14ac:dyDescent="0.25">
      <c r="D10" s="3">
        <v>4</v>
      </c>
      <c r="E10" s="2" t="s">
        <v>8</v>
      </c>
      <c r="F10" s="4">
        <v>550</v>
      </c>
      <c r="G10" s="4">
        <v>5500</v>
      </c>
      <c r="H10" s="5">
        <f t="shared" si="0"/>
        <v>3025000</v>
      </c>
    </row>
    <row r="11" spans="4:8" ht="90.75" x14ac:dyDescent="0.25">
      <c r="D11" s="3">
        <v>5</v>
      </c>
      <c r="E11" s="2" t="s">
        <v>9</v>
      </c>
      <c r="F11" s="7" t="s">
        <v>11</v>
      </c>
      <c r="G11" s="4">
        <v>33450000</v>
      </c>
      <c r="H11" s="5">
        <f>+G11</f>
        <v>33450000</v>
      </c>
    </row>
    <row r="12" spans="4:8" ht="45.75" x14ac:dyDescent="0.25">
      <c r="D12" s="3">
        <v>6</v>
      </c>
      <c r="E12" s="2" t="s">
        <v>10</v>
      </c>
      <c r="F12" s="4">
        <v>60</v>
      </c>
      <c r="G12" s="4">
        <v>29750</v>
      </c>
      <c r="H12" s="5">
        <f t="shared" si="0"/>
        <v>1785000</v>
      </c>
    </row>
    <row r="13" spans="4:8" x14ac:dyDescent="0.25">
      <c r="D13" s="6"/>
      <c r="E13" s="6"/>
      <c r="F13" s="8"/>
      <c r="G13" s="8"/>
      <c r="H13" s="8"/>
    </row>
    <row r="14" spans="4:8" x14ac:dyDescent="0.25">
      <c r="D14" s="6"/>
      <c r="E14" s="10" t="s">
        <v>15</v>
      </c>
      <c r="F14" s="13"/>
      <c r="G14" s="13"/>
      <c r="H14" s="13">
        <f>SUM(H7:H12)</f>
        <v>56960000</v>
      </c>
    </row>
    <row r="15" spans="4:8" x14ac:dyDescent="0.25">
      <c r="D15" s="6"/>
      <c r="E15" s="10" t="s">
        <v>16</v>
      </c>
      <c r="F15" s="13"/>
      <c r="G15" s="13"/>
      <c r="H15" s="13">
        <f>+H14*0.19</f>
        <v>10822400</v>
      </c>
    </row>
    <row r="16" spans="4:8" x14ac:dyDescent="0.25">
      <c r="D16" s="6"/>
      <c r="E16" s="10" t="s">
        <v>5</v>
      </c>
      <c r="F16" s="13"/>
      <c r="G16" s="13"/>
      <c r="H16" s="13">
        <f>+H14+H15</f>
        <v>67782400</v>
      </c>
    </row>
  </sheetData>
  <mergeCells count="6">
    <mergeCell ref="D5:D6"/>
    <mergeCell ref="E5:E6"/>
    <mergeCell ref="F5:F6"/>
    <mergeCell ref="G5:H5"/>
    <mergeCell ref="D2:H2"/>
    <mergeCell ref="D3:H3"/>
  </mergeCells>
  <pageMargins left="0.7" right="0.7" top="0.75" bottom="0.75" header="0.3" footer="0.3"/>
  <ignoredErrors>
    <ignoredError sqref="H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FACF-1429-4A6F-8862-2BB931DB48F7}">
  <dimension ref="C3:Q189"/>
  <sheetViews>
    <sheetView workbookViewId="0">
      <selection activeCell="C3" sqref="C3:M4"/>
    </sheetView>
  </sheetViews>
  <sheetFormatPr baseColWidth="10" defaultRowHeight="15" x14ac:dyDescent="0.25"/>
  <cols>
    <col min="3" max="3" width="5.42578125" bestFit="1" customWidth="1"/>
    <col min="4" max="4" width="46" customWidth="1"/>
    <col min="5" max="5" width="7.5703125" customWidth="1"/>
    <col min="6" max="8" width="9.85546875" bestFit="1" customWidth="1"/>
    <col min="9" max="9" width="10.7109375" bestFit="1" customWidth="1"/>
    <col min="10" max="13" width="9.85546875" bestFit="1" customWidth="1"/>
  </cols>
  <sheetData>
    <row r="3" spans="3:17" ht="24" customHeight="1" x14ac:dyDescent="0.25">
      <c r="C3" s="14" t="s">
        <v>18</v>
      </c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3:17" ht="44.25" customHeight="1" x14ac:dyDescent="0.25">
      <c r="C4" s="15" t="s">
        <v>19</v>
      </c>
      <c r="D4" s="15"/>
      <c r="E4" s="15"/>
      <c r="F4" s="15"/>
      <c r="G4" s="15"/>
      <c r="H4" s="15"/>
      <c r="I4" s="15"/>
      <c r="J4" s="15"/>
      <c r="K4" s="15"/>
      <c r="L4" s="15"/>
      <c r="M4" s="15"/>
    </row>
    <row r="6" spans="3:17" x14ac:dyDescent="0.25">
      <c r="C6" s="9" t="s">
        <v>0</v>
      </c>
      <c r="D6" s="9" t="s">
        <v>1</v>
      </c>
      <c r="E6" s="12" t="s">
        <v>3</v>
      </c>
      <c r="F6" s="9" t="s">
        <v>12</v>
      </c>
      <c r="G6" s="9"/>
      <c r="H6" s="9" t="s">
        <v>13</v>
      </c>
      <c r="I6" s="9"/>
      <c r="J6" s="9" t="s">
        <v>14</v>
      </c>
      <c r="K6" s="9"/>
      <c r="L6" s="9" t="s">
        <v>17</v>
      </c>
      <c r="M6" s="9"/>
    </row>
    <row r="7" spans="3:17" ht="22.5" x14ac:dyDescent="0.25">
      <c r="C7" s="9"/>
      <c r="D7" s="9"/>
      <c r="E7" s="12"/>
      <c r="F7" s="11" t="s">
        <v>4</v>
      </c>
      <c r="G7" s="11" t="s">
        <v>5</v>
      </c>
      <c r="H7" s="11" t="s">
        <v>4</v>
      </c>
      <c r="I7" s="11" t="s">
        <v>5</v>
      </c>
      <c r="J7" s="11" t="s">
        <v>4</v>
      </c>
      <c r="K7" s="11" t="s">
        <v>5</v>
      </c>
      <c r="L7" s="11" t="s">
        <v>4</v>
      </c>
      <c r="M7" s="11" t="s">
        <v>5</v>
      </c>
    </row>
    <row r="8" spans="3:17" ht="68.25" x14ac:dyDescent="0.25">
      <c r="C8" s="3">
        <v>1</v>
      </c>
      <c r="D8" s="2" t="s">
        <v>2</v>
      </c>
      <c r="E8" s="4">
        <v>550</v>
      </c>
      <c r="F8" s="4">
        <v>22000</v>
      </c>
      <c r="G8" s="4">
        <f>+E8*F8</f>
        <v>12100000</v>
      </c>
      <c r="H8" s="4">
        <v>35000</v>
      </c>
      <c r="I8" s="4">
        <f>+H8*E8</f>
        <v>19250000</v>
      </c>
      <c r="J8" s="4">
        <v>30000</v>
      </c>
      <c r="K8" s="4">
        <f>+J8*E8</f>
        <v>16500000</v>
      </c>
      <c r="L8" s="4">
        <f>MIN(F8,H8,J8)</f>
        <v>22000</v>
      </c>
      <c r="M8" s="5">
        <f>+L8*E8</f>
        <v>12100000</v>
      </c>
      <c r="N8" s="1"/>
      <c r="O8" s="1"/>
      <c r="P8" s="1"/>
      <c r="Q8" s="1"/>
    </row>
    <row r="9" spans="3:17" x14ac:dyDescent="0.25">
      <c r="C9" s="3">
        <v>2</v>
      </c>
      <c r="D9" s="6" t="s">
        <v>6</v>
      </c>
      <c r="E9" s="4">
        <v>550</v>
      </c>
      <c r="F9" s="4">
        <v>5000</v>
      </c>
      <c r="G9" s="4">
        <f t="shared" ref="G9:G13" si="0">+E9*F9</f>
        <v>2750000</v>
      </c>
      <c r="H9" s="4">
        <v>6000</v>
      </c>
      <c r="I9" s="4">
        <f t="shared" ref="I9:I13" si="1">+H9*E9</f>
        <v>3300000</v>
      </c>
      <c r="J9" s="4">
        <v>5600</v>
      </c>
      <c r="K9" s="4">
        <f t="shared" ref="K9:K13" si="2">+J9*E9</f>
        <v>3080000</v>
      </c>
      <c r="L9" s="4">
        <f t="shared" ref="L9:L13" si="3">MIN(F9,H9,J9)</f>
        <v>5000</v>
      </c>
      <c r="M9" s="5">
        <f t="shared" ref="M9:M13" si="4">+L9*E9</f>
        <v>2750000</v>
      </c>
      <c r="N9" s="1"/>
      <c r="O9" s="1"/>
      <c r="P9" s="1"/>
      <c r="Q9" s="1"/>
    </row>
    <row r="10" spans="3:17" ht="34.5" x14ac:dyDescent="0.25">
      <c r="C10" s="3">
        <v>3</v>
      </c>
      <c r="D10" s="2" t="s">
        <v>7</v>
      </c>
      <c r="E10" s="4">
        <v>550</v>
      </c>
      <c r="F10" s="4">
        <v>7000</v>
      </c>
      <c r="G10" s="4">
        <f t="shared" si="0"/>
        <v>3850000</v>
      </c>
      <c r="H10" s="4">
        <v>8000</v>
      </c>
      <c r="I10" s="4">
        <f t="shared" si="1"/>
        <v>4400000</v>
      </c>
      <c r="J10" s="4">
        <v>10000</v>
      </c>
      <c r="K10" s="4">
        <f t="shared" si="2"/>
        <v>5500000</v>
      </c>
      <c r="L10" s="4">
        <f t="shared" si="3"/>
        <v>7000</v>
      </c>
      <c r="M10" s="5">
        <f t="shared" si="4"/>
        <v>3850000</v>
      </c>
      <c r="N10" s="1"/>
      <c r="O10" s="1"/>
      <c r="P10" s="1"/>
      <c r="Q10" s="1"/>
    </row>
    <row r="11" spans="3:17" ht="34.5" x14ac:dyDescent="0.25">
      <c r="C11" s="3">
        <v>4</v>
      </c>
      <c r="D11" s="2" t="s">
        <v>8</v>
      </c>
      <c r="E11" s="4">
        <v>550</v>
      </c>
      <c r="F11" s="4">
        <v>5500</v>
      </c>
      <c r="G11" s="4">
        <f t="shared" si="0"/>
        <v>3025000</v>
      </c>
      <c r="H11" s="4">
        <v>8000</v>
      </c>
      <c r="I11" s="4">
        <f t="shared" si="1"/>
        <v>4400000</v>
      </c>
      <c r="J11" s="4">
        <v>12000</v>
      </c>
      <c r="K11" s="4">
        <f t="shared" si="2"/>
        <v>6600000</v>
      </c>
      <c r="L11" s="4">
        <f t="shared" si="3"/>
        <v>5500</v>
      </c>
      <c r="M11" s="5">
        <f t="shared" si="4"/>
        <v>3025000</v>
      </c>
      <c r="N11" s="1"/>
      <c r="O11" s="1"/>
      <c r="P11" s="1"/>
      <c r="Q11" s="1"/>
    </row>
    <row r="12" spans="3:17" ht="90.75" x14ac:dyDescent="0.25">
      <c r="C12" s="3">
        <v>5</v>
      </c>
      <c r="D12" s="2" t="s">
        <v>9</v>
      </c>
      <c r="E12" s="7" t="s">
        <v>11</v>
      </c>
      <c r="F12" s="4">
        <v>33450000</v>
      </c>
      <c r="G12" s="4">
        <f>+F12</f>
        <v>33450000</v>
      </c>
      <c r="H12" s="4">
        <v>50600000</v>
      </c>
      <c r="I12" s="4">
        <f>+H12</f>
        <v>50600000</v>
      </c>
      <c r="J12" s="4">
        <v>43500000</v>
      </c>
      <c r="K12" s="4">
        <f>+J12</f>
        <v>43500000</v>
      </c>
      <c r="L12" s="4">
        <f t="shared" si="3"/>
        <v>33450000</v>
      </c>
      <c r="M12" s="5">
        <f>+L12</f>
        <v>33450000</v>
      </c>
      <c r="N12" s="1"/>
      <c r="O12" s="1"/>
      <c r="P12" s="1"/>
      <c r="Q12" s="1"/>
    </row>
    <row r="13" spans="3:17" ht="45.75" x14ac:dyDescent="0.25">
      <c r="C13" s="3">
        <v>6</v>
      </c>
      <c r="D13" s="2" t="s">
        <v>10</v>
      </c>
      <c r="E13" s="4">
        <v>60</v>
      </c>
      <c r="F13" s="4">
        <v>29750</v>
      </c>
      <c r="G13" s="4">
        <f t="shared" si="0"/>
        <v>1785000</v>
      </c>
      <c r="H13" s="4">
        <v>35000</v>
      </c>
      <c r="I13" s="4">
        <f t="shared" si="1"/>
        <v>2100000</v>
      </c>
      <c r="J13" s="4">
        <v>38000</v>
      </c>
      <c r="K13" s="4">
        <f t="shared" si="2"/>
        <v>2280000</v>
      </c>
      <c r="L13" s="4">
        <f t="shared" si="3"/>
        <v>29750</v>
      </c>
      <c r="M13" s="5">
        <f t="shared" si="4"/>
        <v>1785000</v>
      </c>
      <c r="N13" s="1"/>
      <c r="O13" s="1"/>
      <c r="P13" s="1"/>
      <c r="Q13" s="1"/>
    </row>
    <row r="14" spans="3:17" x14ac:dyDescent="0.25">
      <c r="C14" s="6"/>
      <c r="D14" s="6"/>
      <c r="E14" s="8"/>
      <c r="F14" s="8"/>
      <c r="G14" s="8"/>
      <c r="H14" s="8"/>
      <c r="I14" s="8"/>
      <c r="J14" s="8"/>
      <c r="K14" s="8"/>
      <c r="L14" s="8"/>
      <c r="M14" s="8"/>
      <c r="N14" s="1"/>
      <c r="O14" s="1"/>
      <c r="P14" s="1"/>
      <c r="Q14" s="1"/>
    </row>
    <row r="15" spans="3:17" x14ac:dyDescent="0.25">
      <c r="C15" s="6"/>
      <c r="D15" s="10" t="s">
        <v>15</v>
      </c>
      <c r="E15" s="13"/>
      <c r="F15" s="13"/>
      <c r="G15" s="13">
        <f>SUM(G8:G13)</f>
        <v>56960000</v>
      </c>
      <c r="H15" s="13"/>
      <c r="I15" s="13">
        <f>SUM(I8:I13)</f>
        <v>84050000</v>
      </c>
      <c r="J15" s="13"/>
      <c r="K15" s="13">
        <f>SUM(K8:K13)</f>
        <v>77460000</v>
      </c>
      <c r="L15" s="13"/>
      <c r="M15" s="13">
        <f>SUM(M8:M13)</f>
        <v>56960000</v>
      </c>
      <c r="N15" s="1"/>
      <c r="O15" s="1"/>
      <c r="P15" s="1"/>
      <c r="Q15" s="1"/>
    </row>
    <row r="16" spans="3:17" x14ac:dyDescent="0.25">
      <c r="C16" s="6"/>
      <c r="D16" s="10" t="s">
        <v>16</v>
      </c>
      <c r="E16" s="13"/>
      <c r="F16" s="13"/>
      <c r="G16" s="13">
        <f>+G15*0.19</f>
        <v>10822400</v>
      </c>
      <c r="H16" s="13"/>
      <c r="I16" s="13">
        <f>+I15*0.19</f>
        <v>15969500</v>
      </c>
      <c r="J16" s="13"/>
      <c r="K16" s="13">
        <f>+K15*0.19</f>
        <v>14717400</v>
      </c>
      <c r="L16" s="13"/>
      <c r="M16" s="13">
        <f>+M15*0.19</f>
        <v>10822400</v>
      </c>
      <c r="N16" s="1"/>
      <c r="O16" s="1"/>
      <c r="P16" s="1"/>
      <c r="Q16" s="1"/>
    </row>
    <row r="17" spans="3:17" x14ac:dyDescent="0.25">
      <c r="C17" s="6"/>
      <c r="D17" s="10" t="s">
        <v>5</v>
      </c>
      <c r="E17" s="13"/>
      <c r="F17" s="13"/>
      <c r="G17" s="13">
        <f>+G15+G16</f>
        <v>67782400</v>
      </c>
      <c r="H17" s="13"/>
      <c r="I17" s="13">
        <f>+I15+I16</f>
        <v>100019500</v>
      </c>
      <c r="J17" s="13"/>
      <c r="K17" s="13">
        <f>+K15+K16</f>
        <v>92177400</v>
      </c>
      <c r="L17" s="13"/>
      <c r="M17" s="13">
        <f>+M15+M16</f>
        <v>67782400</v>
      </c>
      <c r="N17" s="1"/>
      <c r="O17" s="1"/>
      <c r="P17" s="1"/>
      <c r="Q17" s="1"/>
    </row>
    <row r="18" spans="3:17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3:17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3:17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3:17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3:17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3:17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3:17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3:17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3:17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3:17" x14ac:dyDescent="0.2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3:17" x14ac:dyDescent="0.25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3:17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3:17" x14ac:dyDescent="0.25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3:17" x14ac:dyDescent="0.25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3:17" x14ac:dyDescent="0.25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5:17" x14ac:dyDescent="0.25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5:17" x14ac:dyDescent="0.2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5:17" x14ac:dyDescent="0.2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5:17" x14ac:dyDescent="0.25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5:17" x14ac:dyDescent="0.2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5:17" x14ac:dyDescent="0.25"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5:17" x14ac:dyDescent="0.25"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5:17" x14ac:dyDescent="0.25"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5:17" x14ac:dyDescent="0.25"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5:17" x14ac:dyDescent="0.25"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5:17" x14ac:dyDescent="0.25"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5:17" x14ac:dyDescent="0.25"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5:17" x14ac:dyDescent="0.25"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5:17" x14ac:dyDescent="0.25"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5:17" x14ac:dyDescent="0.25"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5:17" x14ac:dyDescent="0.25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5:17" x14ac:dyDescent="0.25"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5:17" x14ac:dyDescent="0.25"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5:17" x14ac:dyDescent="0.25"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5:17" x14ac:dyDescent="0.25"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5:17" x14ac:dyDescent="0.25"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5:17" x14ac:dyDescent="0.25"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5:17" x14ac:dyDescent="0.25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5:17" x14ac:dyDescent="0.25"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5:17" x14ac:dyDescent="0.25"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5:17" x14ac:dyDescent="0.25"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5:17" x14ac:dyDescent="0.25"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5:17" x14ac:dyDescent="0.25"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5:17" x14ac:dyDescent="0.25"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5:17" x14ac:dyDescent="0.25"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5:17" x14ac:dyDescent="0.25"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5:17" x14ac:dyDescent="0.25"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5:17" x14ac:dyDescent="0.25"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5:17" x14ac:dyDescent="0.25"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5:17" x14ac:dyDescent="0.25"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5:17" x14ac:dyDescent="0.25"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5:17" x14ac:dyDescent="0.25"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5:17" x14ac:dyDescent="0.25"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5:17" x14ac:dyDescent="0.25"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5:17" x14ac:dyDescent="0.25"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5:17" x14ac:dyDescent="0.25"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5:17" x14ac:dyDescent="0.25"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5:17" x14ac:dyDescent="0.25"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5:17" x14ac:dyDescent="0.25"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5:17" x14ac:dyDescent="0.25"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5:17" x14ac:dyDescent="0.25"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5:17" x14ac:dyDescent="0.25"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5:17" x14ac:dyDescent="0.25"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5:17" x14ac:dyDescent="0.25"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5:17" x14ac:dyDescent="0.25"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5:17" x14ac:dyDescent="0.25"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5:17" x14ac:dyDescent="0.25"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5:17" x14ac:dyDescent="0.25"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5:17" x14ac:dyDescent="0.25"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5:17" x14ac:dyDescent="0.25"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5:17" x14ac:dyDescent="0.25"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5:17" x14ac:dyDescent="0.25"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5:17" x14ac:dyDescent="0.25"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5:17" x14ac:dyDescent="0.25"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5:17" x14ac:dyDescent="0.25"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5:17" x14ac:dyDescent="0.25"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5:17" x14ac:dyDescent="0.25"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5:17" x14ac:dyDescent="0.25"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5:17" x14ac:dyDescent="0.25"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5:17" x14ac:dyDescent="0.25"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5:17" x14ac:dyDescent="0.25"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5:17" x14ac:dyDescent="0.25"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5:17" x14ac:dyDescent="0.25"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5:17" x14ac:dyDescent="0.25"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5:17" x14ac:dyDescent="0.25"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5:17" x14ac:dyDescent="0.25"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5:17" x14ac:dyDescent="0.25"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5:17" x14ac:dyDescent="0.25"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5:17" x14ac:dyDescent="0.25"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5:17" x14ac:dyDescent="0.25"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5:17" x14ac:dyDescent="0.25"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5:17" x14ac:dyDescent="0.25"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5:17" x14ac:dyDescent="0.25"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5:17" x14ac:dyDescent="0.25"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5:17" x14ac:dyDescent="0.25"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5:17" x14ac:dyDescent="0.25"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5:17" x14ac:dyDescent="0.25"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5:17" x14ac:dyDescent="0.25"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5:17" x14ac:dyDescent="0.25"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5:17" x14ac:dyDescent="0.25"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5:17" x14ac:dyDescent="0.25"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5:17" x14ac:dyDescent="0.25"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5:17" x14ac:dyDescent="0.25"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5:17" x14ac:dyDescent="0.25"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5:17" x14ac:dyDescent="0.25"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5:17" x14ac:dyDescent="0.25"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5:17" x14ac:dyDescent="0.25"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5:17" x14ac:dyDescent="0.25"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5:17" x14ac:dyDescent="0.25"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5:17" x14ac:dyDescent="0.25"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5:17" x14ac:dyDescent="0.25"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5:17" x14ac:dyDescent="0.25"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5:17" x14ac:dyDescent="0.25"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5:17" x14ac:dyDescent="0.25"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5:17" x14ac:dyDescent="0.25"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5:17" x14ac:dyDescent="0.25"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5:17" x14ac:dyDescent="0.25"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5:17" x14ac:dyDescent="0.25"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5:17" x14ac:dyDescent="0.25"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5:17" x14ac:dyDescent="0.25"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5:17" x14ac:dyDescent="0.25"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5:17" x14ac:dyDescent="0.25"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5:17" x14ac:dyDescent="0.25"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5:17" x14ac:dyDescent="0.25"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5:17" x14ac:dyDescent="0.25"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5:17" x14ac:dyDescent="0.25"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5:17" x14ac:dyDescent="0.25"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5:17" x14ac:dyDescent="0.25"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5:17" x14ac:dyDescent="0.25"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5:17" x14ac:dyDescent="0.25"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5:17" x14ac:dyDescent="0.25"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5:17" x14ac:dyDescent="0.25"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5:17" x14ac:dyDescent="0.25"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5:17" x14ac:dyDescent="0.25"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5:17" x14ac:dyDescent="0.25"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5:17" x14ac:dyDescent="0.25"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5:17" x14ac:dyDescent="0.25"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5:17" x14ac:dyDescent="0.25"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5:17" x14ac:dyDescent="0.25"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5:17" x14ac:dyDescent="0.25"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5:17" x14ac:dyDescent="0.25"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5:17" x14ac:dyDescent="0.25"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5:17" x14ac:dyDescent="0.25"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5:17" x14ac:dyDescent="0.25"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5:17" x14ac:dyDescent="0.25"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5:17" x14ac:dyDescent="0.25"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5:17" x14ac:dyDescent="0.25"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5:17" x14ac:dyDescent="0.25"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5:17" x14ac:dyDescent="0.25"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5:17" x14ac:dyDescent="0.25"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5:17" x14ac:dyDescent="0.25"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5:17" x14ac:dyDescent="0.25"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5:17" x14ac:dyDescent="0.25"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5:17" x14ac:dyDescent="0.25"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5:17" x14ac:dyDescent="0.25"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5:17" x14ac:dyDescent="0.25"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5:17" x14ac:dyDescent="0.25"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5:17" x14ac:dyDescent="0.25"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5:17" x14ac:dyDescent="0.25"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5:17" x14ac:dyDescent="0.25"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5:17" x14ac:dyDescent="0.25"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5:17" x14ac:dyDescent="0.25"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5:17" x14ac:dyDescent="0.25"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5:17" x14ac:dyDescent="0.25"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5:17" x14ac:dyDescent="0.25"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5:17" x14ac:dyDescent="0.25"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5:17" x14ac:dyDescent="0.25"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5:17" x14ac:dyDescent="0.25"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5:17" x14ac:dyDescent="0.25"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5:17" x14ac:dyDescent="0.25"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5:17" x14ac:dyDescent="0.25"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5:17" x14ac:dyDescent="0.25"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</sheetData>
  <mergeCells count="9">
    <mergeCell ref="L6:M6"/>
    <mergeCell ref="C3:M3"/>
    <mergeCell ref="C4:M4"/>
    <mergeCell ref="F6:G6"/>
    <mergeCell ref="H6:I6"/>
    <mergeCell ref="J6:K6"/>
    <mergeCell ref="E6:E7"/>
    <mergeCell ref="D6:D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Olaya</dc:creator>
  <cp:lastModifiedBy>Carlos Arturo Olaya</cp:lastModifiedBy>
  <dcterms:created xsi:type="dcterms:W3CDTF">2024-09-17T14:19:14Z</dcterms:created>
  <dcterms:modified xsi:type="dcterms:W3CDTF">2024-09-18T15:49:19Z</dcterms:modified>
</cp:coreProperties>
</file>