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7.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8.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24226"/>
  <mc:AlternateContent xmlns:mc="http://schemas.openxmlformats.org/markup-compatibility/2006">
    <mc:Choice Requires="x15">
      <x15ac:absPath xmlns:x15ac="http://schemas.microsoft.com/office/spreadsheetml/2010/11/ac" url="C:\Users\jhon.santofimio\OneDrive - Secretaria Distrital de Gobierno\FDLU\Evaluación Procesos\Nueva carpeta\Evaluacion Tecnica Subsanaciones\"/>
    </mc:Choice>
  </mc:AlternateContent>
  <xr:revisionPtr revIDLastSave="0" documentId="13_ncr:1_{D12C1CFC-D058-4346-8B94-92364892DA7C}" xr6:coauthVersionLast="47" xr6:coauthVersionMax="47" xr10:uidLastSave="{00000000-0000-0000-0000-000000000000}"/>
  <bookViews>
    <workbookView xWindow="-120" yWindow="-120" windowWidth="29040" windowHeight="15840" tabRatio="776" firstSheet="2" activeTab="2" xr2:uid="{00000000-000D-0000-FFFF-FFFF00000000}"/>
  </bookViews>
  <sheets>
    <sheet name="Datos" sheetId="41" state="hidden" r:id="rId1"/>
    <sheet name="Listas" sheetId="42" state="hidden" r:id="rId2"/>
    <sheet name="1. Exp.Habilitante #1" sheetId="58" r:id="rId3"/>
    <sheet name="2. K-Residual #1" sheetId="48" r:id="rId4"/>
    <sheet name="1. Exp.Habilitante #2" sheetId="56" r:id="rId5"/>
    <sheet name="2. K-Residual #2" sheetId="57" r:id="rId6"/>
    <sheet name="1. Exp.Habilitante #3" sheetId="66" r:id="rId7"/>
    <sheet name="2. K-Residual #3" sheetId="67" r:id="rId8"/>
    <sheet name="1. Exp.Habilitante #4" sheetId="68" r:id="rId9"/>
    <sheet name="2. K-Residual #4" sheetId="69" r:id="rId10"/>
    <sheet name="1. Exp.Habilitante #25" sheetId="40" r:id="rId11"/>
    <sheet name="3. Financiera y Org." sheetId="53" state="hidden" r:id="rId12"/>
    <sheet name="2. K-Residual #25" sheetId="59" r:id="rId13"/>
    <sheet name="1. Exp.Habilitante #26" sheetId="60" r:id="rId14"/>
    <sheet name="2. K-Residual #26" sheetId="61" r:id="rId15"/>
    <sheet name="1. Exp.Habilitante #27" sheetId="62" r:id="rId16"/>
    <sheet name="2. K-Residual #27" sheetId="63" r:id="rId17"/>
    <sheet name="1. Exp.Habilitante #28" sheetId="64" r:id="rId18"/>
    <sheet name="2. K-Residual #28" sheetId="65" r:id="rId19"/>
  </sheets>
  <externalReferences>
    <externalReference r:id="rId20"/>
    <externalReference r:id="rId21"/>
    <externalReference r:id="rId22"/>
    <externalReference r:id="rId23"/>
    <externalReference r:id="rId24"/>
  </externalReferences>
  <definedNames>
    <definedName name="\a" localSheetId="3">#REF!</definedName>
    <definedName name="\a" localSheetId="5">#REF!</definedName>
    <definedName name="\a" localSheetId="12">#REF!</definedName>
    <definedName name="\a" localSheetId="14">#REF!</definedName>
    <definedName name="\a" localSheetId="16">#REF!</definedName>
    <definedName name="\a" localSheetId="18">#REF!</definedName>
    <definedName name="\a" localSheetId="7">#REF!</definedName>
    <definedName name="\a" localSheetId="9">#REF!</definedName>
    <definedName name="\a">#REF!</definedName>
    <definedName name="\b" localSheetId="3">#REF!</definedName>
    <definedName name="\b" localSheetId="5">#REF!</definedName>
    <definedName name="\b" localSheetId="12">#REF!</definedName>
    <definedName name="\b" localSheetId="14">#REF!</definedName>
    <definedName name="\b" localSheetId="16">#REF!</definedName>
    <definedName name="\b" localSheetId="18">#REF!</definedName>
    <definedName name="\b" localSheetId="7">#REF!</definedName>
    <definedName name="\b" localSheetId="9">#REF!</definedName>
    <definedName name="\b">#REF!</definedName>
    <definedName name="\c" localSheetId="3">#REF!</definedName>
    <definedName name="\c" localSheetId="5">#REF!</definedName>
    <definedName name="\c" localSheetId="12">#REF!</definedName>
    <definedName name="\c" localSheetId="14">#REF!</definedName>
    <definedName name="\c" localSheetId="16">#REF!</definedName>
    <definedName name="\c" localSheetId="18">#REF!</definedName>
    <definedName name="\c" localSheetId="7">#REF!</definedName>
    <definedName name="\c" localSheetId="9">#REF!</definedName>
    <definedName name="\c">#REF!</definedName>
    <definedName name="\l" localSheetId="3">#REF!</definedName>
    <definedName name="\l" localSheetId="5">#REF!</definedName>
    <definedName name="\l" localSheetId="12">#REF!</definedName>
    <definedName name="\l" localSheetId="14">#REF!</definedName>
    <definedName name="\l" localSheetId="16">#REF!</definedName>
    <definedName name="\l" localSheetId="18">#REF!</definedName>
    <definedName name="\l" localSheetId="7">#REF!</definedName>
    <definedName name="\l" localSheetId="9">#REF!</definedName>
    <definedName name="\l">#REF!</definedName>
    <definedName name="_Fill" localSheetId="3" hidden="1">#REF!</definedName>
    <definedName name="_Fill" localSheetId="5" hidden="1">#REF!</definedName>
    <definedName name="_Fill" localSheetId="12" hidden="1">#REF!</definedName>
    <definedName name="_Fill" localSheetId="14" hidden="1">#REF!</definedName>
    <definedName name="_Fill" localSheetId="16" hidden="1">#REF!</definedName>
    <definedName name="_Fill" localSheetId="18" hidden="1">#REF!</definedName>
    <definedName name="_Fill" localSheetId="7" hidden="1">#REF!</definedName>
    <definedName name="_Fill" localSheetId="9" hidden="1">#REF!</definedName>
    <definedName name="_Fill" localSheetId="11" hidden="1">#REF!</definedName>
    <definedName name="_Fill" hidden="1">#REF!</definedName>
    <definedName name="_xlnm._FilterDatabase" localSheetId="3" hidden="1">'2. K-Residual #1'!$A$14:$M$14</definedName>
    <definedName name="_xlnm._FilterDatabase" localSheetId="5" hidden="1">'2. K-Residual #2'!$A$14:$M$14</definedName>
    <definedName name="_xlnm._FilterDatabase" localSheetId="12" hidden="1">'2. K-Residual #25'!$A$14:$M$14</definedName>
    <definedName name="_xlnm._FilterDatabase" localSheetId="14" hidden="1">'2. K-Residual #26'!$A$14:$M$14</definedName>
    <definedName name="_xlnm._FilterDatabase" localSheetId="16" hidden="1">'2. K-Residual #27'!$A$14:$M$14</definedName>
    <definedName name="_xlnm._FilterDatabase" localSheetId="18" hidden="1">'2. K-Residual #28'!$A$14:$M$14</definedName>
    <definedName name="_xlnm._FilterDatabase" localSheetId="7" hidden="1">'2. K-Residual #3'!$A$14:$M$14</definedName>
    <definedName name="_xlnm._FilterDatabase" localSheetId="9" hidden="1">'2. K-Residual #4'!$A$14:$M$14</definedName>
    <definedName name="_xlnm._FilterDatabase" localSheetId="11" hidden="1">'3. Financiera y Org.'!$B$17:$F$17</definedName>
    <definedName name="_Order1" hidden="1">255</definedName>
    <definedName name="_Sort" localSheetId="3" hidden="1">#REF!</definedName>
    <definedName name="_Sort" localSheetId="5" hidden="1">#REF!</definedName>
    <definedName name="_Sort" localSheetId="12" hidden="1">#REF!</definedName>
    <definedName name="_Sort" localSheetId="14" hidden="1">#REF!</definedName>
    <definedName name="_Sort" localSheetId="16" hidden="1">#REF!</definedName>
    <definedName name="_Sort" localSheetId="18" hidden="1">#REF!</definedName>
    <definedName name="_Sort" localSheetId="7" hidden="1">#REF!</definedName>
    <definedName name="_Sort" localSheetId="9" hidden="1">#REF!</definedName>
    <definedName name="_Sort" hidden="1">#REF!</definedName>
    <definedName name="A_impresión_IM" localSheetId="3">#REF!</definedName>
    <definedName name="A_impresión_IM" localSheetId="5">#REF!</definedName>
    <definedName name="A_impresión_IM" localSheetId="12">#REF!</definedName>
    <definedName name="A_impresión_IM" localSheetId="14">#REF!</definedName>
    <definedName name="A_impresión_IM" localSheetId="16">#REF!</definedName>
    <definedName name="A_impresión_IM" localSheetId="18">#REF!</definedName>
    <definedName name="A_impresión_IM" localSheetId="7">#REF!</definedName>
    <definedName name="A_impresión_IM" localSheetId="9">#REF!</definedName>
    <definedName name="A_impresión_IM">#REF!</definedName>
    <definedName name="AccessDatabase" hidden="1">"C:\C-314\VOLUMENES\volfin4.mdb"</definedName>
    <definedName name="aiu_mat">[1]PRESUPUESTO!$AD$891</definedName>
    <definedName name="_xlnm.Print_Area" localSheetId="2">'1. Exp.Habilitante #1'!$A$1:$T$64</definedName>
    <definedName name="_xlnm.Print_Area" localSheetId="4">'1. Exp.Habilitante #2'!$A$1:$T$58</definedName>
    <definedName name="_xlnm.Print_Area" localSheetId="10">'1. Exp.Habilitante #25'!$A$1:$T$58</definedName>
    <definedName name="_xlnm.Print_Area" localSheetId="13">'1. Exp.Habilitante #26'!$A$1:$T$58</definedName>
    <definedName name="_xlnm.Print_Area" localSheetId="15">'1. Exp.Habilitante #27'!$A$1:$T$62</definedName>
    <definedName name="_xlnm.Print_Area" localSheetId="17">'1. Exp.Habilitante #28'!$A$1:$T$66</definedName>
    <definedName name="_xlnm.Print_Area" localSheetId="6">'1. Exp.Habilitante #3'!$A$1:$T$48</definedName>
    <definedName name="_xlnm.Print_Area" localSheetId="8">'1. Exp.Habilitante #4'!$A$1:$T$59</definedName>
    <definedName name="_xlnm.Print_Area" localSheetId="3">'2. K-Residual #1'!$A$1:$M$24</definedName>
    <definedName name="_xlnm.Print_Area" localSheetId="5">'2. K-Residual #2'!$A$1:$M$24</definedName>
    <definedName name="_xlnm.Print_Area" localSheetId="12">'2. K-Residual #25'!$A$1:$M$24</definedName>
    <definedName name="_xlnm.Print_Area" localSheetId="14">'2. K-Residual #26'!$A$1:$M$22</definedName>
    <definedName name="_xlnm.Print_Area" localSheetId="16">'2. K-Residual #27'!$A$1:$M$24</definedName>
    <definedName name="_xlnm.Print_Area" localSheetId="18">'2. K-Residual #28'!$A$1:$M$24</definedName>
    <definedName name="_xlnm.Print_Area" localSheetId="7">'2. K-Residual #3'!$A$1:$M$25</definedName>
    <definedName name="_xlnm.Print_Area" localSheetId="9">'2. K-Residual #4'!$A$1:$M$23</definedName>
    <definedName name="_xlnm.Print_Area" localSheetId="11">'3. Financiera y Org.'!$B$1:$N$48</definedName>
    <definedName name="_xlnm.Print_Area">#N/A</definedName>
    <definedName name="BASURA">[2]ANEXO2!$B$90:$M$133</definedName>
    <definedName name="campamentos">[1]PRESUPUESTO!$AD$883</definedName>
    <definedName name="carreteras" localSheetId="11">#REF!</definedName>
    <definedName name="carreteras">#REF!</definedName>
    <definedName name="CONTRATACIÓN" localSheetId="3">#REF!</definedName>
    <definedName name="CONTRATACIÓN" localSheetId="5">#REF!</definedName>
    <definedName name="CONTRATACIÓN" localSheetId="12">#REF!</definedName>
    <definedName name="CONTRATACIÓN" localSheetId="14">#REF!</definedName>
    <definedName name="CONTRATACIÓN" localSheetId="16">#REF!</definedName>
    <definedName name="CONTRATACIÓN" localSheetId="18">#REF!</definedName>
    <definedName name="CONTRATACIÓN" localSheetId="7">#REF!</definedName>
    <definedName name="CONTRATACIÓN" localSheetId="9">#REF!</definedName>
    <definedName name="CONTRATACIÓN">#REF!</definedName>
    <definedName name="CUAESTRUCT" localSheetId="3">#REF!</definedName>
    <definedName name="CUAESTRUCT" localSheetId="5">#REF!</definedName>
    <definedName name="CUAESTRUCT" localSheetId="12">#REF!</definedName>
    <definedName name="CUAESTRUCT" localSheetId="14">#REF!</definedName>
    <definedName name="CUAESTRUCT" localSheetId="16">#REF!</definedName>
    <definedName name="CUAESTRUCT" localSheetId="18">#REF!</definedName>
    <definedName name="CUAESTRUCT" localSheetId="7">#REF!</definedName>
    <definedName name="CUAESTRUCT" localSheetId="9">#REF!</definedName>
    <definedName name="CUAESTRUCT">#REF!</definedName>
    <definedName name="CUAPRUEBAS" localSheetId="3">#REF!</definedName>
    <definedName name="CUAPRUEBAS" localSheetId="5">#REF!</definedName>
    <definedName name="CUAPRUEBAS" localSheetId="12">#REF!</definedName>
    <definedName name="CUAPRUEBAS" localSheetId="14">#REF!</definedName>
    <definedName name="CUAPRUEBAS" localSheetId="16">#REF!</definedName>
    <definedName name="CUAPRUEBAS" localSheetId="18">#REF!</definedName>
    <definedName name="CUAPRUEBAS" localSheetId="7">#REF!</definedName>
    <definedName name="CUAPRUEBAS" localSheetId="9">#REF!</definedName>
    <definedName name="CUAPRUEBAS">#REF!</definedName>
    <definedName name="equipos">[1]PRESUPUESTO!$AD$876</definedName>
    <definedName name="FM" localSheetId="3">#REF!</definedName>
    <definedName name="FM" localSheetId="5">#REF!</definedName>
    <definedName name="FM" localSheetId="12">#REF!</definedName>
    <definedName name="FM" localSheetId="14">#REF!</definedName>
    <definedName name="FM" localSheetId="16">#REF!</definedName>
    <definedName name="FM" localSheetId="18">#REF!</definedName>
    <definedName name="FM" localSheetId="7">#REF!</definedName>
    <definedName name="FM" localSheetId="9">#REF!</definedName>
    <definedName name="FM">#REF!</definedName>
    <definedName name="FMA" localSheetId="3">#REF!</definedName>
    <definedName name="FMA" localSheetId="5">#REF!</definedName>
    <definedName name="FMA" localSheetId="12">#REF!</definedName>
    <definedName name="FMA" localSheetId="14">#REF!</definedName>
    <definedName name="FMA" localSheetId="16">#REF!</definedName>
    <definedName name="FMA" localSheetId="18">#REF!</definedName>
    <definedName name="FMA" localSheetId="7">#REF!</definedName>
    <definedName name="FMA" localSheetId="9">#REF!</definedName>
    <definedName name="FMA">#REF!</definedName>
    <definedName name="FMB" localSheetId="3">#REF!</definedName>
    <definedName name="FMB" localSheetId="5">#REF!</definedName>
    <definedName name="FMB" localSheetId="12">#REF!</definedName>
    <definedName name="FMB" localSheetId="14">#REF!</definedName>
    <definedName name="FMB" localSheetId="16">#REF!</definedName>
    <definedName name="FMB" localSheetId="18">#REF!</definedName>
    <definedName name="FMB" localSheetId="7">#REF!</definedName>
    <definedName name="FMB" localSheetId="9">#REF!</definedName>
    <definedName name="FMB">#REF!</definedName>
    <definedName name="FMC" localSheetId="3">#REF!</definedName>
    <definedName name="FMC" localSheetId="5">#REF!</definedName>
    <definedName name="FMC" localSheetId="12">#REF!</definedName>
    <definedName name="FMC" localSheetId="14">#REF!</definedName>
    <definedName name="FMC" localSheetId="16">#REF!</definedName>
    <definedName name="FMC" localSheetId="18">#REF!</definedName>
    <definedName name="FMC" localSheetId="7">#REF!</definedName>
    <definedName name="FMC" localSheetId="9">#REF!</definedName>
    <definedName name="FMC">#REF!</definedName>
    <definedName name="FMD" localSheetId="3">#REF!</definedName>
    <definedName name="FMD" localSheetId="5">#REF!</definedName>
    <definedName name="FMD" localSheetId="12">#REF!</definedName>
    <definedName name="FMD" localSheetId="14">#REF!</definedName>
    <definedName name="FMD" localSheetId="16">#REF!</definedName>
    <definedName name="FMD" localSheetId="18">#REF!</definedName>
    <definedName name="FMD" localSheetId="7">#REF!</definedName>
    <definedName name="FMD" localSheetId="9">#REF!</definedName>
    <definedName name="FMD">#REF!</definedName>
    <definedName name="FME" localSheetId="3">#REF!</definedName>
    <definedName name="FME" localSheetId="5">#REF!</definedName>
    <definedName name="FME" localSheetId="12">#REF!</definedName>
    <definedName name="FME" localSheetId="14">#REF!</definedName>
    <definedName name="FME" localSheetId="16">#REF!</definedName>
    <definedName name="FME" localSheetId="18">#REF!</definedName>
    <definedName name="FME" localSheetId="7">#REF!</definedName>
    <definedName name="FME" localSheetId="9">#REF!</definedName>
    <definedName name="FME">#REF!</definedName>
    <definedName name="FSADKJFLKASD" localSheetId="3">#REF!</definedName>
    <definedName name="FSADKJFLKASD" localSheetId="5">#REF!</definedName>
    <definedName name="FSADKJFLKASD" localSheetId="12">#REF!</definedName>
    <definedName name="FSADKJFLKASD" localSheetId="14">#REF!</definedName>
    <definedName name="FSADKJFLKASD" localSheetId="16">#REF!</definedName>
    <definedName name="FSADKJFLKASD" localSheetId="18">#REF!</definedName>
    <definedName name="FSADKJFLKASD" localSheetId="7">#REF!</definedName>
    <definedName name="FSADKJFLKASD" localSheetId="9">#REF!</definedName>
    <definedName name="FSADKJFLKASD">#REF!</definedName>
    <definedName name="gastos_contrato">[1]PRESUPUESTO!$AD$885</definedName>
    <definedName name="GUILLERMO">[3]SMMV!$A$2:$B$7</definedName>
    <definedName name="HABILITADO" localSheetId="3">#REF!</definedName>
    <definedName name="HABILITADO" localSheetId="5">#REF!</definedName>
    <definedName name="HABILITADO" localSheetId="12">#REF!</definedName>
    <definedName name="HABILITADO" localSheetId="14">#REF!</definedName>
    <definedName name="HABILITADO" localSheetId="16">#REF!</definedName>
    <definedName name="HABILITADO" localSheetId="18">#REF!</definedName>
    <definedName name="HABILITADO" localSheetId="7">#REF!</definedName>
    <definedName name="HABILITADO" localSheetId="9">#REF!</definedName>
    <definedName name="HABILITADO">#REF!</definedName>
    <definedName name="herramientas">[1]PRESUPUESTO!$AD$878</definedName>
    <definedName name="INDI1" localSheetId="3">#REF!</definedName>
    <definedName name="INDI1" localSheetId="5">#REF!</definedName>
    <definedName name="INDI1" localSheetId="12">#REF!</definedName>
    <definedName name="INDI1" localSheetId="14">#REF!</definedName>
    <definedName name="INDI1" localSheetId="16">#REF!</definedName>
    <definedName name="INDI1" localSheetId="18">#REF!</definedName>
    <definedName name="INDI1" localSheetId="7">#REF!</definedName>
    <definedName name="INDI1" localSheetId="9">#REF!</definedName>
    <definedName name="INDI1">#REF!</definedName>
    <definedName name="INF_BASICA" localSheetId="11">#REF!</definedName>
    <definedName name="INF_BASICA">#REF!</definedName>
    <definedName name="inst_provis">[1]PRESUPUESTO!$AD$882</definedName>
    <definedName name="KK" localSheetId="3">#REF!</definedName>
    <definedName name="KK" localSheetId="5">#REF!</definedName>
    <definedName name="KK" localSheetId="12">#REF!</definedName>
    <definedName name="KK" localSheetId="14">#REF!</definedName>
    <definedName name="KK" localSheetId="16">#REF!</definedName>
    <definedName name="KK" localSheetId="18">#REF!</definedName>
    <definedName name="KK" localSheetId="7">#REF!</definedName>
    <definedName name="KK" localSheetId="9">#REF!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 localSheetId="5">#REF!</definedName>
    <definedName name="MOD" localSheetId="12">#REF!</definedName>
    <definedName name="MOD" localSheetId="14">#REF!</definedName>
    <definedName name="MOD" localSheetId="16">#REF!</definedName>
    <definedName name="MOD" localSheetId="18">#REF!</definedName>
    <definedName name="MOD" localSheetId="7">#REF!</definedName>
    <definedName name="MOD" localSheetId="9">#REF!</definedName>
    <definedName name="MOD">#REF!</definedName>
    <definedName name="obser">[4]BD_SITP_08!$AP:$AV</definedName>
    <definedName name="porce" localSheetId="11">#REF!</definedName>
    <definedName name="porce">#REF!</definedName>
    <definedName name="porce2" localSheetId="11">#REF!</definedName>
    <definedName name="porce2">#REF!</definedName>
    <definedName name="PORT.NUEVA">[5]SMMV!$A$2:$B$7</definedName>
    <definedName name="PRINT_AREA_MI">#N/A</definedName>
    <definedName name="PRINT_TITLES_MI">#N/A</definedName>
    <definedName name="sdbfgfdgh" localSheetId="3">#REF!</definedName>
    <definedName name="sdbfgfdgh" localSheetId="5">#REF!</definedName>
    <definedName name="sdbfgfdgh" localSheetId="12">#REF!</definedName>
    <definedName name="sdbfgfdgh" localSheetId="14">#REF!</definedName>
    <definedName name="sdbfgfdgh" localSheetId="16">#REF!</definedName>
    <definedName name="sdbfgfdgh" localSheetId="18">#REF!</definedName>
    <definedName name="sdbfgfdgh" localSheetId="7">#REF!</definedName>
    <definedName name="sdbfgfdgh" localSheetId="9">#REF!</definedName>
    <definedName name="sdbfgfdgh">#REF!</definedName>
    <definedName name="sdfwg" localSheetId="3">#REF!</definedName>
    <definedName name="sdfwg" localSheetId="5">#REF!</definedName>
    <definedName name="sdfwg" localSheetId="12">#REF!</definedName>
    <definedName name="sdfwg" localSheetId="14">#REF!</definedName>
    <definedName name="sdfwg" localSheetId="16">#REF!</definedName>
    <definedName name="sdfwg" localSheetId="18">#REF!</definedName>
    <definedName name="sdfwg" localSheetId="7">#REF!</definedName>
    <definedName name="sdfwg" localSheetId="9">#REF!</definedName>
    <definedName name="sdfwg">#REF!</definedName>
    <definedName name="SEM_02">#N/A</definedName>
    <definedName name="servicios">[1]PRESUPUESTO!$AD$884</definedName>
    <definedName name="SINO" localSheetId="3">#REF!</definedName>
    <definedName name="SINO" localSheetId="5">#REF!</definedName>
    <definedName name="SINO" localSheetId="12">#REF!</definedName>
    <definedName name="SINO" localSheetId="14">#REF!</definedName>
    <definedName name="SINO" localSheetId="16">#REF!</definedName>
    <definedName name="SINO" localSheetId="18">#REF!</definedName>
    <definedName name="SINO" localSheetId="7">#REF!</definedName>
    <definedName name="SINO" localSheetId="9">#REF!</definedName>
    <definedName name="SINO">#REF!</definedName>
    <definedName name="SMLMV" localSheetId="3">#REF!</definedName>
    <definedName name="SMLMV" localSheetId="5">#REF!</definedName>
    <definedName name="SMLMV" localSheetId="12">#REF!</definedName>
    <definedName name="SMLMV" localSheetId="14">#REF!</definedName>
    <definedName name="SMLMV" localSheetId="16">#REF!</definedName>
    <definedName name="SMLMV" localSheetId="18">#REF!</definedName>
    <definedName name="SMLMV" localSheetId="7">#REF!</definedName>
    <definedName name="SMLMV" localSheetId="9">#REF!</definedName>
    <definedName name="SMLMV">#REF!</definedName>
    <definedName name="SMMV">[5]SMMV!$A$2:$B$7</definedName>
    <definedName name="subcontratos">[1]PRESUPUESTO!$AD$877</definedName>
    <definedName name="_xlnm.Print_Titles" localSheetId="3">'2. K-Residual #1'!$13:$14</definedName>
    <definedName name="_xlnm.Print_Titles" localSheetId="5">'2. K-Residual #2'!$13:$14</definedName>
    <definedName name="_xlnm.Print_Titles" localSheetId="12">'2. K-Residual #25'!$13:$14</definedName>
    <definedName name="_xlnm.Print_Titles" localSheetId="14">'2. K-Residual #26'!$13:$14</definedName>
    <definedName name="_xlnm.Print_Titles" localSheetId="16">'2. K-Residual #27'!$13:$14</definedName>
    <definedName name="_xlnm.Print_Titles" localSheetId="18">'2. K-Residual #28'!$13:$14</definedName>
    <definedName name="_xlnm.Print_Titles" localSheetId="7">'2. K-Residual #3'!$13:$14</definedName>
    <definedName name="_xlnm.Print_Titles" localSheetId="9">'2. K-Residual #4'!$13:$14</definedName>
    <definedName name="_xlnm.Print_Titles" localSheetId="11">'3. Financiera y Org.'!$1:$16</definedName>
    <definedName name="_xlnm.Print_Titles">#N/A</definedName>
    <definedName name="total_hh">[1]PRESUPUESTO!$AC$327</definedName>
    <definedName name="valor_final" localSheetId="3">#REF!</definedName>
    <definedName name="valor_final" localSheetId="5">#REF!</definedName>
    <definedName name="valor_final" localSheetId="12">#REF!</definedName>
    <definedName name="valor_final" localSheetId="14">#REF!</definedName>
    <definedName name="valor_final" localSheetId="16">#REF!</definedName>
    <definedName name="valor_final" localSheetId="18">#REF!</definedName>
    <definedName name="valor_final" localSheetId="7">#REF!</definedName>
    <definedName name="valor_final" localSheetId="9">#REF!</definedName>
    <definedName name="valor_final">#REF!</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48" l="1"/>
  <c r="R30" i="68"/>
  <c r="R29" i="68"/>
  <c r="R34" i="62"/>
  <c r="R33" i="62"/>
  <c r="R32" i="62"/>
  <c r="R31" i="62"/>
  <c r="R30" i="60"/>
  <c r="F23" i="68" l="1"/>
  <c r="S22" i="68"/>
  <c r="T22" i="68" s="1"/>
  <c r="A23" i="69"/>
  <c r="A15" i="69"/>
  <c r="E8" i="69"/>
  <c r="E9" i="69" s="1"/>
  <c r="D6" i="69"/>
  <c r="A4" i="69"/>
  <c r="R23" i="68"/>
  <c r="Q23" i="68"/>
  <c r="P23" i="68"/>
  <c r="O23" i="68"/>
  <c r="N23" i="68"/>
  <c r="M23" i="68"/>
  <c r="L23" i="68"/>
  <c r="K23" i="68"/>
  <c r="J23" i="68"/>
  <c r="I23" i="68"/>
  <c r="H23" i="68"/>
  <c r="G23" i="68"/>
  <c r="F24" i="68"/>
  <c r="E23" i="68"/>
  <c r="E24" i="68" s="1"/>
  <c r="S21" i="68"/>
  <c r="T21" i="68" s="1"/>
  <c r="E18" i="68"/>
  <c r="B5" i="68"/>
  <c r="R34" i="66"/>
  <c r="A15" i="67"/>
  <c r="E8" i="67"/>
  <c r="E9" i="67" s="1"/>
  <c r="D6" i="67"/>
  <c r="A4" i="67"/>
  <c r="R33" i="66"/>
  <c r="R32" i="66"/>
  <c r="R31" i="66"/>
  <c r="R36" i="66" s="1"/>
  <c r="R25" i="66"/>
  <c r="Q25" i="66"/>
  <c r="P25" i="66"/>
  <c r="O25" i="66"/>
  <c r="N25" i="66"/>
  <c r="M25" i="66"/>
  <c r="L25" i="66"/>
  <c r="K25" i="66"/>
  <c r="J25" i="66"/>
  <c r="I25" i="66"/>
  <c r="H25" i="66"/>
  <c r="G25" i="66"/>
  <c r="F25" i="66"/>
  <c r="F26" i="66" s="1"/>
  <c r="E25" i="66"/>
  <c r="E26" i="66" s="1"/>
  <c r="S24" i="66"/>
  <c r="T24" i="66" s="1"/>
  <c r="S23" i="66"/>
  <c r="T23" i="66" s="1"/>
  <c r="S22" i="66"/>
  <c r="T22" i="66" s="1"/>
  <c r="S21" i="66"/>
  <c r="T21" i="66" s="1"/>
  <c r="E18" i="66"/>
  <c r="B5" i="66"/>
  <c r="K18" i="66" l="1"/>
  <c r="S24" i="68"/>
  <c r="T24" i="68" s="1"/>
  <c r="R32" i="68"/>
  <c r="K18" i="68"/>
  <c r="S36" i="66"/>
  <c r="S26" i="66"/>
  <c r="T26" i="66" s="1"/>
  <c r="R31" i="64"/>
  <c r="R32" i="64"/>
  <c r="R33" i="64"/>
  <c r="R34" i="64"/>
  <c r="R37" i="64"/>
  <c r="R38" i="64"/>
  <c r="R36" i="64"/>
  <c r="R35" i="64"/>
  <c r="S21" i="64"/>
  <c r="T21" i="64" s="1"/>
  <c r="S22" i="64"/>
  <c r="T22" i="64" s="1"/>
  <c r="S23" i="64"/>
  <c r="T23" i="64" s="1"/>
  <c r="S24" i="64"/>
  <c r="T24" i="64" s="1"/>
  <c r="R36" i="62"/>
  <c r="A15" i="65"/>
  <c r="E8" i="65"/>
  <c r="E9" i="65" s="1"/>
  <c r="D6" i="65"/>
  <c r="A4" i="65"/>
  <c r="R25" i="64"/>
  <c r="Q25" i="64"/>
  <c r="P25" i="64"/>
  <c r="O25" i="64"/>
  <c r="N25" i="64"/>
  <c r="M25" i="64"/>
  <c r="L25" i="64"/>
  <c r="K25" i="64"/>
  <c r="J25" i="64"/>
  <c r="I25" i="64"/>
  <c r="H25" i="64"/>
  <c r="G25" i="64"/>
  <c r="G26" i="64" s="1"/>
  <c r="F25" i="64"/>
  <c r="F26" i="64" s="1"/>
  <c r="E25" i="64"/>
  <c r="E26" i="64" s="1"/>
  <c r="E18" i="64"/>
  <c r="K18" i="64" s="1"/>
  <c r="B5" i="64"/>
  <c r="S32" i="68" l="1"/>
  <c r="R40" i="64"/>
  <c r="S40" i="64" s="1"/>
  <c r="S26" i="64"/>
  <c r="T26" i="64" s="1"/>
  <c r="S21" i="62"/>
  <c r="T21" i="62" s="1"/>
  <c r="S22" i="62"/>
  <c r="T22" i="62" s="1"/>
  <c r="A24" i="63"/>
  <c r="A15" i="63"/>
  <c r="E8" i="63"/>
  <c r="E9" i="63" s="1"/>
  <c r="D6" i="63"/>
  <c r="A4" i="63"/>
  <c r="R25" i="62"/>
  <c r="R26" i="62" s="1"/>
  <c r="Q25" i="62"/>
  <c r="Q26" i="62" s="1"/>
  <c r="P25" i="62"/>
  <c r="P26" i="62" s="1"/>
  <c r="O25" i="62"/>
  <c r="O26" i="62" s="1"/>
  <c r="N25" i="62"/>
  <c r="N26" i="62" s="1"/>
  <c r="M25" i="62"/>
  <c r="M26" i="62" s="1"/>
  <c r="L25" i="62"/>
  <c r="L26" i="62" s="1"/>
  <c r="K25" i="62"/>
  <c r="K26" i="62" s="1"/>
  <c r="J25" i="62"/>
  <c r="J26" i="62" s="1"/>
  <c r="I25" i="62"/>
  <c r="I26" i="62" s="1"/>
  <c r="H25" i="62"/>
  <c r="H26" i="62" s="1"/>
  <c r="G25" i="62"/>
  <c r="G26" i="62" s="1"/>
  <c r="F25" i="62"/>
  <c r="F26" i="62" s="1"/>
  <c r="E25" i="62"/>
  <c r="E26" i="62" s="1"/>
  <c r="S24" i="62"/>
  <c r="T24" i="62" s="1"/>
  <c r="S23" i="62"/>
  <c r="T23" i="62" s="1"/>
  <c r="E18" i="62"/>
  <c r="K18" i="62" s="1"/>
  <c r="B5" i="62"/>
  <c r="S36" i="62" l="1"/>
  <c r="S26" i="62"/>
  <c r="T26" i="62" s="1"/>
  <c r="A24" i="61"/>
  <c r="A15" i="61"/>
  <c r="E8" i="61"/>
  <c r="E9" i="61" s="1"/>
  <c r="D6" i="61"/>
  <c r="A4" i="61"/>
  <c r="R29" i="60"/>
  <c r="R23" i="60"/>
  <c r="R24" i="60" s="1"/>
  <c r="Q23" i="60"/>
  <c r="Q24" i="60" s="1"/>
  <c r="P23" i="60"/>
  <c r="P24" i="60" s="1"/>
  <c r="O23" i="60"/>
  <c r="O24" i="60" s="1"/>
  <c r="N23" i="60"/>
  <c r="N24" i="60" s="1"/>
  <c r="M23" i="60"/>
  <c r="M24" i="60" s="1"/>
  <c r="L23" i="60"/>
  <c r="L24" i="60" s="1"/>
  <c r="K23" i="60"/>
  <c r="K24" i="60" s="1"/>
  <c r="J23" i="60"/>
  <c r="J24" i="60" s="1"/>
  <c r="I23" i="60"/>
  <c r="I24" i="60" s="1"/>
  <c r="H23" i="60"/>
  <c r="H24" i="60" s="1"/>
  <c r="G23" i="60"/>
  <c r="G24" i="60" s="1"/>
  <c r="F23" i="60"/>
  <c r="F24" i="60" s="1"/>
  <c r="E23" i="60"/>
  <c r="E24" i="60" s="1"/>
  <c r="S22" i="60"/>
  <c r="T22" i="60" s="1"/>
  <c r="S21" i="60"/>
  <c r="T21" i="60" s="1"/>
  <c r="E18" i="60"/>
  <c r="K18" i="60" s="1"/>
  <c r="B5" i="60"/>
  <c r="R32" i="60" l="1"/>
  <c r="S32" i="60" s="1"/>
  <c r="S24" i="60"/>
  <c r="T24" i="60" s="1"/>
  <c r="R30" i="40"/>
  <c r="A16" i="57" l="1"/>
  <c r="A16" i="48"/>
  <c r="A15" i="59"/>
  <c r="E8" i="59"/>
  <c r="E9" i="59" s="1"/>
  <c r="D6" i="59"/>
  <c r="A4" i="59"/>
  <c r="R36" i="58"/>
  <c r="R35" i="58"/>
  <c r="R34" i="58"/>
  <c r="R33" i="58"/>
  <c r="R32" i="58"/>
  <c r="R38" i="58" s="1"/>
  <c r="R26" i="58"/>
  <c r="R27" i="58" s="1"/>
  <c r="Q26" i="58"/>
  <c r="Q27" i="58" s="1"/>
  <c r="P26" i="58"/>
  <c r="P27" i="58" s="1"/>
  <c r="O26" i="58"/>
  <c r="O27" i="58" s="1"/>
  <c r="N26" i="58"/>
  <c r="N27" i="58" s="1"/>
  <c r="M26" i="58"/>
  <c r="M27" i="58" s="1"/>
  <c r="L26" i="58"/>
  <c r="L27" i="58" s="1"/>
  <c r="K26" i="58"/>
  <c r="K27" i="58" s="1"/>
  <c r="J26" i="58"/>
  <c r="J27" i="58" s="1"/>
  <c r="I26" i="58"/>
  <c r="I27" i="58" s="1"/>
  <c r="H26" i="58"/>
  <c r="H27" i="58" s="1"/>
  <c r="G26" i="58"/>
  <c r="G27" i="58" s="1"/>
  <c r="F26" i="58"/>
  <c r="F27" i="58" s="1"/>
  <c r="E26" i="58"/>
  <c r="E27" i="58" s="1"/>
  <c r="S25" i="58"/>
  <c r="T25" i="58" s="1"/>
  <c r="S24" i="58"/>
  <c r="T24" i="58" s="1"/>
  <c r="S23" i="58"/>
  <c r="T23" i="58" s="1"/>
  <c r="S22" i="58"/>
  <c r="T22" i="58" s="1"/>
  <c r="S21" i="58"/>
  <c r="T21" i="58" s="1"/>
  <c r="E18" i="58"/>
  <c r="B5" i="58"/>
  <c r="S27" i="58" l="1"/>
  <c r="T27" i="58" s="1"/>
  <c r="K18" i="58"/>
  <c r="A15" i="57"/>
  <c r="E8" i="57"/>
  <c r="E9" i="57" s="1"/>
  <c r="D6" i="57"/>
  <c r="A4" i="57"/>
  <c r="R30" i="56"/>
  <c r="R29" i="56"/>
  <c r="R23" i="56"/>
  <c r="R24" i="56" s="1"/>
  <c r="Q23" i="56"/>
  <c r="Q24" i="56" s="1"/>
  <c r="P23" i="56"/>
  <c r="P24" i="56" s="1"/>
  <c r="O23" i="56"/>
  <c r="O24" i="56" s="1"/>
  <c r="N23" i="56"/>
  <c r="N24" i="56" s="1"/>
  <c r="M23" i="56"/>
  <c r="M24" i="56" s="1"/>
  <c r="L23" i="56"/>
  <c r="L24" i="56" s="1"/>
  <c r="K23" i="56"/>
  <c r="K24" i="56" s="1"/>
  <c r="J23" i="56"/>
  <c r="J24" i="56" s="1"/>
  <c r="I23" i="56"/>
  <c r="I24" i="56" s="1"/>
  <c r="H23" i="56"/>
  <c r="H24" i="56" s="1"/>
  <c r="G23" i="56"/>
  <c r="G24" i="56" s="1"/>
  <c r="F23" i="56"/>
  <c r="F24" i="56" s="1"/>
  <c r="E23" i="56"/>
  <c r="E24" i="56" s="1"/>
  <c r="S22" i="56"/>
  <c r="T22" i="56" s="1"/>
  <c r="S21" i="56"/>
  <c r="T21" i="56" s="1"/>
  <c r="E18" i="56"/>
  <c r="B5" i="56"/>
  <c r="R32" i="56" l="1"/>
  <c r="S24" i="56"/>
  <c r="T24" i="56" s="1"/>
  <c r="K18" i="56"/>
  <c r="S32" i="56" l="1"/>
  <c r="S22" i="40"/>
  <c r="T22" i="40" s="1"/>
  <c r="B5" i="40"/>
  <c r="A15" i="48"/>
  <c r="R29" i="40" l="1"/>
  <c r="E23" i="40"/>
  <c r="R32" i="40" l="1"/>
  <c r="E8" i="48" l="1"/>
  <c r="E9" i="48" s="1"/>
  <c r="A24" i="48" l="1"/>
  <c r="D6" i="48"/>
  <c r="A4" i="48"/>
  <c r="S21" i="40" l="1"/>
  <c r="T21" i="40" s="1"/>
  <c r="R23" i="40" l="1"/>
  <c r="R24" i="40" s="1"/>
  <c r="Q23" i="40"/>
  <c r="Q24" i="40" s="1"/>
  <c r="P23" i="40"/>
  <c r="P24" i="40" s="1"/>
  <c r="O23" i="40"/>
  <c r="O24" i="40" s="1"/>
  <c r="N23" i="40"/>
  <c r="N24" i="40" s="1"/>
  <c r="M23" i="40"/>
  <c r="M24" i="40" s="1"/>
  <c r="L23" i="40"/>
  <c r="L24" i="40" s="1"/>
  <c r="K23" i="40"/>
  <c r="K24" i="40" s="1"/>
  <c r="J23" i="40"/>
  <c r="J24" i="40" s="1"/>
  <c r="I23" i="40"/>
  <c r="I24" i="40" s="1"/>
  <c r="H23" i="40"/>
  <c r="H24" i="40" s="1"/>
  <c r="G23" i="40"/>
  <c r="G24" i="40" s="1"/>
  <c r="F23" i="40"/>
  <c r="F24" i="40" s="1"/>
  <c r="E24" i="40"/>
  <c r="S24" i="40" l="1"/>
  <c r="T24" i="40" s="1"/>
  <c r="E18" i="40" l="1"/>
  <c r="K18" i="40" l="1"/>
  <c r="S32"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576487EE-9275-433A-9E40-37B67755FEAC}">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7A6B9E45-1EF8-4974-93FD-5BF0E524B6B1}">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FC57C63B-E1DB-422F-9DC7-0E37C21102AC}">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CFDBE419-C986-4574-9D9E-E341A2EDFF95}">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3027665C-A01B-425B-BDB4-74A68479AD47}">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01961606-D1F1-4576-82A1-9564331465ED}">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326EA3F9-52E4-4033-B0B4-0092BA64D266}">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C81CFF72-5C55-4293-8502-E01BE9FA2AE1}">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D17F3022-CBEE-4471-9A5D-10FA2920E03B}">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D7E91452-1655-4989-B954-0F9B9CCCD2D9}">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94ECDA3F-AA4C-4499-8532-2F4F6BF54F23}">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F7E045A6-0CB0-4C93-8733-6BFD09D3312C}">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886AFF0E-434A-4FC1-9C81-B299C1467EC1}">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23DE12F-E44A-4DEF-9F85-5B2B2E14D81D}">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B249FFBE-0D59-4A3B-9B54-509205556A23}">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E31ED2F7-A642-456A-87DF-3EFCE2528691}">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E09F3875-532A-44C5-81B6-A803CFE675AD}">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B636AA4B-A73C-4299-BFCF-F98FE4F7FE97}">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330EF289-55E1-43FA-91A1-97A9371E99A5}">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3C6B45FB-B881-48B8-960C-EA9E093088BB}">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902DAFB7-1A0F-4F5A-81E1-6D80DBDAA33A}">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27808BE9-3292-441F-9181-8AC219B40813}">
      <text>
        <r>
          <rPr>
            <b/>
            <sz val="9"/>
            <color indexed="81"/>
            <rFont val="Tahoma"/>
            <family val="2"/>
          </rPr>
          <t>user:</t>
        </r>
        <r>
          <rPr>
            <sz val="9"/>
            <color indexed="81"/>
            <rFont val="Tahoma"/>
            <family val="2"/>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D16DAFF-805A-4EE9-940F-DD2BF09E5677}">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60371598-B9BC-49DB-8673-15014A079B86}">
      <text>
        <r>
          <rPr>
            <b/>
            <sz val="9"/>
            <color indexed="81"/>
            <rFont val="Tahoma"/>
            <family val="2"/>
          </rPr>
          <t>user:</t>
        </r>
        <r>
          <rPr>
            <sz val="9"/>
            <color indexed="81"/>
            <rFont val="Tahoma"/>
            <family val="2"/>
          </rPr>
          <t xml:space="preserve">
Los Contratos aportados para efectos de acreditación de la experiencia requerida deben estar clasificados en alguno de los siguientes códigos:</t>
        </r>
      </text>
    </comment>
  </commentList>
</comments>
</file>

<file path=xl/sharedStrings.xml><?xml version="1.0" encoding="utf-8"?>
<sst xmlns="http://schemas.openxmlformats.org/spreadsheetml/2006/main" count="1144" uniqueCount="291">
  <si>
    <t>DATOS GENERALES</t>
  </si>
  <si>
    <t>Objeto</t>
  </si>
  <si>
    <t>CONTRATAR MEDIANTE EL SISTEMA DE PRECIOS UNITARIOS A MONTO AGOTABLE, LAS OBRAS DE REHABILITACIÓN Y/O CONSERVACIÓN Y/O MEJORAMIENTO Y/O MANTENIMIENTO DE PARQUES DE PROXIMIDAD DE LA LOCALIDAD DE USME</t>
  </si>
  <si>
    <t>No de Proceso</t>
  </si>
  <si>
    <t>FDLU-LP-010-2024 (117411)</t>
  </si>
  <si>
    <t>Presupuesto Oficial</t>
  </si>
  <si>
    <t>Presupuesto Solicitado</t>
  </si>
  <si>
    <t>Fecha de Cierre del Proceso</t>
  </si>
  <si>
    <t>Comité Evaluador - Técnico</t>
  </si>
  <si>
    <t>Edwin López</t>
  </si>
  <si>
    <t>Fabián Benavides</t>
  </si>
  <si>
    <t>Juan José Londoño</t>
  </si>
  <si>
    <t>Hader Rodríguez</t>
  </si>
  <si>
    <t>Paula Lara</t>
  </si>
  <si>
    <t>Jhon Santofimio</t>
  </si>
  <si>
    <t>Comité Evaluador - Económico</t>
  </si>
  <si>
    <t>Comité Evaluador - Financiero</t>
  </si>
  <si>
    <t>Comité Evaluador - Consolidado</t>
  </si>
  <si>
    <t xml:space="preserve">PROPONENTE </t>
  </si>
  <si>
    <t>SMMLV 2023</t>
  </si>
  <si>
    <t>Método</t>
  </si>
  <si>
    <t>Rango (inclusive)</t>
  </si>
  <si>
    <t>Persona Natural</t>
  </si>
  <si>
    <t>Mediana con Valor Absoluto</t>
  </si>
  <si>
    <t>De 0.00 a 0.33</t>
  </si>
  <si>
    <t>Persona Juridica</t>
  </si>
  <si>
    <t>Media Geométrica con presupuesto oficial</t>
  </si>
  <si>
    <t>De 0.34 a 0.67</t>
  </si>
  <si>
    <t>Consorcio</t>
  </si>
  <si>
    <t>Media Aritmética</t>
  </si>
  <si>
    <t>De 0.68 a 0.99</t>
  </si>
  <si>
    <t>Union Temporal</t>
  </si>
  <si>
    <t>FONDO DE DESARROLLO LOCAL DE USME</t>
  </si>
  <si>
    <t>FORMATO: EVALUACIÓN EXPERIENCIA MINIMA HABILITANTE PROPONENTES</t>
  </si>
  <si>
    <t>LICITACIÓN PÚBLICA</t>
  </si>
  <si>
    <t>OBJETO:</t>
  </si>
  <si>
    <t>1.</t>
  </si>
  <si>
    <t xml:space="preserve">CONSORCIO PODER </t>
  </si>
  <si>
    <t>CUMPLE</t>
  </si>
  <si>
    <r>
      <t xml:space="preserve">PROPONENTE 
</t>
    </r>
    <r>
      <rPr>
        <b/>
        <sz val="10"/>
        <rFont val="Arial Narrow"/>
        <family val="2"/>
      </rPr>
      <t>(Persona Natural, Jurídica, Consorcio o Unión Temporal):</t>
    </r>
  </si>
  <si>
    <t>INTEGRANTE 1:</t>
  </si>
  <si>
    <t>M&amp;M INGENIEROS ASOCIADOS</t>
  </si>
  <si>
    <t>PORCENTAJE DE PARTICIPACIÓN:</t>
  </si>
  <si>
    <t>INTEGRANTE 2:</t>
  </si>
  <si>
    <t xml:space="preserve">Nestor Alfonso Ortiz Bello </t>
  </si>
  <si>
    <t>INTEGRANTE 3:</t>
  </si>
  <si>
    <t xml:space="preserve">N/A </t>
  </si>
  <si>
    <t>PRESUPUESTO OFICIAL ESTIMADO:</t>
  </si>
  <si>
    <t>PRESUPUESTO OFICIAL EN SMLMV 2024 SOLICITADO:</t>
  </si>
  <si>
    <t>REQUISITO:</t>
  </si>
  <si>
    <r>
      <rPr>
        <b/>
        <sz val="12"/>
        <rFont val="Arial Narrow"/>
        <family val="2"/>
      </rPr>
      <t>(-) Experiencia General:</t>
    </r>
    <r>
      <rPr>
        <sz val="12"/>
        <rFont val="Arial Narrow"/>
        <family val="2"/>
      </rPr>
      <t xml:space="preserve"> CONSTRUCCIÓN Y/O RECONSTRUCCIÓN Y/O AMPLIACIÓN Y/O TERMINACIÓN Y/O REHABILITACIÓN Y/O MEJORAMIENTO Y/O MANTENIMIENTO Y/O ADECUACIÓN DE PARQUES
CONSTRUCCIÓN Y/O RECONSTRUCCIÓN Y/O AMPLIACIÓN Y/O TERMINACIÓN Y/O REHABILITACIÓN Y/O MEJORAMIENTO Y/O MANTENIMIENTO Y/O ADECUACIÓN DE ESPACIO PÚBLICO " 
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
(-) </t>
    </r>
    <r>
      <rPr>
        <b/>
        <sz val="12"/>
        <rFont val="Arial Narrow"/>
        <family val="2"/>
      </rPr>
      <t xml:space="preserve">Experiencia Especifica: </t>
    </r>
    <r>
      <rPr>
        <sz val="12"/>
        <rFont val="Arial Narrow"/>
        <family val="2"/>
      </rPr>
      <t xml:space="preserve">Con la sumatoria de hasta máximo dos (2) de los contratos válidos aportados como experiencia general debe corresponder mínimo al (F70%) del presupuesto oficial del presente proceso de selección.
% DE DIMENSIONAMIENTO (Según la magnitud requerida en el proceso de contratación)
Valor de F%: 70%
(-) </t>
    </r>
    <r>
      <rPr>
        <b/>
        <sz val="12"/>
        <rFont val="Arial Narrow"/>
        <family val="2"/>
      </rPr>
      <t>Experiencia Secundaria:</t>
    </r>
    <r>
      <rPr>
        <sz val="12"/>
        <rFont val="Arial Narrow"/>
        <family val="2"/>
      </rPr>
      <t xml:space="preserve"> ESPECÍFICA URBANISMO Y/O PAISAJISMO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t>
    </r>
  </si>
  <si>
    <t>CÓDIGOS RUP 
SOLICITADOS</t>
  </si>
  <si>
    <t>3</t>
  </si>
  <si>
    <t>Conteo de Codigos</t>
  </si>
  <si>
    <t>Cumple / NO Cumple</t>
  </si>
  <si>
    <t>CÓDIGOS RUP:</t>
  </si>
  <si>
    <t>Contrato 1</t>
  </si>
  <si>
    <t>X</t>
  </si>
  <si>
    <t>Contrato 2</t>
  </si>
  <si>
    <t>Contrato 3</t>
  </si>
  <si>
    <t>Contrato 4</t>
  </si>
  <si>
    <t>Contrato 5</t>
  </si>
  <si>
    <t>CONSOLIDADO</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</si>
  <si>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</si>
  <si>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</si>
  <si>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</si>
  <si>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</si>
  <si>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</si>
  <si>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</si>
  <si>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t>Experiencia 
General
CUMPLE / NO CUMPLE</t>
  </si>
  <si>
    <t>Experiencia 
General
(Intervención parques o espacio público)
CUMPLE / NO CUMPLE</t>
  </si>
  <si>
    <t>Experiencia 
Especifica
CUMPLE / NO CUMPLE</t>
  </si>
  <si>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</si>
  <si>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r>
      <t xml:space="preserve">CODIGOS CLASIFICACIÓN  UNSPSC
</t>
    </r>
    <r>
      <rPr>
        <sz val="10"/>
        <rFont val="Arial Narrow"/>
        <family val="2"/>
      </rPr>
      <t xml:space="preserve">
CUMPLE / NO CUMPLE</t>
    </r>
  </si>
  <si>
    <t>NOMBRE PARTICIPANTE QUE APORTA LA EXPERIENCIA</t>
  </si>
  <si>
    <t>% PARTICIPACION EN EL CONSORCIO O UNIÓN TEMPORAL</t>
  </si>
  <si>
    <t>VALOR DEL CONTRATO EN SMMLV RELACIONADOS EN EL RUP</t>
  </si>
  <si>
    <t>VALOR DEL CONTRATO EN SMMLV 
X 
PORCENTAJE PARTICIPACIÓN</t>
  </si>
  <si>
    <t>OBSERVACIONES</t>
  </si>
  <si>
    <t xml:space="preserve">IDRD </t>
  </si>
  <si>
    <t>CONTRATAR,. POR EL SISTEMA DE PRECIOS UNITARIOS FIJOS, SlN FORMULA DE AJUSTE, LA RECUPERACION Y MANTEN.IMIENTO DE LAS SUPERFICIES, PISOS DUROS DE LOS PARQUES ZONALES, MEROPOLITANOS Y REGIONALES ADMINISTRADOS POR EL IDRD Y QUE COMPONEN EL SISTEMA DISTRITAL DE PARQUES IDRD PARA EL GRUPO 1. LOCALIZADAS EN BOGOTÁ, D.C</t>
  </si>
  <si>
    <t>CERTIFICACION IDRD / ACTA N6. CANTIDADES FINALES DE OBRA</t>
  </si>
  <si>
    <t xml:space="preserve">M&amp;M INGENIEROS ASOCIADOS SAS ( ERNESTO MONTAÑEZ MORA ) </t>
  </si>
  <si>
    <t>contratar por el sistema de precios unitarios fijos sin formula de ajsute la construcción de las obras de la tercera etapa del Parque Zonal Villa Mayor En Bogotá D.C</t>
  </si>
  <si>
    <t xml:space="preserve">CERTIFICACION IDRD  </t>
  </si>
  <si>
    <t>23-24</t>
  </si>
  <si>
    <t>FONADE</t>
  </si>
  <si>
    <t>CONSTRUCCION DE DOS CANCHAS POLIDEPORTIVAS EN LAS PISCINAS N3 Y N6 EN LA VIA PERIMETRAL DE LA CIENAGA DE LA VIRGEN, CARTAGENA DE INDIAS D.T.</t>
  </si>
  <si>
    <t xml:space="preserve">CONSTANCIA FONADE </t>
  </si>
  <si>
    <t xml:space="preserve">NESTOR ORTIZ </t>
  </si>
  <si>
    <t xml:space="preserve">FONDO ROTATORIO DE LA POLICIA </t>
  </si>
  <si>
    <t>CONSTRUCCION DE PISCINA Y VESTIERES FLORENCIA COMANDO DE POLICIA CAQUETA</t>
  </si>
  <si>
    <t xml:space="preserve">NO CUMPLE </t>
  </si>
  <si>
    <t xml:space="preserve">CONSTANCIA FONDO ROTATORIO DE LA POLICIA </t>
  </si>
  <si>
    <t xml:space="preserve">NESTROR ORTIZ </t>
  </si>
  <si>
    <t xml:space="preserve">CONSTRUCCION Y ADECUACION DEL PARQUE SANTA LUCIA </t>
  </si>
  <si>
    <t xml:space="preserve">CERTIFICACION IDRD </t>
  </si>
  <si>
    <t>VALOR SUMATORIA CONTRATOS ACREDITADOS PARA EXPERIENCIA HABILITANTE DEL PROPONENTE:</t>
  </si>
  <si>
    <t>NOTAS:
1. Para acreditar la experiencia el oferente deberá adjuntar las Actas de Liquidación o Acta de entrega o terminación o final o de recibo definitivo o Certificación de experienci o Acta de inicio o la orden de inicio, y adicional cualquier otro documento por medio del cual se soporte el cumplimiento de las condiciones de experiencia solicitadas en el Proceso.
2. En caso de encontrar discrepancias entre los valores reportados en el Formato y los registrados en el RUP, la Entidad tendrá en cuenta el orden de prevalencia realacionadoa anteriormente.</t>
  </si>
  <si>
    <t>K-RESIDUAL</t>
  </si>
  <si>
    <t xml:space="preserve">OBJETO </t>
  </si>
  <si>
    <t>POE (Presupuesto Oficial Estimado)</t>
  </si>
  <si>
    <t>CAPACIDAD RESIDUAL DEL PROCESO DE CONTRATACIÓN (CRPC)</t>
  </si>
  <si>
    <t>PLAZO (meses)</t>
  </si>
  <si>
    <t>ANTICIPO</t>
  </si>
  <si>
    <t>Comp. %</t>
  </si>
  <si>
    <t>USO DE LA APLICACIÓN PARA ESTABLECER LA CAPACIDAD RESIDUAL, DE COLOMBIA COMPRA EFICIENTE</t>
  </si>
  <si>
    <t>CAPACIDAD RESIDUAL DEL PROPONENTE</t>
  </si>
  <si>
    <t>CUMPLE / NO CUMPLE</t>
  </si>
  <si>
    <t xml:space="preserve">M&amp;M INGENIEROS ASOCIADOS </t>
  </si>
  <si>
    <t>Ver Documento Anexo. 1. K-Residual CONSORCIO PODER.pdf</t>
  </si>
  <si>
    <t>Sin Observaciones</t>
  </si>
  <si>
    <t>COMITÉ EVALUADOR</t>
  </si>
  <si>
    <t xml:space="preserve">CONSORCIO PARQUES USME </t>
  </si>
  <si>
    <t>CSS CONSTRUCCION SOSTENIBLE Y SUSTENTABLE SAS</t>
  </si>
  <si>
    <t xml:space="preserve">ADONIS VLADIMIR BERNAN CARDOZO </t>
  </si>
  <si>
    <t>x</t>
  </si>
  <si>
    <t xml:space="preserve">ALCALDIA DE VILLAVICENCIO </t>
  </si>
  <si>
    <t xml:space="preserve">CONSTRUCCION DE PARQUE RECREATIVOS Y DEPORTIVO BARRIO LA ESPERANZA DEL MUNICIPIO DE VILLAVICENCIO META </t>
  </si>
  <si>
    <t xml:space="preserve">ACTA DE RECIBO FINAL </t>
  </si>
  <si>
    <t>ADONIS VLADIMIR BERNAL</t>
  </si>
  <si>
    <t xml:space="preserve">PATRIMONIO AUTONOMO FIDEICOMISO ASISTENCIA TECNICA - FINDETER </t>
  </si>
  <si>
    <t xml:space="preserve">CONSTRUCCION DE PARQUES RECREO DEPORTIVOS EN URBANIZACION DONDE SE DESARROLLA EL PROGRAMA DE 100,000 VIVIENDAS ZONA NORTE GRUPO 4 </t>
  </si>
  <si>
    <t xml:space="preserve">CERTIFICACION FIDUCIA </t>
  </si>
  <si>
    <t>Ver Documento Anexo. 2. K-Residual CONSORCIO PARQUES USME.PDF</t>
  </si>
  <si>
    <t xml:space="preserve">CUMPLE   </t>
  </si>
  <si>
    <t xml:space="preserve">CONSORCIO USME PARK BQ </t>
  </si>
  <si>
    <t>BRAYCON INGENIERÍA S.A.S..</t>
  </si>
  <si>
    <t>CARLOS ARTURO ARANGO SALAZAR</t>
  </si>
  <si>
    <t>DQ INVERSIONES S.A.S.</t>
  </si>
  <si>
    <t>MUNICIPIO DE EL ESPINAL TOLIMA</t>
  </si>
  <si>
    <t>RENOVACIÓN ARQUITECTONICA Y PAISAJÍSTICA DEL PARQUE BOLÍVAR Y PARQUE CASTAÑEDA DEL MUNICIPIO DEL ESPINAL - DEPARTAMENTO DEL TOLIMA</t>
  </si>
  <si>
    <t xml:space="preserve">CONSTANCIA ALCALDIA MUNICIPAL DEL ESPINAL </t>
  </si>
  <si>
    <t xml:space="preserve">CARLOS ARTURO ARANGO SALAZAR </t>
  </si>
  <si>
    <t>RENOVACIÓN ARQUITECTONICA Y PAISAJÍSTICA DEL PARQUE PRINCIPAL DE CHICORAL TOLIMA, MUNICIPIO DE EL ESPINAL, TOLIMA</t>
  </si>
  <si>
    <t xml:space="preserve">BRAYCON INGENIERIA SAS </t>
  </si>
  <si>
    <t xml:space="preserve">FONDO DE DESARROLLO LOCAL SAN CRISTOBAL </t>
  </si>
  <si>
    <t>REALIZAR LAS OBRAS DE CONSERVACÓN DE LA MALLA VIAL Y ESPACIO PÚBLICO ASOCIADO EN LA LOCALIDAD DE SAN CRISTOBAL , BOGOTA DC A TRAVÉS DEL SISTEMA DE PRECIOS UNITARIOS FIJOS, SIN FORMULA DE REAJUSTE Y A MONTO AGOTABLE</t>
  </si>
  <si>
    <t>NO CUMPLE</t>
  </si>
  <si>
    <t xml:space="preserve">ACTA DE LIQUIDACION DE OBRA </t>
  </si>
  <si>
    <t xml:space="preserve">DQ INVERSIONES </t>
  </si>
  <si>
    <t xml:space="preserve">EJECUTAR A PRECIOS UNITARIOS SIN FORMULA DE REAJUSTE Y A MONTO AGOTABLE LAS ACTIVIDADES NECESARIAS PARA LA CONSTRUCCION DE LA MALLA VIAL DE LA LOCALIDAD DE SAN CRISTOBAL BOGOTA DC </t>
  </si>
  <si>
    <t xml:space="preserve">CERTIFICACION ALCALDIA LOCAL DE SAN CRISTOBAL </t>
  </si>
  <si>
    <t>1</t>
  </si>
  <si>
    <t xml:space="preserve">REDEX SAS </t>
  </si>
  <si>
    <t xml:space="preserve">FINDETER </t>
  </si>
  <si>
    <t>EJECUCION DE ESTUDIOS Y DISEÑOS CONSTRUCCION Y PUESTA EN FUNCIONAMIENTO DE UN SACUDETE RECREODEPORTIVO UBICADO EN LA URBANIZCION TIERRALINDA EN EL MUNICIPIO DE AGUACHICA URBANIZACION VILLA AIDETH EN EL MUNICIPIO DE ASTREA URBANIZACION SARA LUCIA EN EL MUNICIPIO DE CURUMANI Y LA URBANIZACION ALTOS DEL PROGRESO EN EL MUNICIPIO DE SAN ALBERTO DEPARTAMENTO DEL CESAR</t>
  </si>
  <si>
    <t>ACTA DE TERMINACION DE CONTRATO</t>
  </si>
  <si>
    <t xml:space="preserve">MUNICIPIO DE MANIZALES </t>
  </si>
  <si>
    <t xml:space="preserve">READECUACION DEL PARQUE ARENILLO UBICADO EN LA CIUDAD DE MANIZALES CALDAS </t>
  </si>
  <si>
    <t xml:space="preserve">ACTA DE RECIBO FINAL ALCALDIA DE MANIZALES </t>
  </si>
  <si>
    <t>REDEX</t>
  </si>
  <si>
    <t>Ver Documento Anexo. 4. K-Residual REDEX .pdf</t>
  </si>
  <si>
    <t xml:space="preserve">CONSTRUCTORES CONSULTORES SAS </t>
  </si>
  <si>
    <t xml:space="preserve">EMPRESA DE ACUEDUCTO Y ALCANTARILLADO DE BOGOTA </t>
  </si>
  <si>
    <t xml:space="preserve">REHABILITACION ZONA DE MANEJO Y PRESERVACION AMBIENTAL QUEBRADA LA OLLA </t>
  </si>
  <si>
    <t>CERTIFICACION EAAB</t>
  </si>
  <si>
    <t xml:space="preserve">RECONSTRUCCION DE ANDENES Y CALZADAS DE ESPACIO PUBLICO INTERVENIDAS POR LA EAB EN SU FUNCION OPERATIVA DE REPARACION DE DAÑOS Y EN SU FUNCION COMERCIAL DE ACOMETIDAS DE ACUEDUCTO Y DOMICILIARIAS DE ALCANTARILLADO EL AREA DE INFLUENCIA EAB </t>
  </si>
  <si>
    <t>PROCESO FDLU-LP-004-2024</t>
  </si>
  <si>
    <r>
      <t xml:space="preserve">      FORMATO EVALUACIÓN </t>
    </r>
    <r>
      <rPr>
        <b/>
        <sz val="18"/>
        <color theme="4"/>
        <rFont val="Arial"/>
        <family val="2"/>
      </rPr>
      <t>PRELIMINAR</t>
    </r>
    <r>
      <rPr>
        <b/>
        <sz val="18"/>
        <rFont val="Arial"/>
        <family val="2"/>
      </rPr>
      <t xml:space="preserve"> CAPACIDAD FINANCIERA Y ORGANIZACIONAL DEL PROPONENTE</t>
    </r>
  </si>
  <si>
    <t>CONTRATAR MEDIANTE EL SISTEMA DE PRECIOS UNITARIOS A MONTO AGOTABLE, LAS OBRAS DE REHABILITACIÓN Y/O CONSERVACIÓN Y/O MEJORAMIENTO Y/O MANTENIMIENTO DE PARQUES DE PROXIMIDAD DE LA LOCALIDAD DE USME,</t>
  </si>
  <si>
    <t xml:space="preserve">INDICADORES DEL PROCESO </t>
  </si>
  <si>
    <t>INDICE DE LIQUIDEZ</t>
  </si>
  <si>
    <t xml:space="preserve">INDICE DE ENDEUDAMIENTO </t>
  </si>
  <si>
    <t>RAZON DE COBERTURA DE INTERES</t>
  </si>
  <si>
    <t xml:space="preserve">RENTABILIDAD 
DEL PATRIMONIO </t>
  </si>
  <si>
    <t>RENTABILIDAD 
DEL ACTIVO</t>
  </si>
  <si>
    <t>CAPITAL DE 
TRABAJO</t>
  </si>
  <si>
    <t>&gt; O = a 1,21</t>
  </si>
  <si>
    <t>&lt; O = a 70%</t>
  </si>
  <si>
    <t>&gt; O = a 1</t>
  </si>
  <si>
    <t>&gt; O = a 0,04</t>
  </si>
  <si>
    <t>&gt; O = a 0,02</t>
  </si>
  <si>
    <t>INDICADORES DEL PROCESO CUMPLIMIENTO AL DECRETO 1860 DE 2021</t>
  </si>
  <si>
    <t>&gt; O = a 1,11</t>
  </si>
  <si>
    <t>&lt; O = a 75%</t>
  </si>
  <si>
    <t>&gt; O = a 0</t>
  </si>
  <si>
    <t>&gt; O = a 0,00</t>
  </si>
  <si>
    <t>INDICADORES FINANCIEROS</t>
  </si>
  <si>
    <t>RESULTADOS</t>
  </si>
  <si>
    <t>OFERTA</t>
  </si>
  <si>
    <t>AÑO</t>
  </si>
  <si>
    <t>NIT</t>
  </si>
  <si>
    <t xml:space="preserve">NOMBRE DEL PROPONENTE </t>
  </si>
  <si>
    <t xml:space="preserve">RENTABILIDAD DEL PATRIMONIO </t>
  </si>
  <si>
    <t>RENTABILIDAD DEL ACTIVO</t>
  </si>
  <si>
    <t>CUMPLE/ NO CUMPLE</t>
  </si>
  <si>
    <t>2023CONSORCIO SAN GABRIEL</t>
  </si>
  <si>
    <t>0CONSORCIO VIAS PRO BOGOTA</t>
  </si>
  <si>
    <r>
      <t xml:space="preserve">La propuesta NO presenta formato 2 de Documento de conformación de consorcio.
</t>
    </r>
    <r>
      <rPr>
        <b/>
        <sz val="11"/>
        <color rgb="FFFF0000"/>
        <rFont val="Arial"/>
        <family val="2"/>
      </rPr>
      <t xml:space="preserve">
Subsanar en el termino del traslado de la Evaluación</t>
    </r>
  </si>
  <si>
    <t>2023CONSORCIO MALLA VIAL BAE</t>
  </si>
  <si>
    <t>2023CONSORCIO SAN PROTO</t>
  </si>
  <si>
    <t xml:space="preserve">2023CONSORCIO VIAS VMH. </t>
  </si>
  <si>
    <t>2023UNIÓN TEMPORAL RED VIAL</t>
  </si>
  <si>
    <t>2023 Consorcio Malla Vial Usme.</t>
  </si>
  <si>
    <t>2023Consorcio Espacio Público.</t>
  </si>
  <si>
    <t>2023CONSTRUCTORA CAMACON S A S</t>
  </si>
  <si>
    <t>2023CONSORCIO MVOBRAS4</t>
  </si>
  <si>
    <t>2023CONSORCIO VIAL ABC 2024</t>
  </si>
  <si>
    <t>2023CONSORCIO USME 004.</t>
  </si>
  <si>
    <t>2023CONSORCIO KAP-RED</t>
  </si>
  <si>
    <t xml:space="preserve">2023CONSORCIO CONSTRUVIAL USME 2024. </t>
  </si>
  <si>
    <t>2023CONSORCIO VIAL USME S&amp;C.</t>
  </si>
  <si>
    <r>
      <t xml:space="preserve">El pliego de condiciones indica: capital de trabajo requerido es el 20% del PO.
</t>
    </r>
    <r>
      <rPr>
        <b/>
        <sz val="11"/>
        <color rgb="FFFF0000"/>
        <rFont val="Arial"/>
        <family val="2"/>
      </rPr>
      <t>Subsanar en el termino del traslado de la Evaluación</t>
    </r>
  </si>
  <si>
    <t xml:space="preserve">2023CONSORCIO USME C4. </t>
  </si>
  <si>
    <t>2023CONSORCIO USMEIN BQ 2024.</t>
  </si>
  <si>
    <t>2023CONSORCIO MALLA VIAL USME</t>
  </si>
  <si>
    <t>2023CONSORCIO OBRAS VIALES BOGOTÁ.</t>
  </si>
  <si>
    <t>2023CONSORCIO VIAS USME P&amp;E 2024.</t>
  </si>
  <si>
    <t>2023CONSORCIO VIAL USME</t>
  </si>
  <si>
    <t>2023 CONSORCIO RIK VIAL</t>
  </si>
  <si>
    <t>2023CONSORCIO OBRAS JH</t>
  </si>
  <si>
    <t>2023PROYECTOS DE INGENIERIA CIVIL LA FE S.A.S.</t>
  </si>
  <si>
    <t>2023CONSORCIO BYR-SG</t>
  </si>
  <si>
    <t>2023CONSORCIO CONSTRUCCIONES USME</t>
  </si>
  <si>
    <t>2023CONSORCIO CONSTRUCCIONES VIALES</t>
  </si>
  <si>
    <t>2023CONSORCIO SAN AGUSTIN</t>
  </si>
  <si>
    <t>2023CONSORCIO DBS-MAZI-ASDELOGY 09</t>
  </si>
  <si>
    <t>2023CONSORCIO OBRA VIAL 2024</t>
  </si>
  <si>
    <t>2023CONSORCIO MARCA USME</t>
  </si>
  <si>
    <t>2023CONSORCIO VIAL LGC USME.</t>
  </si>
  <si>
    <t>2023CONSORCIO USMEMAX24.</t>
  </si>
  <si>
    <t>2023CONSORCIO APOLO 24.</t>
  </si>
  <si>
    <t>2023CONSORCIO MALLA VIAL USME 2025</t>
  </si>
  <si>
    <t>2023CONSORCIO VIAL USME 2030.</t>
  </si>
  <si>
    <t>2023CONSORCIO CONSTRUVÍAS</t>
  </si>
  <si>
    <t>0CONSORCIO LOCALIDAD DE USME</t>
  </si>
  <si>
    <r>
      <t xml:space="preserve">La propuesta NO adjunta RUP de MAZ INTERVENTORES Y CONSULTORES S.A.S
</t>
    </r>
    <r>
      <rPr>
        <b/>
        <sz val="11"/>
        <color rgb="FFFF0000"/>
        <rFont val="Arial"/>
        <family val="2"/>
      </rPr>
      <t xml:space="preserve">
Subsanar en el termino del traslado de la Evaluación</t>
    </r>
  </si>
  <si>
    <t>2023CONSORCIO VIAL USME.</t>
  </si>
  <si>
    <r>
      <t xml:space="preserve">* </t>
    </r>
    <r>
      <rPr>
        <b/>
        <u/>
        <sz val="14"/>
        <color theme="1"/>
        <rFont val="Arial"/>
        <family val="2"/>
      </rPr>
      <t>Nota</t>
    </r>
    <r>
      <rPr>
        <sz val="14"/>
        <color theme="1"/>
        <rFont val="Arial"/>
        <family val="2"/>
      </rPr>
      <t>: En cumplimiento del Decreto 579 de 2021 y 1041 de 2022, artículo 3 parágrafo transitorio, el FDLU establecerá y evaluará los requisitos habilitantes de capacidad financiera y organizacional de los proponentes teniendo en cuenta la información que conste en el Registro Único de Proponentes (RUP) de los tres últimos años fiscales y se tendrá en cuenta el mejor año fiscal que refleje el respectivo RUP.</t>
    </r>
  </si>
  <si>
    <t>ADRIANA GORDILLO HUERTAS</t>
  </si>
  <si>
    <t>NOMBRE(S) PROFESIONALES DE EVALUACIÓN</t>
  </si>
  <si>
    <t>Profesional(es) de Planeación</t>
  </si>
  <si>
    <t>Ver Documento Anexo. 25. K-Residual CONSTRUCTORES CONSULTORES SAS.pdf</t>
  </si>
  <si>
    <t xml:space="preserve">CUMPLE    </t>
  </si>
  <si>
    <t xml:space="preserve">CONSORCIO DEPORTIVO KASAF </t>
  </si>
  <si>
    <t>CONSORCIO DEPORTIVO KASAF</t>
  </si>
  <si>
    <t>SAFRID INGENIERIA SAS</t>
  </si>
  <si>
    <t xml:space="preserve">CONSTRCTORA KASAF SAS </t>
  </si>
  <si>
    <t xml:space="preserve">SECRETARIA DE EDUCACION DEL DISTRITO </t>
  </si>
  <si>
    <t xml:space="preserve">EJECUCION DE LAS OBRAS DE CONSTRUCCION DE LA NUEVA PLANTA FISICA DEL COLEGIO NIÑO JESUS UBICADO EN LA LOCALIDAD 07 BOSA DEL DISTRITO CAPITAL DE ACUERDO CON PLANOS Y ESPECIFICACIONES ENTREGADOS POR LA SECRETARIA DE EDUCACION DEL DISTRITO </t>
  </si>
  <si>
    <t>ACTA DE LIQUIDACIÓN CONTRATO DE OBRA  No. 1240323 de 2019</t>
  </si>
  <si>
    <t xml:space="preserve">SAFRID INGENIERIA SAS </t>
  </si>
  <si>
    <t xml:space="preserve">MUNICIPIO DE PALMIRA </t>
  </si>
  <si>
    <t>REALIZAR EL MEJORAMIENTO ARQUITECTONICO Y URBANO PARA REVITALIZACION DE LA GALERIA CENTRAL DEL MUNICIPIO DE PALMIRA EN EL MARCO DEL CONVENIO 492 FIP-2021</t>
  </si>
  <si>
    <t xml:space="preserve">ACTA DE ENTREGA Y RECIBO FINAL </t>
  </si>
  <si>
    <t>CONSORCIO BYR-SG</t>
  </si>
  <si>
    <t xml:space="preserve">CONSORCIO BYR-SG </t>
  </si>
  <si>
    <t xml:space="preserve">CONSTRUCTORA SAGESA SAS </t>
  </si>
  <si>
    <t xml:space="preserve">BYR CONSTRUCCIONES SAS </t>
  </si>
  <si>
    <t>Contrato3</t>
  </si>
  <si>
    <t>Contrato4</t>
  </si>
  <si>
    <t xml:space="preserve">MUNICIPIO DE PEREIRA </t>
  </si>
  <si>
    <t>CONSTRUCCION PLAN DE OBRAS 2013 - 2015, GRUPO 1: 1)INTERSECCION UTP - CANAAN; 2) INTEGRACION PEATONAL CENTRO TRADICIONAL COMUNA ORIENTE Y GENERACION DE ESPACIO PUBLICO, 3 INTERSECCION BAVARIA 4, CALLE 8 NORTE CALLE 8 SUR, 5) CALLE 9 NORTE, 6) SEGUNDO CARRIL MIXTO AVENIDA 30 DE AGOSTO 7, CONEXION DORADO-POBLADO</t>
  </si>
  <si>
    <t xml:space="preserve">CERTIFICADO SECRETARIA DE INFRAESTRUCTURA DE PERERIRA </t>
  </si>
  <si>
    <t>EAB-ESP</t>
  </si>
  <si>
    <t>CERTIFICACION CONTRATO DE OBRA ACUEDUCTO</t>
  </si>
  <si>
    <t xml:space="preserve">ALCALDIA LOCAL DE KENNEDY </t>
  </si>
  <si>
    <t xml:space="preserve">REHABILITACION Y RECONSTRUCCION DE LA MALLA VIAL PRIORIZADA EN LA JORNADA 72K EN LA LOCALIDAD DE KENNEDY Y MANTENIMIENTO DE ANDENES GRUPO 1 </t>
  </si>
  <si>
    <t xml:space="preserve">ACTA 09 RECIBO FINAL DE OBRA </t>
  </si>
  <si>
    <t xml:space="preserve">CONSTRUCCION DE ANDENES Y CALZADAS EN LOS SITIOS INTERVENIDOS CON OCASIÓN DE LAS FUNCIONES PROPIAS OPERATIVAS DE ACUEDUCTO ALCANTARILLADO Y COMERCIAL DE LA ZONA 1 Y DONDE SEA REQUERIDO EN EL MARCO DE SUS OBLIGACIONES </t>
  </si>
  <si>
    <t>Ver Documento Anexo. 27. K-Residual CONSORCIO BYR-SG .pdf</t>
  </si>
  <si>
    <t xml:space="preserve">CUMPLE </t>
  </si>
  <si>
    <t xml:space="preserve">CONSORCIO SANTA MARTA </t>
  </si>
  <si>
    <t>CONSTRUCTORA VALHER S.A.S.</t>
  </si>
  <si>
    <t xml:space="preserve">MAGDA HEYNNER UMAÑA TORRES </t>
  </si>
  <si>
    <t>IDRD</t>
  </si>
  <si>
    <t>CONTRATAR MEDIANTE EL SISTEMA DE PRECIOS UNITARIOS Y A MONTO AGOTABLE EL MANTENIMIENTO, MEJORAMIENTO, ADECUACIÓN, REPARACION Y RECUPERACIÓN DE LA INFRAESTRUCTURA DE LOS PARQUES DE LA RED DE PROXIMIDAD QUE INTEGRAN EL SISTEMA DISTRITAL DE PARQUES</t>
  </si>
  <si>
    <t>ACTA DE LIQUIDACION BILATERAL IDRD-CTO-2661-2022</t>
  </si>
  <si>
    <t>CONSTRUCTO RA VALHER</t>
  </si>
  <si>
    <t xml:space="preserve">SE TOMA COMO UN SOLO CONTRATO </t>
  </si>
  <si>
    <t>ACTA DE LIQUIDACION BILATERAL IDRD-CTO-2661-2023</t>
  </si>
  <si>
    <t>MAGDA UMAÑA</t>
  </si>
  <si>
    <t>ALCALDIA LOCAL DE KENNEDY</t>
  </si>
  <si>
    <t xml:space="preserve">CONTRATAR MEDIANTE EL SISTEMA DE PRECIOS UNITARIOS FIJOS Y A MONTO AGOTABLE, EL SUMINISTRO E INSTALACIÓN DE MOBILIARIO URBANO, ASÍ COMO EL MANTENIMIENTO DE LA INFRAESTRUCTURA FÍSICA DE LOS PARQUES VECINALES Y DE BOLSILLO DE LA LOCALIDAD OCTAVA DE KENNEDY QUE CONFORMAN EL SISTEMA DISTRITAL DE PARQUES </t>
  </si>
  <si>
    <t>ACTA DE LIQUIDACION CTO 225-2017</t>
  </si>
  <si>
    <t>116-117</t>
  </si>
  <si>
    <t>SECRETARIA DE HABITAT</t>
  </si>
  <si>
    <t xml:space="preserve">CONTRATAR LA EJECUCION DE OBRAS DE LAS INTERVENCIONES DE MEJORAMIENTOS EN LAS AREAS PRIORZADAS EN LASECRETARIA EN EL MARCO DEL PLAN DE DESARROLLO DISTRITAL 2016-2020 "BOGOTA MEJOR PARA TODOS". </t>
  </si>
  <si>
    <t xml:space="preserve">CERTIFICACION CONTRACTUAL SECRETARIA DEL HABITAT </t>
  </si>
  <si>
    <t>370-371</t>
  </si>
  <si>
    <t>169-170</t>
  </si>
  <si>
    <t>REALIZAR LAS INTERVENCIONES DE ACUPUNTURA URBANA PARA LOS TERRITORIOS PRIORIZADOS POR LA SECRETARÍA DISTRITAL DEL HÁBITAT</t>
  </si>
  <si>
    <t xml:space="preserve">ACTA DE RECIBO FINAL DE OBRA SECRETARIA DEL HABITAT </t>
  </si>
  <si>
    <t>Ver Documento Anexo. 28. K-Residual CONSORCIO SANTA MARTA .pdf</t>
  </si>
  <si>
    <t>Ver Documento Anexo. 27. K-Residual CONSORCIO USME PARK BQ .pdf</t>
  </si>
  <si>
    <t xml:space="preserve">SUBSANADO </t>
  </si>
  <si>
    <t>Subsanó lo requerido.</t>
  </si>
  <si>
    <t>Ver Documento Anexo. 27. K-Residual CONSORCIO DEPORTIVO KASAF.pdf</t>
  </si>
  <si>
    <t xml:space="preserve"> 142,028,532,104 </t>
  </si>
  <si>
    <t>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</si>
</sst>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240A]\ * #,##0.00_);_([$$-240A]\ * \(#,##0.00\);_([$$-240A]\ * &quot;-&quot;??_);_(@_)"/>
    <numFmt numFmtId="170" formatCode="_([$$-240A]\ * #,##0_);_([$$-240A]\ * \(#,##0\);_([$$-240A]\ * &quot;-&quot;??_);_(@_)"/>
    <numFmt numFmtId="171" formatCode="_-&quot;$&quot;\ * #,##0_-;\-&quot;$&quot;\ * #,##0_-;_-&quot;$&quot;\ * &quot;-&quot;_-;_-@"/>
    <numFmt numFmtId="172" formatCode="[$$-240A]\ #,##0.00;\-[$$-240A]\ #,##0.00"/>
    <numFmt numFmtId="173" formatCode="_(&quot;$&quot;* #,##0_);_(&quot;$&quot;* \(#,##0\);_(&quot;$&quot;* &quot;-&quot;_);_(@_)"/>
    <numFmt numFmtId="174" formatCode="_-&quot;$&quot;\ * #,##0.00_-;\-&quot;$&quot;\ * #,##0.00_-;_-&quot;$&quot;\ * &quot;-&quot;_-;_-@_-"/>
    <numFmt numFmtId="175" formatCode="0.0%"/>
    <numFmt numFmtId="176" formatCode="_-[$$-240A]\ * #,##0.00_-;\-[$$-240A]\ * #,##0.00_-;_-[$$-240A]\ * &quot;-&quot;??_-;_-@_-"/>
    <numFmt numFmtId="177" formatCode="_-[$$-240A]\ * #,##0_-;\-[$$-240A]\ * #,##0_-;_-[$$-240A]\ * &quot;-&quot;??_-;_-@_-"/>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b/>
      <sz val="9"/>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2"/>
      <color theme="1"/>
      <name val="Arial Narrow"/>
      <family val="2"/>
    </font>
    <font>
      <b/>
      <sz val="10"/>
      <color indexed="8"/>
      <name val="Arial Narrow"/>
      <family val="2"/>
    </font>
    <font>
      <b/>
      <sz val="16"/>
      <name val="Arial Narrow"/>
      <family val="2"/>
    </font>
    <font>
      <b/>
      <sz val="12"/>
      <color rgb="FFFF0000"/>
      <name val="Arial Narrow"/>
      <family val="2"/>
    </font>
    <font>
      <sz val="11"/>
      <color rgb="FFFF0000"/>
      <name val="Arial Narrow"/>
      <family val="2"/>
    </font>
    <font>
      <sz val="16"/>
      <name val="Arial"/>
      <family val="2"/>
    </font>
    <font>
      <sz val="13"/>
      <name val="Arial Narrow"/>
      <family val="2"/>
    </font>
    <font>
      <b/>
      <sz val="13"/>
      <name val="Arial Narrow"/>
      <family val="2"/>
    </font>
    <font>
      <b/>
      <sz val="10"/>
      <color rgb="FFFF0000"/>
      <name val="Arial Narrow"/>
      <family val="2"/>
    </font>
    <font>
      <sz val="10"/>
      <color rgb="FF000000"/>
      <name val="Calibri"/>
      <family val="2"/>
      <scheme val="minor"/>
    </font>
    <font>
      <b/>
      <sz val="10"/>
      <color rgb="FF000000"/>
      <name val="Calibri"/>
      <family val="2"/>
      <scheme val="minor"/>
    </font>
    <font>
      <u/>
      <sz val="11"/>
      <color theme="10"/>
      <name val="Calibri"/>
      <family val="2"/>
      <scheme val="minor"/>
    </font>
    <font>
      <sz val="10"/>
      <color rgb="FF000000"/>
      <name val="Times New Roman"/>
      <family val="1"/>
    </font>
    <font>
      <sz val="12"/>
      <name val="Arial"/>
      <family val="2"/>
    </font>
    <font>
      <sz val="13"/>
      <name val="Arial"/>
      <family val="2"/>
    </font>
    <font>
      <b/>
      <sz val="13"/>
      <name val="Arial"/>
      <family val="2"/>
    </font>
    <font>
      <sz val="10"/>
      <name val="Arial"/>
      <family val="2"/>
    </font>
    <font>
      <b/>
      <sz val="14"/>
      <color rgb="FFFF0000"/>
      <name val="Arial"/>
      <family val="2"/>
    </font>
    <font>
      <sz val="20"/>
      <name val="Arial"/>
      <family val="2"/>
    </font>
    <font>
      <sz val="12"/>
      <color theme="1"/>
      <name val="Arial"/>
      <family val="2"/>
    </font>
    <font>
      <b/>
      <sz val="12"/>
      <color theme="1"/>
      <name val="Arial"/>
      <family val="2"/>
    </font>
    <font>
      <sz val="14"/>
      <color theme="1"/>
      <name val="Arial"/>
      <family val="2"/>
    </font>
    <font>
      <b/>
      <sz val="14"/>
      <color theme="1"/>
      <name val="Arial"/>
      <family val="2"/>
    </font>
    <font>
      <sz val="11"/>
      <color theme="1"/>
      <name val="Arial"/>
      <family val="2"/>
    </font>
    <font>
      <sz val="12"/>
      <color rgb="FF000000"/>
      <name val="Arial"/>
      <family val="2"/>
    </font>
    <font>
      <sz val="11"/>
      <color rgb="FFFF0000"/>
      <name val="Arial"/>
      <family val="2"/>
    </font>
    <font>
      <b/>
      <u/>
      <sz val="14"/>
      <color theme="1"/>
      <name val="Arial"/>
      <family val="2"/>
    </font>
    <font>
      <sz val="10"/>
      <color theme="1"/>
      <name val="Arial"/>
      <family val="2"/>
    </font>
    <font>
      <b/>
      <sz val="18"/>
      <color theme="4"/>
      <name val="Arial"/>
      <family val="2"/>
    </font>
    <font>
      <b/>
      <sz val="11"/>
      <color rgb="FFFF0000"/>
      <name val="Arial"/>
      <family val="2"/>
    </font>
    <font>
      <sz val="9"/>
      <color indexed="81"/>
      <name val="Tahoma"/>
      <family val="2"/>
    </font>
    <font>
      <b/>
      <sz val="9"/>
      <color indexed="81"/>
      <name val="Tahoma"/>
      <family val="2"/>
    </font>
    <font>
      <sz val="8"/>
      <name val="Arial"/>
      <family val="2"/>
    </font>
    <font>
      <b/>
      <sz val="12"/>
      <color rgb="FFFF0000"/>
      <name val="Arial"/>
      <family val="2"/>
    </font>
    <font>
      <sz val="8"/>
      <name val="Arial"/>
      <family val="2"/>
    </font>
  </fonts>
  <fills count="11">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rgb="FF000000"/>
      </patternFill>
    </fill>
    <fill>
      <patternFill patternType="solid">
        <fgColor theme="0" tint="-4.9989318521683403E-2"/>
        <bgColor rgb="FFFFFFFF"/>
      </patternFill>
    </fill>
    <fill>
      <patternFill patternType="solid">
        <fgColor theme="2"/>
        <bgColor indexed="64"/>
      </patternFill>
    </fill>
    <fill>
      <patternFill patternType="solid">
        <fgColor theme="4" tint="0.59999389629810485"/>
        <bgColor indexed="64"/>
      </patternFill>
    </fill>
    <fill>
      <patternFill patternType="solid">
        <fgColor theme="5" tint="0.79998168889431442"/>
        <bgColor indexed="64"/>
      </patternFill>
    </fill>
  </fills>
  <borders count="47">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48">
    <xf numFmtId="0" fontId="0" fillId="0" borderId="0"/>
    <xf numFmtId="165" fontId="16" fillId="0" borderId="0" applyFont="0" applyFill="0" applyBorder="0" applyAlignment="0" applyProtection="0"/>
    <xf numFmtId="164" fontId="9" fillId="0" borderId="0" applyFont="0" applyFill="0" applyBorder="0" applyAlignment="0" applyProtection="0"/>
    <xf numFmtId="164" fontId="16" fillId="0" borderId="0" applyFont="0" applyFill="0" applyBorder="0" applyAlignment="0" applyProtection="0"/>
    <xf numFmtId="0" fontId="15" fillId="0" borderId="0"/>
    <xf numFmtId="9" fontId="15" fillId="0" borderId="0" applyFont="0" applyFill="0" applyBorder="0" applyAlignment="0" applyProtection="0"/>
    <xf numFmtId="9" fontId="16" fillId="0" borderId="0" applyFont="0" applyFill="0" applyBorder="0" applyAlignment="0" applyProtection="0"/>
    <xf numFmtId="0" fontId="17" fillId="0" borderId="0"/>
    <xf numFmtId="166" fontId="18"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9" fontId="9" fillId="0" borderId="0" applyFont="0" applyFill="0" applyBorder="0" applyAlignment="0" applyProtection="0"/>
    <xf numFmtId="0" fontId="8" fillId="0" borderId="0"/>
    <xf numFmtId="0" fontId="9"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0" fontId="27" fillId="0" borderId="0"/>
    <xf numFmtId="0" fontId="7" fillId="0" borderId="0"/>
    <xf numFmtId="0" fontId="9" fillId="0" borderId="0"/>
    <xf numFmtId="165" fontId="9" fillId="0" borderId="0" applyFont="0" applyFill="0" applyBorder="0" applyAlignment="0" applyProtection="0"/>
    <xf numFmtId="9" fontId="9" fillId="0" borderId="0" applyFont="0" applyFill="0" applyBorder="0" applyAlignment="0" applyProtection="0"/>
    <xf numFmtId="0" fontId="6" fillId="0" borderId="0"/>
    <xf numFmtId="42" fontId="9" fillId="0" borderId="0" applyFill="0" applyBorder="0" applyAlignment="0" applyProtection="0"/>
    <xf numFmtId="42" fontId="9" fillId="0" borderId="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1" fontId="18" fillId="0" borderId="0" applyFont="0" applyFill="0" applyBorder="0" applyAlignment="0" applyProtection="0"/>
    <xf numFmtId="0" fontId="5" fillId="0" borderId="0"/>
    <xf numFmtId="42" fontId="9" fillId="0" borderId="0" applyFont="0" applyFill="0" applyBorder="0" applyAlignment="0" applyProtection="0"/>
    <xf numFmtId="0" fontId="4" fillId="0" borderId="0"/>
    <xf numFmtId="42" fontId="4" fillId="0" borderId="0" applyFont="0" applyFill="0" applyBorder="0" applyAlignment="0" applyProtection="0"/>
    <xf numFmtId="0" fontId="43" fillId="0" borderId="0" applyNumberFormat="0" applyFill="0" applyBorder="0" applyAlignment="0" applyProtection="0"/>
    <xf numFmtId="44" fontId="4" fillId="0" borderId="0" applyFont="0" applyFill="0" applyBorder="0" applyAlignment="0" applyProtection="0"/>
    <xf numFmtId="0" fontId="44" fillId="0" borderId="0"/>
    <xf numFmtId="0" fontId="3" fillId="0" borderId="0"/>
    <xf numFmtId="42" fontId="48"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451">
    <xf numFmtId="0" fontId="0" fillId="0" borderId="0" xfId="0"/>
    <xf numFmtId="0" fontId="11" fillId="0" borderId="0" xfId="0" applyFont="1" applyAlignment="1" applyProtection="1">
      <alignment vertical="center"/>
      <protection hidden="1"/>
    </xf>
    <xf numFmtId="0" fontId="12" fillId="0" borderId="0" xfId="0" applyFont="1" applyProtection="1">
      <protection hidden="1"/>
    </xf>
    <xf numFmtId="0" fontId="20" fillId="0" borderId="0" xfId="14" applyFont="1" applyAlignment="1">
      <alignment vertical="center"/>
    </xf>
    <xf numFmtId="170" fontId="21" fillId="3" borderId="0" xfId="2" applyNumberFormat="1" applyFont="1" applyFill="1" applyBorder="1" applyAlignment="1" applyProtection="1">
      <alignment horizontal="center" vertical="center"/>
      <protection locked="0" hidden="1"/>
    </xf>
    <xf numFmtId="169" fontId="21" fillId="3" borderId="0" xfId="17" applyNumberFormat="1" applyFont="1" applyFill="1" applyBorder="1" applyAlignment="1" applyProtection="1">
      <alignment horizontal="center" vertical="center" wrapText="1"/>
      <protection locked="0" hidden="1"/>
    </xf>
    <xf numFmtId="0" fontId="9" fillId="0" borderId="0" xfId="0" applyFont="1" applyProtection="1">
      <protection hidden="1"/>
    </xf>
    <xf numFmtId="0" fontId="10" fillId="0" borderId="0" xfId="0" applyFont="1" applyAlignment="1" applyProtection="1">
      <alignment vertical="center"/>
      <protection hidden="1"/>
    </xf>
    <xf numFmtId="0" fontId="10" fillId="3" borderId="0" xfId="0" applyFont="1" applyFill="1" applyAlignment="1" applyProtection="1">
      <alignment vertical="center"/>
      <protection hidden="1"/>
    </xf>
    <xf numFmtId="0" fontId="11" fillId="3" borderId="0" xfId="0" applyFont="1" applyFill="1" applyAlignment="1" applyProtection="1">
      <alignment vertical="center"/>
      <protection hidden="1"/>
    </xf>
    <xf numFmtId="0" fontId="9" fillId="3" borderId="0" xfId="0" applyFont="1" applyFill="1" applyProtection="1">
      <protection hidden="1"/>
    </xf>
    <xf numFmtId="0" fontId="9" fillId="3" borderId="0" xfId="7" applyFont="1" applyFill="1"/>
    <xf numFmtId="0" fontId="9" fillId="0" borderId="0" xfId="7" applyFont="1"/>
    <xf numFmtId="0" fontId="9" fillId="0" borderId="0" xfId="0" applyFont="1" applyAlignment="1" applyProtection="1">
      <alignment vertical="center"/>
      <protection hidden="1"/>
    </xf>
    <xf numFmtId="0" fontId="9" fillId="0" borderId="0" xfId="0" applyFont="1" applyAlignment="1" applyProtection="1">
      <alignment vertical="top" wrapText="1"/>
      <protection hidden="1"/>
    </xf>
    <xf numFmtId="0" fontId="11" fillId="3" borderId="0" xfId="0" applyFont="1" applyFill="1" applyAlignment="1" applyProtection="1">
      <alignment horizontal="center"/>
      <protection hidden="1"/>
    </xf>
    <xf numFmtId="0" fontId="9" fillId="3" borderId="0" xfId="14" applyFill="1" applyAlignment="1">
      <alignment horizontal="center" vertical="center"/>
    </xf>
    <xf numFmtId="0" fontId="12" fillId="3" borderId="0" xfId="14" applyFont="1" applyFill="1" applyAlignment="1">
      <alignment vertical="center" wrapText="1"/>
    </xf>
    <xf numFmtId="9" fontId="23" fillId="3" borderId="0" xfId="16" applyFont="1" applyFill="1" applyBorder="1" applyAlignment="1" applyProtection="1">
      <alignment horizontal="center" vertical="center" wrapText="1"/>
      <protection locked="0" hidden="1"/>
    </xf>
    <xf numFmtId="167" fontId="23" fillId="3" borderId="0" xfId="17" applyNumberFormat="1" applyFont="1" applyFill="1" applyBorder="1" applyAlignment="1" applyProtection="1">
      <alignment horizontal="center" vertical="center" wrapText="1"/>
      <protection locked="0" hidden="1"/>
    </xf>
    <xf numFmtId="169" fontId="23" fillId="3" borderId="0" xfId="17" applyNumberFormat="1" applyFont="1" applyFill="1" applyBorder="1" applyAlignment="1" applyProtection="1">
      <alignment horizontal="right" vertical="center" wrapText="1"/>
      <protection locked="0" hidden="1"/>
    </xf>
    <xf numFmtId="169" fontId="23" fillId="3" borderId="0" xfId="17" applyNumberFormat="1" applyFont="1" applyFill="1" applyBorder="1" applyAlignment="1" applyProtection="1">
      <alignment horizontal="center" vertical="center" wrapText="1"/>
      <protection locked="0" hidden="1"/>
    </xf>
    <xf numFmtId="170" fontId="24" fillId="3" borderId="0" xfId="2" applyNumberFormat="1" applyFont="1" applyFill="1" applyBorder="1" applyAlignment="1" applyProtection="1">
      <alignment vertical="center"/>
      <protection locked="0" hidden="1"/>
    </xf>
    <xf numFmtId="170" fontId="23" fillId="3" borderId="0" xfId="2" applyNumberFormat="1" applyFont="1" applyFill="1" applyBorder="1" applyAlignment="1" applyProtection="1">
      <alignment vertical="center"/>
      <protection locked="0"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5" fillId="0" borderId="0" xfId="14" applyFont="1"/>
    <xf numFmtId="0" fontId="26" fillId="3" borderId="22" xfId="14" applyFont="1" applyFill="1" applyBorder="1"/>
    <xf numFmtId="0" fontId="25" fillId="0" borderId="23" xfId="14" applyFont="1" applyBorder="1"/>
    <xf numFmtId="0" fontId="21" fillId="3" borderId="0" xfId="14" applyFont="1" applyFill="1" applyAlignment="1">
      <alignment vertical="center" wrapText="1"/>
    </xf>
    <xf numFmtId="0" fontId="21" fillId="3" borderId="0" xfId="14" applyFont="1" applyFill="1" applyAlignment="1">
      <alignment horizontal="center" vertical="center" wrapText="1"/>
    </xf>
    <xf numFmtId="0" fontId="21" fillId="3" borderId="0" xfId="14" applyFont="1" applyFill="1" applyAlignment="1">
      <alignment horizontal="right" vertical="center" wrapText="1"/>
    </xf>
    <xf numFmtId="49" fontId="24" fillId="3" borderId="0" xfId="0" applyNumberFormat="1" applyFont="1" applyFill="1" applyAlignment="1" applyProtection="1">
      <alignment vertical="center"/>
      <protection locked="0" hidden="1"/>
    </xf>
    <xf numFmtId="49" fontId="21" fillId="3" borderId="0" xfId="0" applyNumberFormat="1" applyFont="1" applyFill="1" applyAlignment="1" applyProtection="1">
      <alignment horizontal="right" vertical="center"/>
      <protection locked="0" hidden="1"/>
    </xf>
    <xf numFmtId="49" fontId="21" fillId="3" borderId="0" xfId="0" applyNumberFormat="1" applyFont="1" applyFill="1" applyAlignment="1" applyProtection="1">
      <alignment horizontal="center" vertical="center"/>
      <protection locked="0" hidden="1"/>
    </xf>
    <xf numFmtId="49" fontId="21" fillId="3" borderId="0" xfId="0" applyNumberFormat="1" applyFont="1" applyFill="1" applyAlignment="1" applyProtection="1">
      <alignment horizontal="right" vertical="center" wrapText="1"/>
      <protection locked="0" hidden="1"/>
    </xf>
    <xf numFmtId="0" fontId="22" fillId="3" borderId="0" xfId="0" applyFont="1" applyFill="1" applyAlignment="1" applyProtection="1">
      <alignment vertical="center"/>
      <protection hidden="1"/>
    </xf>
    <xf numFmtId="0" fontId="22" fillId="3" borderId="0" xfId="0" applyFont="1" applyFill="1" applyAlignment="1" applyProtection="1">
      <alignment vertical="center" wrapText="1"/>
      <protection hidden="1"/>
    </xf>
    <xf numFmtId="0" fontId="25" fillId="3" borderId="0" xfId="0" applyFont="1" applyFill="1" applyAlignment="1" applyProtection="1">
      <alignment vertical="center" wrapText="1"/>
      <protection hidden="1"/>
    </xf>
    <xf numFmtId="0" fontId="26" fillId="3" borderId="0" xfId="14" applyFont="1" applyFill="1"/>
    <xf numFmtId="0" fontId="10" fillId="3" borderId="0" xfId="0" applyFont="1" applyFill="1" applyAlignment="1" applyProtection="1">
      <alignment horizontal="center" vertical="center"/>
      <protection hidden="1"/>
    </xf>
    <xf numFmtId="0" fontId="14" fillId="3" borderId="0" xfId="0" applyFont="1" applyFill="1" applyAlignment="1" applyProtection="1">
      <alignment horizontal="center"/>
      <protection hidden="1"/>
    </xf>
    <xf numFmtId="4" fontId="14" fillId="3" borderId="0" xfId="0" applyNumberFormat="1" applyFont="1" applyFill="1" applyAlignment="1" applyProtection="1">
      <alignment horizontal="center"/>
      <protection hidden="1"/>
    </xf>
    <xf numFmtId="0" fontId="37" fillId="0" borderId="0" xfId="0" applyFont="1" applyProtection="1">
      <protection hidden="1"/>
    </xf>
    <xf numFmtId="4" fontId="9" fillId="3" borderId="0" xfId="7" applyNumberFormat="1" applyFont="1" applyFill="1"/>
    <xf numFmtId="0" fontId="19" fillId="3" borderId="0" xfId="14" applyFont="1" applyFill="1" applyAlignment="1">
      <alignment vertical="center" wrapText="1"/>
    </xf>
    <xf numFmtId="4" fontId="21" fillId="3" borderId="0" xfId="14" applyNumberFormat="1" applyFont="1" applyFill="1" applyAlignment="1">
      <alignment vertical="center" wrapText="1"/>
    </xf>
    <xf numFmtId="49" fontId="13" fillId="3" borderId="0" xfId="0" applyNumberFormat="1" applyFont="1" applyFill="1" applyAlignment="1" applyProtection="1">
      <alignment horizontal="center" vertical="center"/>
      <protection hidden="1"/>
    </xf>
    <xf numFmtId="4" fontId="21" fillId="3" borderId="0" xfId="0" applyNumberFormat="1" applyFont="1" applyFill="1" applyAlignment="1" applyProtection="1">
      <alignment horizontal="right" vertical="center" wrapText="1"/>
      <protection locked="0" hidden="1"/>
    </xf>
    <xf numFmtId="0" fontId="10" fillId="2" borderId="0" xfId="0" applyFont="1" applyFill="1" applyAlignment="1" applyProtection="1">
      <alignment vertical="center"/>
      <protection hidden="1"/>
    </xf>
    <xf numFmtId="0" fontId="11" fillId="2" borderId="0" xfId="0" applyFont="1" applyFill="1" applyAlignment="1" applyProtection="1">
      <alignment vertical="center"/>
      <protection hidden="1"/>
    </xf>
    <xf numFmtId="9" fontId="35" fillId="5" borderId="4" xfId="12" applyFont="1" applyFill="1" applyBorder="1" applyAlignment="1" applyProtection="1">
      <alignment horizontal="center" vertical="center" wrapText="1"/>
      <protection locked="0" hidden="1"/>
    </xf>
    <xf numFmtId="2" fontId="24" fillId="5" borderId="4" xfId="2" applyNumberFormat="1" applyFont="1" applyFill="1" applyBorder="1" applyAlignment="1" applyProtection="1">
      <alignment horizontal="center" vertical="center"/>
      <protection locked="0" hidden="1"/>
    </xf>
    <xf numFmtId="0" fontId="21" fillId="5" borderId="14" xfId="14" applyFont="1" applyFill="1" applyBorder="1" applyAlignment="1">
      <alignment horizontal="center" vertical="center" wrapText="1"/>
    </xf>
    <xf numFmtId="4" fontId="32" fillId="5" borderId="4" xfId="14" applyNumberFormat="1" applyFont="1" applyFill="1" applyBorder="1" applyAlignment="1">
      <alignment horizontal="center" vertical="center" wrapText="1"/>
    </xf>
    <xf numFmtId="0" fontId="32" fillId="5" borderId="4" xfId="14" applyFont="1" applyFill="1" applyBorder="1" applyAlignment="1">
      <alignment horizontal="center" vertical="center" wrapText="1"/>
    </xf>
    <xf numFmtId="0" fontId="9" fillId="5" borderId="6" xfId="0" applyFont="1" applyFill="1" applyBorder="1" applyAlignment="1">
      <alignment vertical="center"/>
    </xf>
    <xf numFmtId="0" fontId="21" fillId="2" borderId="14" xfId="14" applyFont="1" applyFill="1" applyBorder="1" applyAlignment="1">
      <alignment horizontal="center" vertical="center" wrapText="1"/>
    </xf>
    <xf numFmtId="4" fontId="32" fillId="2" borderId="4" xfId="14" applyNumberFormat="1" applyFont="1" applyFill="1" applyBorder="1" applyAlignment="1">
      <alignment horizontal="center" vertical="center" wrapText="1"/>
    </xf>
    <xf numFmtId="0" fontId="32" fillId="2" borderId="4" xfId="14" applyFont="1" applyFill="1" applyBorder="1" applyAlignment="1">
      <alignment horizontal="center" vertical="center" wrapText="1"/>
    </xf>
    <xf numFmtId="0" fontId="9" fillId="3" borderId="0" xfId="0" applyFont="1" applyFill="1" applyAlignment="1" applyProtection="1">
      <alignment vertical="center"/>
      <protection hidden="1"/>
    </xf>
    <xf numFmtId="4" fontId="25" fillId="3" borderId="0" xfId="0" applyNumberFormat="1" applyFont="1" applyFill="1" applyAlignment="1" applyProtection="1">
      <alignment vertical="center" wrapText="1"/>
      <protection hidden="1"/>
    </xf>
    <xf numFmtId="0" fontId="12" fillId="3" borderId="0" xfId="0" applyFont="1" applyFill="1" applyProtection="1">
      <protection hidden="1"/>
    </xf>
    <xf numFmtId="0" fontId="22" fillId="5" borderId="4" xfId="0" applyFont="1" applyFill="1" applyBorder="1" applyAlignment="1" applyProtection="1">
      <alignment horizontal="center" vertical="center" wrapText="1"/>
      <protection hidden="1"/>
    </xf>
    <xf numFmtId="4" fontId="22" fillId="5" borderId="4" xfId="0" applyNumberFormat="1" applyFont="1" applyFill="1" applyBorder="1" applyAlignment="1" applyProtection="1">
      <alignment horizontal="center" vertical="center" wrapText="1"/>
      <protection hidden="1"/>
    </xf>
    <xf numFmtId="0" fontId="25" fillId="0" borderId="7" xfId="0" applyFont="1" applyBorder="1" applyProtection="1">
      <protection hidden="1"/>
    </xf>
    <xf numFmtId="0" fontId="25" fillId="0" borderId="0" xfId="0" applyFont="1" applyProtection="1">
      <protection hidden="1"/>
    </xf>
    <xf numFmtId="0" fontId="21" fillId="0" borderId="0" xfId="0" applyFont="1" applyAlignment="1" applyProtection="1">
      <alignment vertical="top" wrapText="1"/>
      <protection hidden="1"/>
    </xf>
    <xf numFmtId="4" fontId="21" fillId="0" borderId="0" xfId="0" applyNumberFormat="1" applyFont="1" applyAlignment="1" applyProtection="1">
      <alignment vertical="top" wrapText="1"/>
      <protection hidden="1"/>
    </xf>
    <xf numFmtId="0" fontId="29" fillId="5" borderId="4" xfId="0" applyFont="1" applyFill="1" applyBorder="1" applyAlignment="1" applyProtection="1">
      <alignment horizontal="center" vertical="center"/>
      <protection hidden="1"/>
    </xf>
    <xf numFmtId="9" fontId="30" fillId="0" borderId="4" xfId="16" applyFont="1" applyFill="1" applyBorder="1" applyAlignment="1" applyProtection="1">
      <alignment horizontal="center" vertical="center" wrapText="1"/>
      <protection locked="0" hidden="1"/>
    </xf>
    <xf numFmtId="9" fontId="30" fillId="0" borderId="4" xfId="12" applyFont="1" applyFill="1" applyBorder="1" applyAlignment="1" applyProtection="1">
      <alignment horizontal="center" vertical="center" wrapText="1"/>
      <protection locked="0" hidden="1"/>
    </xf>
    <xf numFmtId="4" fontId="29" fillId="5" borderId="4" xfId="17" applyNumberFormat="1" applyFont="1" applyFill="1" applyBorder="1" applyAlignment="1" applyProtection="1">
      <alignment horizontal="center" vertical="center" wrapText="1"/>
      <protection hidden="1"/>
    </xf>
    <xf numFmtId="2" fontId="29" fillId="0" borderId="4" xfId="17" applyNumberFormat="1" applyFont="1" applyFill="1" applyBorder="1" applyAlignment="1" applyProtection="1">
      <alignment horizontal="center" vertical="center" wrapText="1"/>
      <protection hidden="1"/>
    </xf>
    <xf numFmtId="0" fontId="29" fillId="3" borderId="0" xfId="0" applyFont="1" applyFill="1" applyAlignment="1" applyProtection="1">
      <alignment horizontal="center" vertical="center"/>
      <protection hidden="1"/>
    </xf>
    <xf numFmtId="0" fontId="23" fillId="3" borderId="0" xfId="0" applyFont="1" applyFill="1" applyAlignment="1" applyProtection="1">
      <alignment horizontal="center" vertical="center"/>
      <protection locked="0" hidden="1"/>
    </xf>
    <xf numFmtId="0" fontId="23" fillId="3" borderId="0" xfId="0" applyFont="1" applyFill="1" applyAlignment="1" applyProtection="1">
      <alignment horizontal="center" vertical="center" wrapText="1"/>
      <protection locked="0" hidden="1"/>
    </xf>
    <xf numFmtId="168" fontId="23" fillId="3" borderId="0" xfId="0" applyNumberFormat="1" applyFont="1" applyFill="1" applyAlignment="1" applyProtection="1">
      <alignment horizontal="center" vertical="center" wrapText="1"/>
      <protection locked="0" hidden="1"/>
    </xf>
    <xf numFmtId="4" fontId="23" fillId="3" borderId="0" xfId="17" applyNumberFormat="1" applyFont="1" applyFill="1" applyBorder="1" applyAlignment="1" applyProtection="1">
      <alignment horizontal="center" vertical="center" wrapText="1"/>
      <protection locked="0" hidden="1"/>
    </xf>
    <xf numFmtId="2" fontId="21" fillId="5" borderId="4" xfId="17" applyNumberFormat="1" applyFont="1" applyFill="1" applyBorder="1" applyAlignment="1" applyProtection="1">
      <alignment horizontal="center" vertical="center" wrapText="1"/>
      <protection locked="0" hidden="1"/>
    </xf>
    <xf numFmtId="169" fontId="21" fillId="3" borderId="0" xfId="17" applyNumberFormat="1" applyFont="1" applyFill="1" applyBorder="1" applyAlignment="1" applyProtection="1">
      <alignment horizontal="center" vertical="center"/>
      <protection locked="0" hidden="1"/>
    </xf>
    <xf numFmtId="0" fontId="41" fillId="0" borderId="0" xfId="14" applyFont="1" applyAlignment="1">
      <alignment horizontal="center" vertical="center"/>
    </xf>
    <xf numFmtId="4" fontId="9" fillId="0" borderId="0" xfId="0" applyNumberFormat="1" applyFont="1" applyAlignment="1" applyProtection="1">
      <alignment vertical="top" wrapText="1"/>
      <protection hidden="1"/>
    </xf>
    <xf numFmtId="0" fontId="12" fillId="0" borderId="0" xfId="0" applyFont="1"/>
    <xf numFmtId="0" fontId="12" fillId="0" borderId="4" xfId="0" applyFont="1" applyBorder="1" applyAlignment="1">
      <alignment vertical="center"/>
    </xf>
    <xf numFmtId="0" fontId="9" fillId="0" borderId="4" xfId="0" applyFont="1" applyBorder="1"/>
    <xf numFmtId="172" fontId="0" fillId="0" borderId="4" xfId="2" applyNumberFormat="1" applyFont="1" applyBorder="1"/>
    <xf numFmtId="9" fontId="0" fillId="0" borderId="4" xfId="12" applyFont="1" applyBorder="1"/>
    <xf numFmtId="0" fontId="12" fillId="0" borderId="0" xfId="0" applyFont="1" applyAlignment="1">
      <alignment wrapText="1"/>
    </xf>
    <xf numFmtId="0" fontId="9" fillId="0" borderId="0" xfId="0" applyFont="1"/>
    <xf numFmtId="172" fontId="0" fillId="0" borderId="0" xfId="2" applyNumberFormat="1" applyFont="1"/>
    <xf numFmtId="14" fontId="9" fillId="0" borderId="4" xfId="12" applyNumberFormat="1" applyFont="1" applyBorder="1"/>
    <xf numFmtId="0" fontId="25" fillId="3" borderId="0" xfId="14" applyFont="1" applyFill="1"/>
    <xf numFmtId="0" fontId="25" fillId="3" borderId="22" xfId="14" applyFont="1" applyFill="1" applyBorder="1"/>
    <xf numFmtId="0" fontId="21" fillId="4" borderId="14" xfId="14" applyFont="1" applyFill="1" applyBorder="1" applyAlignment="1">
      <alignment horizontal="center" vertical="center" wrapText="1"/>
    </xf>
    <xf numFmtId="0" fontId="45" fillId="3" borderId="0" xfId="0" applyFont="1" applyFill="1" applyProtection="1">
      <protection hidden="1"/>
    </xf>
    <xf numFmtId="0" fontId="45" fillId="0" borderId="0" xfId="0" applyFont="1" applyProtection="1">
      <protection hidden="1"/>
    </xf>
    <xf numFmtId="0" fontId="46" fillId="3" borderId="0" xfId="0" applyFont="1" applyFill="1" applyProtection="1">
      <protection hidden="1"/>
    </xf>
    <xf numFmtId="169" fontId="39" fillId="3" borderId="0" xfId="17" applyNumberFormat="1" applyFont="1" applyFill="1" applyBorder="1" applyAlignment="1" applyProtection="1">
      <alignment horizontal="center" vertical="center" wrapText="1"/>
      <protection locked="0" hidden="1"/>
    </xf>
    <xf numFmtId="0" fontId="46" fillId="0" borderId="0" xfId="0" applyFont="1" applyProtection="1">
      <protection hidden="1"/>
    </xf>
    <xf numFmtId="0" fontId="0" fillId="0" borderId="4" xfId="0" applyBorder="1"/>
    <xf numFmtId="0" fontId="12" fillId="0" borderId="0" xfId="0" applyFont="1" applyAlignment="1">
      <alignment horizontal="center"/>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169" fontId="39" fillId="3" borderId="0" xfId="17" applyNumberFormat="1" applyFont="1" applyFill="1" applyBorder="1" applyAlignment="1" applyProtection="1">
      <alignment vertical="center"/>
      <protection locked="0" hidden="1"/>
    </xf>
    <xf numFmtId="0" fontId="12" fillId="3" borderId="20" xfId="14" applyFont="1" applyFill="1" applyBorder="1" applyProtection="1">
      <protection hidden="1"/>
    </xf>
    <xf numFmtId="0" fontId="12" fillId="3" borderId="19" xfId="14" applyFont="1" applyFill="1" applyBorder="1" applyProtection="1">
      <protection hidden="1"/>
    </xf>
    <xf numFmtId="0" fontId="12" fillId="3" borderId="21" xfId="14" applyFont="1" applyFill="1" applyBorder="1" applyProtection="1">
      <protection hidden="1"/>
    </xf>
    <xf numFmtId="0" fontId="12" fillId="3" borderId="22" xfId="14" applyFont="1" applyFill="1" applyBorder="1" applyProtection="1">
      <protection hidden="1"/>
    </xf>
    <xf numFmtId="0" fontId="12" fillId="3" borderId="0" xfId="14" applyFont="1" applyFill="1" applyProtection="1">
      <protection hidden="1"/>
    </xf>
    <xf numFmtId="0" fontId="12" fillId="3" borderId="23" xfId="14" applyFont="1" applyFill="1" applyBorder="1" applyProtection="1">
      <protection hidden="1"/>
    </xf>
    <xf numFmtId="0" fontId="12" fillId="3" borderId="15" xfId="14" applyFont="1" applyFill="1" applyBorder="1" applyProtection="1">
      <protection hidden="1"/>
    </xf>
    <xf numFmtId="0" fontId="32" fillId="9" borderId="4" xfId="14" applyFont="1" applyFill="1" applyBorder="1" applyAlignment="1">
      <alignment horizontal="center" vertical="center" wrapText="1"/>
    </xf>
    <xf numFmtId="49" fontId="24" fillId="0" borderId="6" xfId="0" applyNumberFormat="1" applyFont="1" applyBorder="1" applyAlignment="1" applyProtection="1">
      <alignment horizontal="center" vertical="center"/>
      <protection locked="0" hidden="1"/>
    </xf>
    <xf numFmtId="169" fontId="21" fillId="3" borderId="20" xfId="17" applyNumberFormat="1" applyFont="1" applyFill="1" applyBorder="1" applyAlignment="1" applyProtection="1">
      <alignment horizontal="center" vertical="center" wrapText="1"/>
      <protection locked="0" hidden="1"/>
    </xf>
    <xf numFmtId="169" fontId="21" fillId="3" borderId="19" xfId="17" applyNumberFormat="1" applyFont="1" applyFill="1" applyBorder="1" applyAlignment="1" applyProtection="1">
      <alignment horizontal="center" vertical="center" wrapText="1"/>
      <protection locked="0" hidden="1"/>
    </xf>
    <xf numFmtId="169" fontId="21" fillId="3" borderId="19" xfId="17" applyNumberFormat="1" applyFont="1" applyFill="1" applyBorder="1" applyAlignment="1" applyProtection="1">
      <alignment horizontal="center" vertical="center"/>
      <protection locked="0" hidden="1"/>
    </xf>
    <xf numFmtId="2" fontId="21" fillId="3" borderId="19" xfId="17" applyNumberFormat="1" applyFont="1" applyFill="1" applyBorder="1" applyAlignment="1" applyProtection="1">
      <alignment horizontal="center" vertical="center"/>
      <protection locked="0" hidden="1"/>
    </xf>
    <xf numFmtId="0" fontId="11" fillId="3" borderId="21" xfId="0" applyFont="1" applyFill="1" applyBorder="1" applyAlignment="1" applyProtection="1">
      <alignment horizontal="center" vertical="center"/>
      <protection hidden="1"/>
    </xf>
    <xf numFmtId="169" fontId="39" fillId="3" borderId="22" xfId="17" applyNumberFormat="1" applyFont="1" applyFill="1" applyBorder="1" applyAlignment="1" applyProtection="1">
      <alignment horizontal="center" vertical="center" wrapText="1"/>
      <protection locked="0" hidden="1"/>
    </xf>
    <xf numFmtId="0" fontId="47" fillId="3" borderId="23" xfId="0" applyFont="1" applyFill="1" applyBorder="1" applyAlignment="1" applyProtection="1">
      <alignment horizontal="center" vertical="center"/>
      <protection hidden="1"/>
    </xf>
    <xf numFmtId="169" fontId="21" fillId="3" borderId="22" xfId="17" applyNumberFormat="1" applyFont="1" applyFill="1" applyBorder="1" applyAlignment="1" applyProtection="1">
      <alignment horizontal="center" vertical="center" wrapText="1"/>
      <protection locked="0" hidden="1"/>
    </xf>
    <xf numFmtId="0" fontId="45" fillId="0" borderId="0" xfId="0" applyFont="1" applyAlignment="1" applyProtection="1">
      <alignment vertical="top" wrapText="1"/>
      <protection hidden="1"/>
    </xf>
    <xf numFmtId="0" fontId="11" fillId="3" borderId="23" xfId="0" applyFont="1" applyFill="1" applyBorder="1" applyAlignment="1" applyProtection="1">
      <alignment horizontal="center" vertical="center"/>
      <protection hidden="1"/>
    </xf>
    <xf numFmtId="0" fontId="29" fillId="3" borderId="24" xfId="0" applyFont="1" applyFill="1" applyBorder="1" applyAlignment="1" applyProtection="1">
      <alignment horizontal="center" vertical="center"/>
      <protection hidden="1"/>
    </xf>
    <xf numFmtId="0" fontId="23" fillId="3" borderId="15" xfId="0" applyFont="1" applyFill="1" applyBorder="1" applyAlignment="1" applyProtection="1">
      <alignment horizontal="center" vertical="center"/>
      <protection locked="0" hidden="1"/>
    </xf>
    <xf numFmtId="0" fontId="23" fillId="3" borderId="15" xfId="0" applyFont="1" applyFill="1" applyBorder="1" applyAlignment="1" applyProtection="1">
      <alignment horizontal="center" vertical="center" wrapText="1"/>
      <protection locked="0" hidden="1"/>
    </xf>
    <xf numFmtId="168" fontId="23" fillId="3" borderId="15" xfId="0" applyNumberFormat="1" applyFont="1" applyFill="1" applyBorder="1" applyAlignment="1" applyProtection="1">
      <alignment horizontal="center" vertical="center" wrapText="1"/>
      <protection locked="0" hidden="1"/>
    </xf>
    <xf numFmtId="169" fontId="23" fillId="3" borderId="15" xfId="17" applyNumberFormat="1" applyFont="1" applyFill="1" applyBorder="1" applyAlignment="1" applyProtection="1">
      <alignment horizontal="right" vertical="center" wrapText="1"/>
      <protection locked="0" hidden="1"/>
    </xf>
    <xf numFmtId="169" fontId="23" fillId="3" borderId="15" xfId="17" applyNumberFormat="1" applyFont="1" applyFill="1" applyBorder="1" applyAlignment="1" applyProtection="1">
      <alignment horizontal="center" vertical="center" wrapText="1"/>
      <protection locked="0" hidden="1"/>
    </xf>
    <xf numFmtId="4" fontId="23" fillId="3" borderId="15" xfId="17" applyNumberFormat="1" applyFont="1" applyFill="1" applyBorder="1" applyAlignment="1" applyProtection="1">
      <alignment horizontal="center" vertical="center" wrapText="1"/>
      <protection locked="0" hidden="1"/>
    </xf>
    <xf numFmtId="0" fontId="9" fillId="0" borderId="25" xfId="0" applyFont="1" applyBorder="1" applyProtection="1">
      <protection hidden="1"/>
    </xf>
    <xf numFmtId="0" fontId="25" fillId="3" borderId="23" xfId="14" applyFont="1" applyFill="1" applyBorder="1"/>
    <xf numFmtId="0" fontId="11" fillId="0" borderId="5" xfId="0" applyFont="1" applyBorder="1" applyAlignment="1" applyProtection="1">
      <alignment horizontal="center" vertical="center"/>
      <protection hidden="1"/>
    </xf>
    <xf numFmtId="0" fontId="9" fillId="0" borderId="4" xfId="0" applyFont="1" applyBorder="1" applyAlignment="1">
      <alignment vertical="center" wrapText="1"/>
    </xf>
    <xf numFmtId="0" fontId="21" fillId="5" borderId="4" xfId="0" applyFont="1" applyFill="1" applyBorder="1" applyAlignment="1" applyProtection="1">
      <alignment horizontal="center" vertical="center" wrapText="1"/>
      <protection hidden="1"/>
    </xf>
    <xf numFmtId="169" fontId="21" fillId="3" borderId="4" xfId="17" applyNumberFormat="1" applyFont="1" applyFill="1" applyBorder="1" applyAlignment="1" applyProtection="1">
      <alignment horizontal="center" vertical="center" wrapText="1"/>
      <protection locked="0" hidden="1"/>
    </xf>
    <xf numFmtId="2" fontId="21" fillId="3" borderId="0" xfId="17" applyNumberFormat="1" applyFont="1" applyFill="1" applyBorder="1" applyAlignment="1" applyProtection="1">
      <alignment horizontal="center" vertical="center" wrapText="1"/>
      <protection locked="0" hidden="1"/>
    </xf>
    <xf numFmtId="49" fontId="24" fillId="5" borderId="4" xfId="0" applyNumberFormat="1" applyFont="1" applyFill="1" applyBorder="1" applyAlignment="1" applyProtection="1">
      <alignment horizontal="center" vertical="center"/>
      <protection locked="0" hidden="1"/>
    </xf>
    <xf numFmtId="9" fontId="35" fillId="0" borderId="4" xfId="12" applyFont="1" applyFill="1" applyBorder="1" applyAlignment="1">
      <alignment horizontal="center" vertical="center" wrapText="1"/>
    </xf>
    <xf numFmtId="0" fontId="26" fillId="6" borderId="22" xfId="0" applyFont="1" applyFill="1" applyBorder="1" applyAlignment="1">
      <alignment horizontal="center" vertical="center"/>
    </xf>
    <xf numFmtId="0" fontId="26" fillId="6" borderId="0" xfId="0" applyFont="1" applyFill="1" applyAlignment="1">
      <alignment horizontal="center" vertical="center"/>
    </xf>
    <xf numFmtId="0" fontId="25" fillId="3" borderId="0" xfId="0" applyFont="1" applyFill="1" applyAlignment="1">
      <alignment horizontal="justify" vertical="center" wrapText="1"/>
    </xf>
    <xf numFmtId="0" fontId="25" fillId="3" borderId="23" xfId="0" applyFont="1" applyFill="1" applyBorder="1" applyAlignment="1">
      <alignment horizontal="justify" vertical="center" wrapText="1"/>
    </xf>
    <xf numFmtId="172" fontId="0" fillId="0" borderId="0" xfId="0" applyNumberFormat="1"/>
    <xf numFmtId="9" fontId="12" fillId="3" borderId="14" xfId="14" applyNumberFormat="1" applyFont="1" applyFill="1" applyBorder="1" applyAlignment="1">
      <alignment horizontal="center" vertical="center" wrapText="1"/>
    </xf>
    <xf numFmtId="0" fontId="26" fillId="3" borderId="0" xfId="14" applyFont="1" applyFill="1" applyAlignment="1">
      <alignment horizontal="center"/>
    </xf>
    <xf numFmtId="0" fontId="25" fillId="3" borderId="0" xfId="14" applyFont="1" applyFill="1" applyAlignment="1">
      <alignment horizontal="center"/>
    </xf>
    <xf numFmtId="0" fontId="12" fillId="3" borderId="19" xfId="14" applyFont="1" applyFill="1" applyBorder="1" applyAlignment="1" applyProtection="1">
      <alignment horizontal="center"/>
      <protection hidden="1"/>
    </xf>
    <xf numFmtId="0" fontId="12" fillId="3" borderId="15" xfId="14" applyFont="1" applyFill="1" applyBorder="1" applyAlignment="1" applyProtection="1">
      <alignment horizontal="center"/>
      <protection hidden="1"/>
    </xf>
    <xf numFmtId="0" fontId="25" fillId="0" borderId="0" xfId="14" applyFont="1" applyAlignment="1">
      <alignment horizontal="center"/>
    </xf>
    <xf numFmtId="0" fontId="25" fillId="0" borderId="0" xfId="14" applyFont="1" applyAlignment="1">
      <alignment wrapText="1"/>
    </xf>
    <xf numFmtId="0" fontId="9" fillId="3" borderId="19" xfId="0" applyFont="1" applyFill="1" applyBorder="1" applyAlignment="1" applyProtection="1">
      <alignment vertical="top" wrapText="1"/>
      <protection hidden="1"/>
    </xf>
    <xf numFmtId="0" fontId="45" fillId="3" borderId="22" xfId="14" applyFont="1" applyFill="1" applyBorder="1" applyAlignment="1">
      <alignment horizontal="center" vertical="center"/>
    </xf>
    <xf numFmtId="0" fontId="45" fillId="3" borderId="22" xfId="7" applyFont="1" applyFill="1" applyBorder="1" applyAlignment="1">
      <alignment horizontal="center"/>
    </xf>
    <xf numFmtId="0" fontId="45" fillId="3" borderId="0" xfId="7" applyFont="1" applyFill="1" applyAlignment="1">
      <alignment horizontal="center"/>
    </xf>
    <xf numFmtId="0" fontId="45" fillId="3" borderId="0" xfId="7" applyFont="1" applyFill="1"/>
    <xf numFmtId="0" fontId="45" fillId="0" borderId="0" xfId="7" applyFont="1" applyAlignment="1">
      <alignment horizontal="center"/>
    </xf>
    <xf numFmtId="0" fontId="45" fillId="0" borderId="23" xfId="7" applyFont="1" applyBorder="1" applyAlignment="1">
      <alignment wrapText="1"/>
    </xf>
    <xf numFmtId="0" fontId="45" fillId="0" borderId="23" xfId="7" applyFont="1" applyBorder="1"/>
    <xf numFmtId="0" fontId="45" fillId="0" borderId="0" xfId="7" applyFont="1"/>
    <xf numFmtId="0" fontId="11" fillId="3" borderId="22" xfId="14" applyFont="1" applyFill="1" applyBorder="1" applyAlignment="1">
      <alignment vertical="center" wrapText="1"/>
    </xf>
    <xf numFmtId="169" fontId="21" fillId="3" borderId="0" xfId="17" applyNumberFormat="1" applyFont="1" applyFill="1" applyBorder="1" applyAlignment="1" applyProtection="1">
      <alignment vertical="center"/>
      <protection locked="0" hidden="1"/>
    </xf>
    <xf numFmtId="175" fontId="30" fillId="0" borderId="4" xfId="12" applyNumberFormat="1" applyFont="1" applyFill="1" applyBorder="1" applyAlignment="1" applyProtection="1">
      <alignment horizontal="center" vertical="center" wrapText="1"/>
      <protection locked="0" hidden="1"/>
    </xf>
    <xf numFmtId="0" fontId="59" fillId="3" borderId="4" xfId="0" applyFont="1" applyFill="1" applyBorder="1" applyAlignment="1">
      <alignment horizontal="left" vertical="center" wrapText="1"/>
    </xf>
    <xf numFmtId="0" fontId="59" fillId="3" borderId="30" xfId="0" applyFont="1" applyFill="1" applyBorder="1" applyAlignment="1">
      <alignment horizontal="left" vertical="center" wrapText="1"/>
    </xf>
    <xf numFmtId="0" fontId="45" fillId="3" borderId="20" xfId="44" applyFont="1" applyFill="1" applyBorder="1" applyAlignment="1" applyProtection="1">
      <alignment vertical="center"/>
      <protection hidden="1"/>
    </xf>
    <xf numFmtId="0" fontId="45" fillId="0" borderId="21" xfId="44" applyFont="1" applyBorder="1" applyAlignment="1" applyProtection="1">
      <alignment vertical="center"/>
      <protection hidden="1"/>
    </xf>
    <xf numFmtId="0" fontId="45" fillId="0" borderId="0" xfId="44" applyFont="1" applyAlignment="1" applyProtection="1">
      <alignment vertical="center"/>
      <protection hidden="1"/>
    </xf>
    <xf numFmtId="0" fontId="45" fillId="3" borderId="22" xfId="44" applyFont="1" applyFill="1" applyBorder="1" applyAlignment="1" applyProtection="1">
      <alignment vertical="center"/>
      <protection hidden="1"/>
    </xf>
    <xf numFmtId="0" fontId="45" fillId="0" borderId="23" xfId="44" applyFont="1" applyBorder="1" applyAlignment="1" applyProtection="1">
      <alignment vertical="center"/>
      <protection hidden="1"/>
    </xf>
    <xf numFmtId="0" fontId="51" fillId="0" borderId="22" xfId="44" applyFont="1" applyBorder="1"/>
    <xf numFmtId="0" fontId="51" fillId="0" borderId="22" xfId="44" applyFont="1" applyBorder="1" applyAlignment="1">
      <alignment horizontal="center"/>
    </xf>
    <xf numFmtId="0" fontId="51" fillId="0" borderId="0" xfId="44" applyFont="1" applyAlignment="1">
      <alignment horizontal="center"/>
    </xf>
    <xf numFmtId="0" fontId="51" fillId="0" borderId="0" xfId="44" applyFont="1"/>
    <xf numFmtId="0" fontId="51" fillId="0" borderId="23" xfId="44" applyFont="1" applyBorder="1" applyAlignment="1">
      <alignment wrapText="1"/>
    </xf>
    <xf numFmtId="0" fontId="51" fillId="0" borderId="23" xfId="44" applyFont="1" applyBorder="1"/>
    <xf numFmtId="0" fontId="11" fillId="5" borderId="16" xfId="44" applyFont="1" applyFill="1" applyBorder="1" applyAlignment="1" applyProtection="1">
      <alignment horizontal="center" vertical="center" wrapText="1"/>
      <protection hidden="1"/>
    </xf>
    <xf numFmtId="0" fontId="11" fillId="5" borderId="26" xfId="44" applyFont="1" applyFill="1" applyBorder="1" applyAlignment="1" applyProtection="1">
      <alignment horizontal="center" vertical="center" wrapText="1"/>
      <protection hidden="1"/>
    </xf>
    <xf numFmtId="0" fontId="11" fillId="5" borderId="27" xfId="44" applyFont="1" applyFill="1" applyBorder="1" applyAlignment="1" applyProtection="1">
      <alignment horizontal="center" vertical="center" wrapText="1"/>
      <protection hidden="1"/>
    </xf>
    <xf numFmtId="0" fontId="11" fillId="5" borderId="44" xfId="44" applyFont="1" applyFill="1" applyBorder="1" applyAlignment="1" applyProtection="1">
      <alignment horizontal="center" vertical="center" wrapText="1"/>
      <protection hidden="1"/>
    </xf>
    <xf numFmtId="0" fontId="51" fillId="0" borderId="0" xfId="44" applyFont="1" applyAlignment="1">
      <alignment wrapText="1"/>
    </xf>
    <xf numFmtId="0" fontId="47" fillId="5" borderId="26" xfId="44" applyFont="1" applyFill="1" applyBorder="1" applyAlignment="1" applyProtection="1">
      <alignment horizontal="center" vertical="center" wrapText="1"/>
      <protection locked="0" hidden="1"/>
    </xf>
    <xf numFmtId="0" fontId="47" fillId="5" borderId="16" xfId="44" applyFont="1" applyFill="1" applyBorder="1" applyAlignment="1" applyProtection="1">
      <alignment horizontal="center" vertical="center" wrapText="1"/>
      <protection locked="0" hidden="1"/>
    </xf>
    <xf numFmtId="173" fontId="47" fillId="5" borderId="44" xfId="45" applyFont="1" applyFill="1" applyBorder="1" applyAlignment="1" applyProtection="1">
      <alignment horizontal="center" vertical="center" wrapText="1"/>
      <protection locked="0" hidden="1"/>
    </xf>
    <xf numFmtId="2" fontId="45" fillId="0" borderId="45" xfId="44" applyNumberFormat="1" applyFont="1" applyBorder="1" applyAlignment="1">
      <alignment horizontal="center" vertical="center"/>
    </xf>
    <xf numFmtId="9" fontId="45" fillId="0" borderId="34" xfId="46" applyFont="1" applyBorder="1" applyAlignment="1">
      <alignment horizontal="center" vertical="center"/>
    </xf>
    <xf numFmtId="9" fontId="45" fillId="0" borderId="34" xfId="44" applyNumberFormat="1" applyFont="1" applyBorder="1" applyAlignment="1">
      <alignment horizontal="center" vertical="center"/>
    </xf>
    <xf numFmtId="9" fontId="45" fillId="0" borderId="37" xfId="46" applyFont="1" applyBorder="1" applyAlignment="1">
      <alignment horizontal="center" vertical="center"/>
    </xf>
    <xf numFmtId="173" fontId="45" fillId="0" borderId="46" xfId="45" applyFont="1" applyBorder="1" applyAlignment="1">
      <alignment horizontal="center" vertical="center"/>
    </xf>
    <xf numFmtId="173" fontId="47" fillId="5" borderId="26" xfId="45" applyFont="1" applyFill="1" applyBorder="1" applyAlignment="1" applyProtection="1">
      <alignment horizontal="center" vertical="center" wrapText="1"/>
      <protection locked="0" hidden="1"/>
    </xf>
    <xf numFmtId="173" fontId="45" fillId="0" borderId="34" xfId="45" applyFont="1" applyBorder="1" applyAlignment="1">
      <alignment horizontal="center" vertical="center"/>
    </xf>
    <xf numFmtId="0" fontId="51" fillId="0" borderId="0" xfId="44" applyFont="1" applyAlignment="1">
      <alignment horizontal="center" vertical="center"/>
    </xf>
    <xf numFmtId="0" fontId="53" fillId="0" borderId="22" xfId="44" applyFont="1" applyBorder="1" applyAlignment="1">
      <alignment vertical="center"/>
    </xf>
    <xf numFmtId="0" fontId="53" fillId="0" borderId="22" xfId="44" applyFont="1" applyBorder="1" applyAlignment="1">
      <alignment horizontal="center" vertical="center"/>
    </xf>
    <xf numFmtId="0" fontId="53" fillId="0" borderId="0" xfId="44" applyFont="1" applyAlignment="1">
      <alignment horizontal="center" vertical="center"/>
    </xf>
    <xf numFmtId="0" fontId="53" fillId="0" borderId="23" xfId="44" applyFont="1" applyBorder="1" applyAlignment="1">
      <alignment vertical="center"/>
    </xf>
    <xf numFmtId="0" fontId="53" fillId="0" borderId="0" xfId="44" applyFont="1" applyAlignment="1">
      <alignment vertical="center"/>
    </xf>
    <xf numFmtId="0" fontId="51" fillId="0" borderId="22" xfId="44" applyFont="1" applyBorder="1" applyAlignment="1">
      <alignment horizontal="center" vertical="center" wrapText="1"/>
    </xf>
    <xf numFmtId="0" fontId="11" fillId="5" borderId="32" xfId="44" applyFont="1" applyFill="1" applyBorder="1" applyAlignment="1">
      <alignment horizontal="center" vertical="center" wrapText="1"/>
    </xf>
    <xf numFmtId="0" fontId="11" fillId="5" borderId="31" xfId="44" applyFont="1" applyFill="1" applyBorder="1" applyAlignment="1">
      <alignment horizontal="center" vertical="center" wrapText="1"/>
    </xf>
    <xf numFmtId="0" fontId="11" fillId="5" borderId="31" xfId="44" applyFont="1" applyFill="1" applyBorder="1" applyAlignment="1" applyProtection="1">
      <alignment horizontal="center" vertical="center" wrapText="1"/>
      <protection locked="0"/>
    </xf>
    <xf numFmtId="0" fontId="11" fillId="5" borderId="31" xfId="44" applyFont="1" applyFill="1" applyBorder="1" applyAlignment="1" applyProtection="1">
      <alignment horizontal="center" vertical="center" wrapText="1"/>
      <protection hidden="1"/>
    </xf>
    <xf numFmtId="0" fontId="11" fillId="10" borderId="31" xfId="44" applyFont="1" applyFill="1" applyBorder="1" applyAlignment="1">
      <alignment horizontal="center" vertical="center" wrapText="1"/>
    </xf>
    <xf numFmtId="0" fontId="11" fillId="10" borderId="43" xfId="44" applyFont="1" applyFill="1" applyBorder="1" applyAlignment="1">
      <alignment horizontal="center" vertical="center" wrapText="1"/>
    </xf>
    <xf numFmtId="0" fontId="51" fillId="0" borderId="23" xfId="44" applyFont="1" applyBorder="1" applyAlignment="1">
      <alignment horizontal="center" vertical="center" wrapText="1"/>
    </xf>
    <xf numFmtId="0" fontId="51" fillId="0" borderId="0" xfId="44" applyFont="1" applyAlignment="1">
      <alignment horizontal="center" vertical="center" wrapText="1"/>
    </xf>
    <xf numFmtId="0" fontId="53" fillId="0" borderId="22" xfId="44" applyFont="1" applyBorder="1"/>
    <xf numFmtId="0" fontId="53" fillId="0" borderId="4" xfId="44" applyFont="1" applyBorder="1" applyAlignment="1">
      <alignment horizontal="center" vertical="center"/>
    </xf>
    <xf numFmtId="3" fontId="51" fillId="5" borderId="4" xfId="44" applyNumberFormat="1" applyFont="1" applyFill="1" applyBorder="1" applyAlignment="1">
      <alignment horizontal="center" vertical="center" wrapText="1"/>
    </xf>
    <xf numFmtId="0" fontId="56" fillId="0" borderId="4" xfId="44" applyFont="1" applyBorder="1" applyAlignment="1">
      <alignment horizontal="center" vertical="center" wrapText="1"/>
    </xf>
    <xf numFmtId="2" fontId="53" fillId="0" borderId="4" xfId="44" applyNumberFormat="1" applyFont="1" applyBorder="1" applyAlignment="1">
      <alignment horizontal="center" vertical="center"/>
    </xf>
    <xf numFmtId="9" fontId="53" fillId="0" borderId="4" xfId="46" applyFont="1" applyBorder="1" applyAlignment="1">
      <alignment horizontal="center" vertical="center"/>
    </xf>
    <xf numFmtId="44" fontId="53" fillId="0" borderId="4" xfId="47" applyFont="1" applyBorder="1" applyAlignment="1">
      <alignment horizontal="center" vertical="center"/>
    </xf>
    <xf numFmtId="0" fontId="55" fillId="0" borderId="4" xfId="44" applyFont="1" applyBorder="1" applyAlignment="1">
      <alignment horizontal="justify" vertical="center" wrapText="1"/>
    </xf>
    <xf numFmtId="0" fontId="53" fillId="0" borderId="23" xfId="44" applyFont="1" applyBorder="1"/>
    <xf numFmtId="0" fontId="53" fillId="0" borderId="0" xfId="44" applyFont="1"/>
    <xf numFmtId="0" fontId="51" fillId="5" borderId="4" xfId="44" applyFont="1" applyFill="1" applyBorder="1" applyAlignment="1">
      <alignment horizontal="center" vertical="center" wrapText="1"/>
    </xf>
    <xf numFmtId="0" fontId="57" fillId="3" borderId="4" xfId="44" applyFont="1" applyFill="1" applyBorder="1" applyAlignment="1">
      <alignment horizontal="justify" vertical="center" wrapText="1"/>
    </xf>
    <xf numFmtId="0" fontId="49" fillId="0" borderId="0" xfId="44" applyFont="1" applyAlignment="1">
      <alignment vertical="center"/>
    </xf>
    <xf numFmtId="0" fontId="57" fillId="0" borderId="4" xfId="44" applyFont="1" applyBorder="1" applyAlignment="1">
      <alignment horizontal="justify" vertical="center" wrapText="1"/>
    </xf>
    <xf numFmtId="0" fontId="51" fillId="3" borderId="22" xfId="44" applyFont="1" applyFill="1" applyBorder="1"/>
    <xf numFmtId="0" fontId="51" fillId="0" borderId="24" xfId="44" applyFont="1" applyBorder="1"/>
    <xf numFmtId="0" fontId="51" fillId="0" borderId="25" xfId="44" applyFont="1" applyBorder="1"/>
    <xf numFmtId="0" fontId="51" fillId="0" borderId="19" xfId="44" applyFont="1" applyBorder="1" applyAlignment="1">
      <alignment vertical="center" wrapText="1"/>
    </xf>
    <xf numFmtId="0" fontId="51" fillId="0" borderId="21" xfId="44" applyFont="1" applyBorder="1" applyAlignment="1">
      <alignment vertical="center" wrapText="1"/>
    </xf>
    <xf numFmtId="0" fontId="51" fillId="0" borderId="15" xfId="44" applyFont="1" applyBorder="1"/>
    <xf numFmtId="9" fontId="53" fillId="0" borderId="4" xfId="46" applyFont="1" applyFill="1" applyBorder="1" applyAlignment="1">
      <alignment horizontal="center" vertical="center"/>
    </xf>
    <xf numFmtId="44" fontId="53" fillId="0" borderId="4" xfId="47" applyFont="1" applyFill="1" applyBorder="1" applyAlignment="1">
      <alignment horizontal="center" vertical="center"/>
    </xf>
    <xf numFmtId="9" fontId="21" fillId="3" borderId="0" xfId="12" applyFont="1" applyFill="1" applyBorder="1" applyAlignment="1" applyProtection="1">
      <alignment horizontal="center" vertical="center" wrapText="1"/>
      <protection locked="0" hidden="1"/>
    </xf>
    <xf numFmtId="176" fontId="21" fillId="3" borderId="0" xfId="2" applyNumberFormat="1" applyFont="1" applyFill="1" applyBorder="1" applyAlignment="1" applyProtection="1">
      <alignment horizontal="center" vertical="center" wrapText="1"/>
      <protection locked="0" hidden="1"/>
    </xf>
    <xf numFmtId="9" fontId="12" fillId="3" borderId="34" xfId="14" applyNumberFormat="1" applyFont="1" applyFill="1" applyBorder="1" applyAlignment="1">
      <alignment horizontal="center" vertical="center" wrapText="1"/>
    </xf>
    <xf numFmtId="49" fontId="9" fillId="3" borderId="41" xfId="14" applyNumberFormat="1" applyFill="1" applyBorder="1" applyAlignment="1">
      <alignment horizontal="center" vertical="center"/>
    </xf>
    <xf numFmtId="49" fontId="9" fillId="3" borderId="45" xfId="14" applyNumberFormat="1" applyFill="1" applyBorder="1" applyAlignment="1">
      <alignment horizontal="center" vertical="center"/>
    </xf>
    <xf numFmtId="0" fontId="9" fillId="5" borderId="4" xfId="0" applyFont="1" applyFill="1" applyBorder="1" applyAlignment="1">
      <alignment vertical="center"/>
    </xf>
    <xf numFmtId="0" fontId="65" fillId="0" borderId="5" xfId="0" applyFont="1" applyBorder="1" applyAlignment="1" applyProtection="1">
      <alignment horizontal="center" vertical="center"/>
      <protection hidden="1"/>
    </xf>
    <xf numFmtId="0" fontId="59" fillId="3" borderId="34" xfId="0" applyFont="1" applyFill="1" applyBorder="1" applyAlignment="1">
      <alignment horizontal="left" vertical="center" wrapText="1"/>
    </xf>
    <xf numFmtId="49" fontId="9" fillId="3" borderId="4" xfId="14" applyNumberFormat="1" applyFill="1" applyBorder="1" applyAlignment="1">
      <alignment horizontal="center" vertical="center"/>
    </xf>
    <xf numFmtId="9" fontId="12" fillId="3" borderId="4" xfId="14" applyNumberFormat="1" applyFont="1" applyFill="1" applyBorder="1" applyAlignment="1">
      <alignment horizontal="center" vertical="center" wrapText="1"/>
    </xf>
    <xf numFmtId="174" fontId="36" fillId="3" borderId="4" xfId="39" applyNumberFormat="1" applyFont="1" applyFill="1" applyBorder="1" applyAlignment="1">
      <alignment horizontal="center" vertical="center"/>
    </xf>
    <xf numFmtId="2" fontId="30" fillId="3" borderId="4" xfId="14" applyNumberFormat="1" applyFont="1" applyFill="1" applyBorder="1" applyAlignment="1">
      <alignment horizontal="center" vertical="center"/>
    </xf>
    <xf numFmtId="0" fontId="12" fillId="8" borderId="4" xfId="0" applyFont="1" applyFill="1" applyBorder="1" applyAlignment="1">
      <alignment horizontal="center"/>
    </xf>
    <xf numFmtId="0" fontId="12" fillId="0" borderId="10" xfId="0" applyFont="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28" fillId="3" borderId="0" xfId="0" applyFont="1" applyFill="1" applyAlignment="1" applyProtection="1">
      <alignment horizontal="center" vertical="center"/>
      <protection hidden="1"/>
    </xf>
    <xf numFmtId="0" fontId="21" fillId="5" borderId="5" xfId="14" applyFont="1" applyFill="1" applyBorder="1" applyAlignment="1">
      <alignment horizontal="center" vertical="center"/>
    </xf>
    <xf numFmtId="0" fontId="21" fillId="5" borderId="8" xfId="14" applyFont="1" applyFill="1" applyBorder="1" applyAlignment="1">
      <alignment horizontal="center" vertical="center"/>
    </xf>
    <xf numFmtId="0" fontId="0" fillId="5" borderId="6" xfId="0" applyFill="1" applyBorder="1" applyAlignment="1">
      <alignment horizontal="center" vertical="center"/>
    </xf>
    <xf numFmtId="0" fontId="38" fillId="0" borderId="4" xfId="14" applyFont="1" applyBorder="1" applyAlignment="1">
      <alignment horizontal="left" vertical="center" wrapText="1"/>
    </xf>
    <xf numFmtId="49" fontId="34" fillId="3" borderId="5" xfId="0" applyNumberFormat="1" applyFont="1" applyFill="1" applyBorder="1" applyAlignment="1" applyProtection="1">
      <alignment horizontal="center" vertical="center"/>
      <protection locked="0" hidden="1"/>
    </xf>
    <xf numFmtId="49" fontId="34" fillId="3" borderId="8" xfId="0" applyNumberFormat="1" applyFont="1" applyFill="1" applyBorder="1" applyAlignment="1" applyProtection="1">
      <alignment horizontal="center" vertical="center"/>
      <protection locked="0" hidden="1"/>
    </xf>
    <xf numFmtId="49" fontId="34" fillId="3" borderId="6" xfId="0" applyNumberFormat="1" applyFont="1" applyFill="1" applyBorder="1" applyAlignment="1" applyProtection="1">
      <alignment horizontal="center" vertical="center"/>
      <protection locked="0" hidden="1"/>
    </xf>
    <xf numFmtId="0" fontId="11" fillId="0" borderId="5" xfId="0" applyFont="1" applyBorder="1" applyAlignment="1" applyProtection="1">
      <alignment horizontal="center" vertical="center"/>
      <protection hidden="1"/>
    </xf>
    <xf numFmtId="0" fontId="11" fillId="0" borderId="8" xfId="0" applyFont="1" applyBorder="1" applyAlignment="1" applyProtection="1">
      <alignment horizontal="center" vertical="center"/>
      <protection hidden="1"/>
    </xf>
    <xf numFmtId="0" fontId="11" fillId="0" borderId="6" xfId="0" applyFont="1" applyBorder="1" applyAlignment="1" applyProtection="1">
      <alignment horizontal="center" vertical="center"/>
      <protection hidden="1"/>
    </xf>
    <xf numFmtId="170" fontId="23" fillId="3" borderId="4" xfId="2" applyNumberFormat="1" applyFont="1" applyFill="1" applyBorder="1" applyAlignment="1" applyProtection="1">
      <alignment horizontal="center" vertical="center" wrapText="1"/>
      <protection locked="0" hidden="1"/>
    </xf>
    <xf numFmtId="0" fontId="21" fillId="5" borderId="9" xfId="14" applyFont="1" applyFill="1" applyBorder="1" applyAlignment="1">
      <alignment horizontal="center" vertical="center" wrapText="1"/>
    </xf>
    <xf numFmtId="0" fontId="21"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21" fillId="5" borderId="7" xfId="14" applyFont="1" applyFill="1" applyBorder="1" applyAlignment="1">
      <alignment horizontal="center" vertical="center" wrapText="1"/>
    </xf>
    <xf numFmtId="0" fontId="21" fillId="5" borderId="0" xfId="14" applyFont="1" applyFill="1" applyAlignment="1">
      <alignment horizontal="center" vertical="center" wrapText="1"/>
    </xf>
    <xf numFmtId="0" fontId="0" fillId="5" borderId="12" xfId="0" applyFill="1" applyBorder="1" applyAlignment="1">
      <alignment horizontal="center" vertical="center" wrapText="1"/>
    </xf>
    <xf numFmtId="0" fontId="21" fillId="5" borderId="3" xfId="14" applyFont="1" applyFill="1" applyBorder="1" applyAlignment="1">
      <alignment horizontal="center" vertical="center" wrapText="1"/>
    </xf>
    <xf numFmtId="0" fontId="21"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49" fontId="39" fillId="0" borderId="9" xfId="0" applyNumberFormat="1" applyFont="1" applyBorder="1" applyAlignment="1" applyProtection="1">
      <alignment horizontal="center" vertical="center" wrapText="1"/>
      <protection hidden="1"/>
    </xf>
    <xf numFmtId="11" fontId="39" fillId="0" borderId="2" xfId="0" applyNumberFormat="1" applyFont="1" applyBorder="1" applyAlignment="1" applyProtection="1">
      <alignment horizontal="center" vertical="center" wrapText="1"/>
      <protection hidden="1"/>
    </xf>
    <xf numFmtId="11" fontId="39" fillId="0" borderId="10" xfId="0" applyNumberFormat="1" applyFont="1" applyBorder="1" applyAlignment="1" applyProtection="1">
      <alignment horizontal="center" vertical="center" wrapText="1"/>
      <protection hidden="1"/>
    </xf>
    <xf numFmtId="11" fontId="39" fillId="0" borderId="7" xfId="0" applyNumberFormat="1" applyFont="1" applyBorder="1" applyAlignment="1" applyProtection="1">
      <alignment horizontal="center" vertical="center" wrapText="1"/>
      <protection hidden="1"/>
    </xf>
    <xf numFmtId="11" fontId="39" fillId="0" borderId="0" xfId="0" applyNumberFormat="1" applyFont="1" applyAlignment="1" applyProtection="1">
      <alignment horizontal="center" vertical="center" wrapText="1"/>
      <protection hidden="1"/>
    </xf>
    <xf numFmtId="11" fontId="39" fillId="0" borderId="12" xfId="0" applyNumberFormat="1" applyFont="1" applyBorder="1" applyAlignment="1" applyProtection="1">
      <alignment horizontal="center" vertical="center" wrapText="1"/>
      <protection hidden="1"/>
    </xf>
    <xf numFmtId="11" fontId="39" fillId="0" borderId="3" xfId="0" applyNumberFormat="1" applyFont="1" applyBorder="1" applyAlignment="1" applyProtection="1">
      <alignment horizontal="center" vertical="center" wrapText="1"/>
      <protection hidden="1"/>
    </xf>
    <xf numFmtId="11" fontId="39" fillId="0" borderId="1" xfId="0" applyNumberFormat="1" applyFont="1" applyBorder="1" applyAlignment="1" applyProtection="1">
      <alignment horizontal="center" vertical="center" wrapText="1"/>
      <protection hidden="1"/>
    </xf>
    <xf numFmtId="11" fontId="39" fillId="0" borderId="11" xfId="0" applyNumberFormat="1" applyFont="1" applyBorder="1" applyAlignment="1" applyProtection="1">
      <alignment horizontal="center" vertical="center" wrapText="1"/>
      <protection hidden="1"/>
    </xf>
    <xf numFmtId="0" fontId="22" fillId="5" borderId="5" xfId="14" applyFont="1" applyFill="1" applyBorder="1" applyAlignment="1">
      <alignment horizontal="center" vertical="center" wrapText="1"/>
    </xf>
    <xf numFmtId="0" fontId="22" fillId="5" borderId="6" xfId="14" applyFont="1" applyFill="1" applyBorder="1" applyAlignment="1">
      <alignment horizontal="center" vertical="center" wrapText="1"/>
    </xf>
    <xf numFmtId="0" fontId="9" fillId="3" borderId="3" xfId="0" applyFont="1" applyFill="1" applyBorder="1" applyAlignment="1">
      <alignment horizontal="center"/>
    </xf>
    <xf numFmtId="0" fontId="9" fillId="3" borderId="1" xfId="0" applyFont="1" applyFill="1" applyBorder="1" applyAlignment="1">
      <alignment horizontal="center"/>
    </xf>
    <xf numFmtId="0" fontId="40" fillId="0" borderId="5" xfId="14" applyFont="1" applyBorder="1" applyAlignment="1">
      <alignment horizontal="center" vertical="center" wrapText="1"/>
    </xf>
    <xf numFmtId="0" fontId="40" fillId="0" borderId="8" xfId="14" applyFont="1" applyBorder="1" applyAlignment="1">
      <alignment horizontal="center" vertical="center" wrapText="1"/>
    </xf>
    <xf numFmtId="0" fontId="40" fillId="0" borderId="6" xfId="14" applyFont="1" applyBorder="1" applyAlignment="1">
      <alignment horizontal="center" vertical="center" wrapText="1"/>
    </xf>
    <xf numFmtId="0" fontId="22" fillId="5" borderId="8" xfId="14" applyFont="1" applyFill="1" applyBorder="1" applyAlignment="1">
      <alignment horizontal="center" vertical="center" wrapText="1"/>
    </xf>
    <xf numFmtId="49" fontId="22" fillId="5" borderId="4" xfId="0" applyNumberFormat="1" applyFont="1" applyFill="1" applyBorder="1" applyAlignment="1" applyProtection="1">
      <alignment horizontal="center" vertical="center" wrapText="1"/>
      <protection locked="0" hidden="1"/>
    </xf>
    <xf numFmtId="171" fontId="31" fillId="7" borderId="4" xfId="0" applyNumberFormat="1" applyFont="1" applyFill="1" applyBorder="1" applyAlignment="1">
      <alignment vertical="center" wrapText="1"/>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0" fontId="23"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0" fontId="21" fillId="0" borderId="8" xfId="0" applyFont="1" applyBorder="1" applyAlignment="1" applyProtection="1">
      <alignment horizontal="center" vertical="top" wrapText="1"/>
      <protection hidden="1"/>
    </xf>
    <xf numFmtId="49" fontId="21" fillId="5" borderId="4" xfId="0" applyNumberFormat="1" applyFont="1" applyFill="1" applyBorder="1" applyAlignment="1" applyProtection="1">
      <alignment horizontal="center" vertical="center" wrapText="1"/>
      <protection locked="0" hidden="1"/>
    </xf>
    <xf numFmtId="49" fontId="21" fillId="9" borderId="5" xfId="0" applyNumberFormat="1" applyFont="1" applyFill="1" applyBorder="1" applyAlignment="1" applyProtection="1">
      <alignment horizontal="center" vertical="center"/>
      <protection locked="0" hidden="1"/>
    </xf>
    <xf numFmtId="49" fontId="21" fillId="9" borderId="8" xfId="0" applyNumberFormat="1" applyFont="1" applyFill="1" applyBorder="1" applyAlignment="1" applyProtection="1">
      <alignment horizontal="center" vertical="center"/>
      <protection locked="0" hidden="1"/>
    </xf>
    <xf numFmtId="49" fontId="21" fillId="9" borderId="6" xfId="0" applyNumberFormat="1" applyFont="1" applyFill="1" applyBorder="1" applyAlignment="1" applyProtection="1">
      <alignment horizontal="center" vertical="center"/>
      <protection locked="0" hidden="1"/>
    </xf>
    <xf numFmtId="0" fontId="24" fillId="5" borderId="4" xfId="0" applyFont="1" applyFill="1" applyBorder="1" applyAlignment="1" applyProtection="1">
      <alignment horizontal="center" vertical="center"/>
      <protection hidden="1"/>
    </xf>
    <xf numFmtId="0" fontId="21" fillId="5" borderId="4" xfId="0" applyFont="1" applyFill="1" applyBorder="1" applyAlignment="1" applyProtection="1">
      <alignment horizontal="center" vertical="center" wrapText="1"/>
      <protection hidden="1"/>
    </xf>
    <xf numFmtId="0" fontId="22" fillId="5" borderId="5" xfId="0" applyFont="1" applyFill="1" applyBorder="1" applyAlignment="1" applyProtection="1">
      <alignment horizontal="center" vertical="center" wrapText="1"/>
      <protection hidden="1"/>
    </xf>
    <xf numFmtId="0" fontId="22" fillId="5" borderId="6" xfId="0" applyFont="1" applyFill="1" applyBorder="1" applyAlignment="1" applyProtection="1">
      <alignment horizontal="center" vertical="center" wrapText="1"/>
      <protection hidden="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0" fontId="30" fillId="0" borderId="5" xfId="0" applyFont="1" applyBorder="1" applyAlignment="1" applyProtection="1">
      <alignment horizontal="center" vertical="center" wrapText="1"/>
      <protection locked="0" hidden="1"/>
    </xf>
    <xf numFmtId="0" fontId="30" fillId="0" borderId="6" xfId="0" applyFont="1" applyBorder="1" applyAlignment="1" applyProtection="1">
      <alignment horizontal="center" vertical="center" wrapText="1"/>
      <protection locked="0" hidden="1"/>
    </xf>
    <xf numFmtId="2" fontId="30" fillId="0" borderId="5" xfId="17" applyNumberFormat="1" applyFont="1" applyFill="1" applyBorder="1" applyAlignment="1" applyProtection="1">
      <alignment horizontal="center" vertical="center" wrapText="1"/>
      <protection hidden="1"/>
    </xf>
    <xf numFmtId="2" fontId="30" fillId="0" borderId="6" xfId="17" applyNumberFormat="1" applyFont="1" applyFill="1" applyBorder="1" applyAlignment="1" applyProtection="1">
      <alignment horizontal="center" vertical="center" wrapText="1"/>
      <protection hidden="1"/>
    </xf>
    <xf numFmtId="0" fontId="23" fillId="0" borderId="6" xfId="0" applyFont="1" applyBorder="1" applyAlignment="1" applyProtection="1">
      <alignment horizontal="center" vertical="center" wrapText="1"/>
      <protection locked="0" hidden="1"/>
    </xf>
    <xf numFmtId="169" fontId="39" fillId="3" borderId="0" xfId="17" applyNumberFormat="1" applyFont="1" applyFill="1" applyBorder="1" applyAlignment="1" applyProtection="1">
      <alignment horizontal="center" vertical="center"/>
      <protection locked="0" hidden="1"/>
    </xf>
    <xf numFmtId="169" fontId="21" fillId="5" borderId="5" xfId="17" applyNumberFormat="1" applyFont="1" applyFill="1" applyBorder="1" applyAlignment="1" applyProtection="1">
      <alignment horizontal="center" vertical="center" wrapText="1"/>
      <protection locked="0" hidden="1"/>
    </xf>
    <xf numFmtId="169" fontId="21" fillId="5" borderId="8" xfId="17" applyNumberFormat="1" applyFont="1" applyFill="1" applyBorder="1" applyAlignment="1" applyProtection="1">
      <alignment horizontal="center" vertical="center" wrapText="1"/>
      <protection locked="0" hidden="1"/>
    </xf>
    <xf numFmtId="169" fontId="21" fillId="5" borderId="6" xfId="17" applyNumberFormat="1" applyFont="1" applyFill="1" applyBorder="1" applyAlignment="1" applyProtection="1">
      <alignment horizontal="center" vertical="center" wrapText="1"/>
      <protection locked="0" hidden="1"/>
    </xf>
    <xf numFmtId="0" fontId="29" fillId="3" borderId="16" xfId="0" applyFont="1" applyFill="1" applyBorder="1" applyAlignment="1" applyProtection="1">
      <alignment horizontal="left" vertical="center" wrapText="1"/>
      <protection hidden="1"/>
    </xf>
    <xf numFmtId="0" fontId="29" fillId="3" borderId="17" xfId="0" applyFont="1" applyFill="1" applyBorder="1" applyAlignment="1" applyProtection="1">
      <alignment horizontal="left" vertical="center"/>
      <protection hidden="1"/>
    </xf>
    <xf numFmtId="0" fontId="29" fillId="3" borderId="18" xfId="0" applyFont="1" applyFill="1" applyBorder="1" applyAlignment="1" applyProtection="1">
      <alignment horizontal="left" vertical="center"/>
      <protection hidden="1"/>
    </xf>
    <xf numFmtId="0" fontId="41" fillId="0" borderId="0" xfId="14" applyFont="1" applyAlignment="1">
      <alignment horizontal="center" vertical="center"/>
    </xf>
    <xf numFmtId="0" fontId="42" fillId="3" borderId="19" xfId="14" applyFont="1" applyFill="1" applyBorder="1" applyAlignment="1">
      <alignment horizontal="center" vertical="center"/>
    </xf>
    <xf numFmtId="0" fontId="42" fillId="3" borderId="0" xfId="14" applyFont="1" applyFill="1" applyAlignment="1">
      <alignment horizontal="center" vertical="center"/>
    </xf>
    <xf numFmtId="0" fontId="41" fillId="0" borderId="15" xfId="14" applyFont="1" applyBorder="1" applyAlignment="1">
      <alignment horizontal="center" vertical="center"/>
    </xf>
    <xf numFmtId="2" fontId="30" fillId="3" borderId="13" xfId="14" applyNumberFormat="1" applyFont="1" applyFill="1" applyBorder="1" applyAlignment="1">
      <alignment horizontal="center" vertical="center"/>
    </xf>
    <xf numFmtId="2" fontId="30" fillId="3" borderId="34" xfId="14" applyNumberFormat="1" applyFont="1" applyFill="1" applyBorder="1" applyAlignment="1">
      <alignment horizontal="center" vertical="center"/>
    </xf>
    <xf numFmtId="2" fontId="30" fillId="3" borderId="9" xfId="14" applyNumberFormat="1" applyFont="1" applyFill="1" applyBorder="1" applyAlignment="1">
      <alignment horizontal="center" vertical="center" wrapText="1"/>
    </xf>
    <xf numFmtId="2" fontId="30" fillId="3" borderId="2" xfId="14" applyNumberFormat="1" applyFont="1" applyFill="1" applyBorder="1" applyAlignment="1">
      <alignment horizontal="center" vertical="center" wrapText="1"/>
    </xf>
    <xf numFmtId="2" fontId="30" fillId="3" borderId="40" xfId="14" applyNumberFormat="1" applyFont="1" applyFill="1" applyBorder="1" applyAlignment="1">
      <alignment horizontal="center" vertical="center" wrapText="1"/>
    </xf>
    <xf numFmtId="2" fontId="30" fillId="3" borderId="37" xfId="14" applyNumberFormat="1" applyFont="1" applyFill="1" applyBorder="1" applyAlignment="1">
      <alignment horizontal="center" vertical="center" wrapText="1"/>
    </xf>
    <xf numFmtId="2" fontId="30" fillId="3" borderId="15" xfId="14" applyNumberFormat="1" applyFont="1" applyFill="1" applyBorder="1" applyAlignment="1">
      <alignment horizontal="center" vertical="center" wrapText="1"/>
    </xf>
    <xf numFmtId="2" fontId="30" fillId="3" borderId="25" xfId="14" applyNumberFormat="1" applyFont="1" applyFill="1" applyBorder="1" applyAlignment="1">
      <alignment horizontal="center" vertical="center" wrapText="1"/>
    </xf>
    <xf numFmtId="9" fontId="23" fillId="3" borderId="26" xfId="12" applyFont="1" applyFill="1" applyBorder="1" applyAlignment="1">
      <alignment horizontal="right" vertical="center" wrapText="1"/>
    </xf>
    <xf numFmtId="9" fontId="23" fillId="3" borderId="33" xfId="12" applyFont="1" applyFill="1" applyBorder="1" applyAlignment="1">
      <alignment horizontal="right" vertical="center" wrapText="1"/>
    </xf>
    <xf numFmtId="9" fontId="23" fillId="3" borderId="27" xfId="12" applyFont="1" applyFill="1" applyBorder="1" applyAlignment="1">
      <alignment horizontal="right" vertical="center" wrapText="1"/>
    </xf>
    <xf numFmtId="0" fontId="22" fillId="5" borderId="20" xfId="14" applyFont="1" applyFill="1" applyBorder="1" applyAlignment="1">
      <alignment horizontal="center" vertical="center" wrapText="1"/>
    </xf>
    <xf numFmtId="0" fontId="22" fillId="5" borderId="19" xfId="14" applyFont="1" applyFill="1" applyBorder="1" applyAlignment="1">
      <alignment horizontal="center" vertical="center" wrapText="1"/>
    </xf>
    <xf numFmtId="0" fontId="22" fillId="5" borderId="24" xfId="14" applyFont="1" applyFill="1" applyBorder="1" applyAlignment="1">
      <alignment horizontal="center" vertical="center" wrapText="1"/>
    </xf>
    <xf numFmtId="0" fontId="22" fillId="5" borderId="15" xfId="14" applyFont="1" applyFill="1" applyBorder="1" applyAlignment="1">
      <alignment horizontal="center" vertical="center" wrapText="1"/>
    </xf>
    <xf numFmtId="0" fontId="22" fillId="5" borderId="38" xfId="14" applyFont="1" applyFill="1" applyBorder="1" applyAlignment="1">
      <alignment horizontal="center" vertical="center" wrapText="1"/>
    </xf>
    <xf numFmtId="0" fontId="22" fillId="5" borderId="21" xfId="14" applyFont="1" applyFill="1" applyBorder="1" applyAlignment="1">
      <alignment horizontal="center" vertical="center" wrapText="1"/>
    </xf>
    <xf numFmtId="0" fontId="22" fillId="5" borderId="37" xfId="14" applyFont="1" applyFill="1" applyBorder="1" applyAlignment="1">
      <alignment horizontal="center" vertical="center" wrapText="1"/>
    </xf>
    <xf numFmtId="0" fontId="22" fillId="5" borderId="25" xfId="14" applyFont="1" applyFill="1" applyBorder="1" applyAlignment="1">
      <alignment horizontal="center" vertical="center" wrapText="1"/>
    </xf>
    <xf numFmtId="0" fontId="22" fillId="5" borderId="28" xfId="14" applyFont="1" applyFill="1" applyBorder="1" applyAlignment="1">
      <alignment horizontal="center" vertical="center" wrapText="1"/>
    </xf>
    <xf numFmtId="0" fontId="22" fillId="5" borderId="34" xfId="14" applyFont="1" applyFill="1" applyBorder="1" applyAlignment="1">
      <alignment horizontal="center" vertical="center" wrapText="1"/>
    </xf>
    <xf numFmtId="0" fontId="29" fillId="3" borderId="22" xfId="14" applyFont="1" applyFill="1" applyBorder="1" applyAlignment="1" applyProtection="1">
      <alignment horizontal="center" vertical="center"/>
      <protection hidden="1"/>
    </xf>
    <xf numFmtId="0" fontId="29" fillId="3" borderId="0" xfId="14" applyFont="1" applyFill="1" applyAlignment="1" applyProtection="1">
      <alignment horizontal="center" vertical="center"/>
      <protection hidden="1"/>
    </xf>
    <xf numFmtId="0" fontId="29" fillId="3" borderId="23" xfId="14" applyFont="1" applyFill="1" applyBorder="1" applyAlignment="1" applyProtection="1">
      <alignment horizontal="center" vertical="center"/>
      <protection hidden="1"/>
    </xf>
    <xf numFmtId="0" fontId="29" fillId="3" borderId="24" xfId="14" applyFont="1" applyFill="1" applyBorder="1" applyAlignment="1" applyProtection="1">
      <alignment horizontal="center" vertical="center"/>
      <protection hidden="1"/>
    </xf>
    <xf numFmtId="0" fontId="29" fillId="3" borderId="15" xfId="14" applyFont="1" applyFill="1" applyBorder="1" applyAlignment="1" applyProtection="1">
      <alignment horizontal="center" vertical="center"/>
      <protection hidden="1"/>
    </xf>
    <xf numFmtId="0" fontId="29" fillId="3" borderId="25" xfId="14" applyFont="1" applyFill="1" applyBorder="1" applyAlignment="1" applyProtection="1">
      <alignment horizontal="center" vertical="center"/>
      <protection hidden="1"/>
    </xf>
    <xf numFmtId="0" fontId="21" fillId="3" borderId="16" xfId="14" applyFont="1" applyFill="1" applyBorder="1" applyAlignment="1" applyProtection="1">
      <alignment horizontal="center" vertical="top" wrapText="1"/>
      <protection hidden="1"/>
    </xf>
    <xf numFmtId="0" fontId="21" fillId="3" borderId="17" xfId="14" applyFont="1" applyFill="1" applyBorder="1" applyAlignment="1" applyProtection="1">
      <alignment horizontal="center" vertical="top" wrapText="1"/>
      <protection hidden="1"/>
    </xf>
    <xf numFmtId="0" fontId="21" fillId="3" borderId="18" xfId="14" applyFont="1" applyFill="1" applyBorder="1" applyAlignment="1" applyProtection="1">
      <alignment horizontal="center" vertical="top" wrapText="1"/>
      <protection hidden="1"/>
    </xf>
    <xf numFmtId="0" fontId="26" fillId="6" borderId="16" xfId="0" applyFont="1" applyFill="1" applyBorder="1" applyAlignment="1">
      <alignment horizontal="center" vertical="center"/>
    </xf>
    <xf numFmtId="0" fontId="26" fillId="6" borderId="17" xfId="0" applyFont="1" applyFill="1" applyBorder="1" applyAlignment="1">
      <alignment horizontal="center" vertical="center"/>
    </xf>
    <xf numFmtId="42" fontId="23" fillId="3" borderId="26" xfId="39" applyFont="1" applyFill="1" applyBorder="1" applyAlignment="1">
      <alignment horizontal="center" vertical="center" wrapText="1"/>
    </xf>
    <xf numFmtId="42" fontId="23" fillId="3" borderId="33" xfId="39" applyFont="1" applyFill="1" applyBorder="1" applyAlignment="1">
      <alignment horizontal="center" vertical="center" wrapText="1"/>
    </xf>
    <xf numFmtId="42" fontId="23" fillId="3" borderId="27" xfId="39" applyFont="1" applyFill="1" applyBorder="1" applyAlignment="1">
      <alignment horizontal="center" vertical="center" wrapText="1"/>
    </xf>
    <xf numFmtId="169" fontId="22" fillId="3" borderId="0" xfId="17" applyNumberFormat="1" applyFont="1" applyFill="1" applyBorder="1" applyAlignment="1" applyProtection="1">
      <alignment horizontal="center" vertical="center"/>
      <protection locked="0" hidden="1"/>
    </xf>
    <xf numFmtId="42" fontId="36" fillId="3" borderId="9" xfId="39" applyFont="1" applyFill="1" applyBorder="1" applyAlignment="1">
      <alignment horizontal="center" vertical="center" wrapText="1"/>
    </xf>
    <xf numFmtId="42" fontId="36" fillId="3" borderId="2" xfId="39" applyFont="1" applyFill="1" applyBorder="1" applyAlignment="1">
      <alignment horizontal="center" vertical="center" wrapText="1"/>
    </xf>
    <xf numFmtId="42" fontId="36" fillId="3" borderId="37" xfId="39" applyFont="1" applyFill="1" applyBorder="1" applyAlignment="1">
      <alignment horizontal="center" vertical="center" wrapText="1"/>
    </xf>
    <xf numFmtId="42" fontId="36" fillId="3" borderId="15" xfId="39" applyFont="1" applyFill="1" applyBorder="1" applyAlignment="1">
      <alignment horizontal="center" vertical="center" wrapText="1"/>
    </xf>
    <xf numFmtId="174" fontId="36" fillId="3" borderId="13" xfId="39" applyNumberFormat="1" applyFont="1" applyFill="1" applyBorder="1" applyAlignment="1">
      <alignment horizontal="center" vertical="center"/>
    </xf>
    <xf numFmtId="174" fontId="36" fillId="3" borderId="34" xfId="39" applyNumberFormat="1" applyFont="1" applyFill="1" applyBorder="1" applyAlignment="1">
      <alignment horizontal="center" vertical="center"/>
    </xf>
    <xf numFmtId="0" fontId="26" fillId="6" borderId="16" xfId="0" applyFont="1" applyFill="1" applyBorder="1" applyAlignment="1">
      <alignment horizontal="center" vertical="center" wrapText="1"/>
    </xf>
    <xf numFmtId="177" fontId="23" fillId="3" borderId="26" xfId="2" applyNumberFormat="1" applyFont="1" applyFill="1" applyBorder="1" applyAlignment="1">
      <alignment horizontal="center" vertical="center" wrapText="1"/>
    </xf>
    <xf numFmtId="177" fontId="23" fillId="3" borderId="33" xfId="2" applyNumberFormat="1" applyFont="1" applyFill="1" applyBorder="1" applyAlignment="1">
      <alignment horizontal="center" vertical="center" wrapText="1"/>
    </xf>
    <xf numFmtId="177" fontId="23" fillId="3" borderId="27" xfId="2" applyNumberFormat="1" applyFont="1" applyFill="1" applyBorder="1" applyAlignment="1">
      <alignment horizontal="center" vertical="center" wrapText="1"/>
    </xf>
    <xf numFmtId="0" fontId="33" fillId="5" borderId="35" xfId="14" applyFont="1" applyFill="1" applyBorder="1" applyAlignment="1">
      <alignment horizontal="center" vertical="center" wrapText="1"/>
    </xf>
    <xf numFmtId="0" fontId="33" fillId="5" borderId="9" xfId="14" applyFont="1" applyFill="1" applyBorder="1" applyAlignment="1">
      <alignment horizontal="center" vertical="center" wrapText="1"/>
    </xf>
    <xf numFmtId="1" fontId="23" fillId="3" borderId="26" xfId="39" applyNumberFormat="1" applyFont="1" applyFill="1" applyBorder="1" applyAlignment="1">
      <alignment horizontal="right" vertical="center" wrapText="1"/>
    </xf>
    <xf numFmtId="1" fontId="23" fillId="3" borderId="33" xfId="39" applyNumberFormat="1" applyFont="1" applyFill="1" applyBorder="1" applyAlignment="1">
      <alignment horizontal="right" vertical="center" wrapText="1"/>
    </xf>
    <xf numFmtId="1" fontId="23" fillId="3" borderId="27" xfId="39" applyNumberFormat="1" applyFont="1" applyFill="1" applyBorder="1" applyAlignment="1">
      <alignment horizontal="right" vertical="center" wrapText="1"/>
    </xf>
    <xf numFmtId="0" fontId="33" fillId="5" borderId="32" xfId="14" applyFont="1" applyFill="1" applyBorder="1" applyAlignment="1">
      <alignment horizontal="center" vertical="center" wrapText="1"/>
    </xf>
    <xf numFmtId="0" fontId="33" fillId="5" borderId="36" xfId="14" applyFont="1" applyFill="1" applyBorder="1" applyAlignment="1">
      <alignment horizontal="center" vertical="center" wrapText="1"/>
    </xf>
    <xf numFmtId="49" fontId="33" fillId="5" borderId="35" xfId="14" applyNumberFormat="1" applyFont="1" applyFill="1" applyBorder="1" applyAlignment="1">
      <alignment horizontal="center" vertical="center" wrapText="1"/>
    </xf>
    <xf numFmtId="0" fontId="24" fillId="3" borderId="20" xfId="14" applyFont="1" applyFill="1" applyBorder="1" applyAlignment="1">
      <alignment horizontal="center"/>
    </xf>
    <xf numFmtId="0" fontId="24" fillId="3" borderId="19" xfId="14" applyFont="1" applyFill="1" applyBorder="1" applyAlignment="1">
      <alignment horizontal="center"/>
    </xf>
    <xf numFmtId="0" fontId="24" fillId="3" borderId="21" xfId="14" applyFont="1" applyFill="1" applyBorder="1" applyAlignment="1">
      <alignment horizontal="center"/>
    </xf>
    <xf numFmtId="0" fontId="24" fillId="3" borderId="22" xfId="14" applyFont="1" applyFill="1" applyBorder="1" applyAlignment="1">
      <alignment horizontal="center"/>
    </xf>
    <xf numFmtId="0" fontId="24" fillId="3" borderId="0" xfId="14" applyFont="1" applyFill="1" applyAlignment="1">
      <alignment horizontal="center"/>
    </xf>
    <xf numFmtId="0" fontId="24" fillId="3" borderId="23" xfId="14" applyFont="1" applyFill="1" applyBorder="1" applyAlignment="1">
      <alignment horizontal="center"/>
    </xf>
    <xf numFmtId="0" fontId="24" fillId="3" borderId="24" xfId="14" applyFont="1" applyFill="1" applyBorder="1" applyAlignment="1">
      <alignment horizontal="center" vertical="center"/>
    </xf>
    <xf numFmtId="0" fontId="24" fillId="3" borderId="15" xfId="14" applyFont="1" applyFill="1" applyBorder="1" applyAlignment="1">
      <alignment horizontal="center" vertical="center"/>
    </xf>
    <xf numFmtId="0" fontId="24" fillId="3" borderId="25" xfId="14" applyFont="1" applyFill="1" applyBorder="1" applyAlignment="1">
      <alignment horizontal="center" vertical="center"/>
    </xf>
    <xf numFmtId="0" fontId="25" fillId="0" borderId="33" xfId="0" applyFont="1" applyBorder="1" applyAlignment="1">
      <alignment horizontal="justify" vertical="center" wrapText="1"/>
    </xf>
    <xf numFmtId="0" fontId="25" fillId="0" borderId="29" xfId="0" applyFont="1" applyBorder="1" applyAlignment="1">
      <alignment horizontal="justify" vertical="center" wrapText="1"/>
    </xf>
    <xf numFmtId="0" fontId="25" fillId="0" borderId="27" xfId="0" applyFont="1" applyBorder="1" applyAlignment="1">
      <alignment horizontal="justify" vertical="center" wrapText="1"/>
    </xf>
    <xf numFmtId="42" fontId="36" fillId="3" borderId="7" xfId="39" applyFont="1" applyFill="1" applyBorder="1" applyAlignment="1">
      <alignment horizontal="center" vertical="center" wrapText="1"/>
    </xf>
    <xf numFmtId="42" fontId="36" fillId="3" borderId="0" xfId="39" applyFont="1" applyFill="1" applyBorder="1" applyAlignment="1">
      <alignment horizontal="center" vertical="center" wrapText="1"/>
    </xf>
    <xf numFmtId="174" fontId="36" fillId="3" borderId="13" xfId="32" applyNumberFormat="1" applyFont="1" applyFill="1" applyBorder="1" applyAlignment="1">
      <alignment horizontal="center" vertical="center"/>
    </xf>
    <xf numFmtId="174" fontId="36" fillId="3" borderId="39" xfId="32" applyNumberFormat="1" applyFont="1" applyFill="1" applyBorder="1" applyAlignment="1">
      <alignment horizontal="center" vertical="center"/>
    </xf>
    <xf numFmtId="174" fontId="36" fillId="3" borderId="34" xfId="32" applyNumberFormat="1" applyFont="1" applyFill="1" applyBorder="1" applyAlignment="1">
      <alignment horizontal="center" vertical="center"/>
    </xf>
    <xf numFmtId="2" fontId="30" fillId="3" borderId="39" xfId="14" applyNumberFormat="1" applyFont="1" applyFill="1" applyBorder="1" applyAlignment="1">
      <alignment horizontal="center" vertical="center"/>
    </xf>
    <xf numFmtId="2" fontId="30" fillId="3" borderId="7" xfId="14" applyNumberFormat="1" applyFont="1" applyFill="1" applyBorder="1" applyAlignment="1">
      <alignment horizontal="center" vertical="center" wrapText="1"/>
    </xf>
    <xf numFmtId="2" fontId="30" fillId="3" borderId="0" xfId="14" applyNumberFormat="1" applyFont="1" applyFill="1" applyAlignment="1">
      <alignment horizontal="center" vertical="center" wrapText="1"/>
    </xf>
    <xf numFmtId="2" fontId="30" fillId="3" borderId="23" xfId="14" applyNumberFormat="1" applyFont="1" applyFill="1" applyBorder="1" applyAlignment="1">
      <alignment horizontal="center" vertical="center" wrapText="1"/>
    </xf>
    <xf numFmtId="49" fontId="21" fillId="5" borderId="6" xfId="0" applyNumberFormat="1" applyFont="1" applyFill="1" applyBorder="1" applyAlignment="1" applyProtection="1">
      <alignment horizontal="center" vertical="center"/>
      <protection locked="0" hidden="1"/>
    </xf>
    <xf numFmtId="0" fontId="22" fillId="5" borderId="22" xfId="14" applyFont="1" applyFill="1" applyBorder="1" applyAlignment="1">
      <alignment horizontal="center" vertical="center" wrapText="1"/>
    </xf>
    <xf numFmtId="0" fontId="22" fillId="5" borderId="0" xfId="14" applyFont="1" applyFill="1" applyAlignment="1">
      <alignment horizontal="center" vertical="center" wrapText="1"/>
    </xf>
    <xf numFmtId="0" fontId="22" fillId="5" borderId="39" xfId="14" applyFont="1" applyFill="1" applyBorder="1" applyAlignment="1">
      <alignment horizontal="center" vertical="center" wrapText="1"/>
    </xf>
    <xf numFmtId="0" fontId="22" fillId="5" borderId="7" xfId="14" applyFont="1" applyFill="1" applyBorder="1" applyAlignment="1">
      <alignment horizontal="center" vertical="center" wrapText="1"/>
    </xf>
    <xf numFmtId="0" fontId="22" fillId="5" borderId="23" xfId="14" applyFont="1" applyFill="1" applyBorder="1" applyAlignment="1">
      <alignment horizontal="center" vertical="center" wrapText="1"/>
    </xf>
    <xf numFmtId="42" fontId="36" fillId="3" borderId="4" xfId="39" applyFont="1" applyFill="1" applyBorder="1" applyAlignment="1">
      <alignment horizontal="center" vertical="center" wrapText="1"/>
    </xf>
    <xf numFmtId="2" fontId="30" fillId="3" borderId="4" xfId="14" applyNumberFormat="1" applyFont="1" applyFill="1" applyBorder="1" applyAlignment="1">
      <alignment horizontal="center" vertical="center" wrapText="1"/>
    </xf>
    <xf numFmtId="0" fontId="21" fillId="5" borderId="16" xfId="14" applyFont="1" applyFill="1" applyBorder="1" applyAlignment="1" applyProtection="1">
      <alignment horizontal="center" vertical="center" wrapText="1"/>
      <protection hidden="1"/>
    </xf>
    <xf numFmtId="0" fontId="21" fillId="5" borderId="17" xfId="14" applyFont="1" applyFill="1" applyBorder="1" applyAlignment="1" applyProtection="1">
      <alignment horizontal="center" vertical="center" wrapText="1"/>
      <protection hidden="1"/>
    </xf>
    <xf numFmtId="0" fontId="21" fillId="5" borderId="18" xfId="14" applyFont="1" applyFill="1" applyBorder="1" applyAlignment="1" applyProtection="1">
      <alignment horizontal="center" vertical="center" wrapText="1"/>
      <protection hidden="1"/>
    </xf>
    <xf numFmtId="0" fontId="11" fillId="3" borderId="0" xfId="14" applyFont="1" applyFill="1" applyAlignment="1" applyProtection="1">
      <alignment horizontal="center"/>
      <protection hidden="1"/>
    </xf>
    <xf numFmtId="0" fontId="53" fillId="0" borderId="16" xfId="44" applyFont="1" applyBorder="1" applyAlignment="1">
      <alignment horizontal="center" vertical="center" wrapText="1"/>
    </xf>
    <xf numFmtId="0" fontId="53" fillId="0" borderId="17" xfId="44" applyFont="1" applyBorder="1" applyAlignment="1">
      <alignment horizontal="center" vertical="center" wrapText="1"/>
    </xf>
    <xf numFmtId="0" fontId="53" fillId="0" borderId="18" xfId="44" applyFont="1" applyBorder="1" applyAlignment="1">
      <alignment horizontal="center" vertical="center" wrapText="1"/>
    </xf>
    <xf numFmtId="0" fontId="13" fillId="3" borderId="20" xfId="18" applyFont="1" applyFill="1" applyBorder="1" applyAlignment="1">
      <alignment horizontal="center" vertical="center" wrapText="1"/>
    </xf>
    <xf numFmtId="0" fontId="13" fillId="3" borderId="19" xfId="18" applyFont="1" applyFill="1" applyBorder="1" applyAlignment="1">
      <alignment horizontal="center" vertical="center" wrapText="1"/>
    </xf>
    <xf numFmtId="0" fontId="13" fillId="3" borderId="21" xfId="18" applyFont="1" applyFill="1" applyBorder="1" applyAlignment="1">
      <alignment horizontal="center" vertical="center" wrapText="1"/>
    </xf>
    <xf numFmtId="0" fontId="13" fillId="3" borderId="22" xfId="44" applyFont="1" applyFill="1" applyBorder="1" applyAlignment="1" applyProtection="1">
      <alignment horizontal="center" vertical="center"/>
      <protection hidden="1"/>
    </xf>
    <xf numFmtId="0" fontId="13" fillId="3" borderId="0" xfId="44" applyFont="1" applyFill="1" applyAlignment="1" applyProtection="1">
      <alignment horizontal="center" vertical="center"/>
      <protection hidden="1"/>
    </xf>
    <xf numFmtId="0" fontId="13" fillId="3" borderId="23" xfId="44" applyFont="1" applyFill="1" applyBorder="1" applyAlignment="1" applyProtection="1">
      <alignment horizontal="center" vertical="center"/>
      <protection hidden="1"/>
    </xf>
    <xf numFmtId="0" fontId="13" fillId="3" borderId="24" xfId="44" applyFont="1" applyFill="1" applyBorder="1" applyAlignment="1" applyProtection="1">
      <alignment horizontal="center" vertical="center"/>
      <protection hidden="1"/>
    </xf>
    <xf numFmtId="0" fontId="13" fillId="3" borderId="15" xfId="44" applyFont="1" applyFill="1" applyBorder="1" applyAlignment="1" applyProtection="1">
      <alignment horizontal="center" vertical="center"/>
      <protection hidden="1"/>
    </xf>
    <xf numFmtId="0" fontId="13" fillId="3" borderId="25" xfId="44" applyFont="1" applyFill="1" applyBorder="1" applyAlignment="1" applyProtection="1">
      <alignment horizontal="center" vertical="center"/>
      <protection hidden="1"/>
    </xf>
    <xf numFmtId="0" fontId="13" fillId="5" borderId="16" xfId="14" applyFont="1" applyFill="1" applyBorder="1" applyAlignment="1">
      <alignment horizontal="center" vertical="center" wrapText="1"/>
    </xf>
    <xf numFmtId="0" fontId="13" fillId="5" borderId="17" xfId="14" applyFont="1" applyFill="1" applyBorder="1" applyAlignment="1">
      <alignment horizontal="center" vertical="center" wrapText="1"/>
    </xf>
    <xf numFmtId="0" fontId="13" fillId="5" borderId="18" xfId="14" applyFont="1" applyFill="1" applyBorder="1" applyAlignment="1">
      <alignment horizontal="center" vertical="center" wrapText="1"/>
    </xf>
    <xf numFmtId="0" fontId="50" fillId="0" borderId="16" xfId="14" applyFont="1" applyBorder="1" applyAlignment="1">
      <alignment horizontal="center" vertical="center" wrapText="1"/>
    </xf>
    <xf numFmtId="0" fontId="50" fillId="0" borderId="17" xfId="14" applyFont="1" applyBorder="1" applyAlignment="1">
      <alignment horizontal="center" vertical="center" wrapText="1"/>
    </xf>
    <xf numFmtId="0" fontId="50" fillId="0" borderId="18" xfId="14" applyFont="1" applyBorder="1" applyAlignment="1">
      <alignment horizontal="center" vertical="center" wrapText="1"/>
    </xf>
    <xf numFmtId="0" fontId="52" fillId="5" borderId="20" xfId="44" applyFont="1" applyFill="1" applyBorder="1" applyAlignment="1">
      <alignment horizontal="center" vertical="center"/>
    </xf>
    <xf numFmtId="0" fontId="52" fillId="5" borderId="19" xfId="44" applyFont="1" applyFill="1" applyBorder="1" applyAlignment="1">
      <alignment horizontal="center" vertical="center"/>
    </xf>
    <xf numFmtId="0" fontId="52" fillId="5" borderId="21" xfId="44" applyFont="1" applyFill="1" applyBorder="1" applyAlignment="1">
      <alignment horizontal="center" vertical="center"/>
    </xf>
    <xf numFmtId="0" fontId="52" fillId="5" borderId="22" xfId="44" applyFont="1" applyFill="1" applyBorder="1" applyAlignment="1">
      <alignment horizontal="center" vertical="center"/>
    </xf>
    <xf numFmtId="0" fontId="52" fillId="5" borderId="0" xfId="44" applyFont="1" applyFill="1" applyAlignment="1">
      <alignment horizontal="center" vertical="center"/>
    </xf>
    <xf numFmtId="0" fontId="52" fillId="5" borderId="23" xfId="44" applyFont="1" applyFill="1" applyBorder="1" applyAlignment="1">
      <alignment horizontal="center" vertical="center"/>
    </xf>
    <xf numFmtId="0" fontId="52" fillId="5" borderId="24" xfId="44" applyFont="1" applyFill="1" applyBorder="1" applyAlignment="1">
      <alignment horizontal="center" vertical="center"/>
    </xf>
    <xf numFmtId="0" fontId="52" fillId="5" borderId="15" xfId="44" applyFont="1" applyFill="1" applyBorder="1" applyAlignment="1">
      <alignment horizontal="center" vertical="center"/>
    </xf>
    <xf numFmtId="0" fontId="52" fillId="5" borderId="25" xfId="44" applyFont="1" applyFill="1" applyBorder="1" applyAlignment="1">
      <alignment horizontal="center" vertical="center"/>
    </xf>
    <xf numFmtId="0" fontId="54" fillId="5" borderId="20" xfId="44" applyFont="1" applyFill="1" applyBorder="1" applyAlignment="1">
      <alignment horizontal="center" vertical="center"/>
    </xf>
    <xf numFmtId="0" fontId="54" fillId="5" borderId="19" xfId="44" applyFont="1" applyFill="1" applyBorder="1" applyAlignment="1">
      <alignment horizontal="center" vertical="center"/>
    </xf>
    <xf numFmtId="0" fontId="54" fillId="5" borderId="42" xfId="44" applyFont="1" applyFill="1" applyBorder="1" applyAlignment="1">
      <alignment horizontal="center" vertical="center"/>
    </xf>
    <xf numFmtId="0" fontId="54" fillId="10" borderId="38" xfId="44" applyFont="1" applyFill="1" applyBorder="1" applyAlignment="1">
      <alignment horizontal="center" vertical="center"/>
    </xf>
    <xf numFmtId="0" fontId="54" fillId="10" borderId="21" xfId="44" applyFont="1" applyFill="1" applyBorder="1" applyAlignment="1">
      <alignment horizontal="center" vertical="center"/>
    </xf>
    <xf numFmtId="0" fontId="51" fillId="0" borderId="7" xfId="44" applyFont="1" applyBorder="1" applyAlignment="1">
      <alignment horizontal="center" vertical="center" wrapText="1"/>
    </xf>
    <xf numFmtId="0" fontId="51" fillId="0" borderId="0" xfId="44" applyFont="1" applyAlignment="1">
      <alignment horizontal="center" vertical="center" wrapText="1"/>
    </xf>
    <xf numFmtId="0" fontId="51" fillId="0" borderId="12" xfId="44" applyFont="1" applyBorder="1" applyAlignment="1">
      <alignment horizontal="center" vertical="center" wrapText="1"/>
    </xf>
    <xf numFmtId="2" fontId="30" fillId="0" borderId="9" xfId="17" applyNumberFormat="1" applyFont="1" applyFill="1" applyBorder="1" applyAlignment="1" applyProtection="1">
      <alignment horizontal="center" vertical="center" wrapText="1"/>
      <protection hidden="1"/>
    </xf>
    <xf numFmtId="2" fontId="30" fillId="0" borderId="10" xfId="17" applyNumberFormat="1" applyFont="1" applyFill="1" applyBorder="1" applyAlignment="1" applyProtection="1">
      <alignment horizontal="center" vertical="center" wrapText="1"/>
      <protection hidden="1"/>
    </xf>
    <xf numFmtId="2" fontId="30" fillId="0" borderId="3" xfId="17" applyNumberFormat="1" applyFont="1" applyFill="1" applyBorder="1" applyAlignment="1" applyProtection="1">
      <alignment horizontal="center" vertical="center" wrapText="1"/>
      <protection hidden="1"/>
    </xf>
    <xf numFmtId="2" fontId="30" fillId="0" borderId="11" xfId="17" applyNumberFormat="1" applyFont="1" applyFill="1" applyBorder="1" applyAlignment="1" applyProtection="1">
      <alignment horizontal="center" vertical="center" wrapText="1"/>
      <protection hidden="1"/>
    </xf>
    <xf numFmtId="42" fontId="36" fillId="3" borderId="9" xfId="32" applyFont="1" applyFill="1" applyBorder="1" applyAlignment="1">
      <alignment horizontal="center" vertical="center" wrapText="1"/>
    </xf>
    <xf numFmtId="42" fontId="36" fillId="3" borderId="2" xfId="32" applyFont="1" applyFill="1" applyBorder="1" applyAlignment="1">
      <alignment horizontal="center" vertical="center" wrapText="1"/>
    </xf>
    <xf numFmtId="42" fontId="36" fillId="3" borderId="37" xfId="32" applyFont="1" applyFill="1" applyBorder="1" applyAlignment="1">
      <alignment horizontal="center" vertical="center" wrapText="1"/>
    </xf>
    <xf numFmtId="42" fontId="36" fillId="3" borderId="15" xfId="32" applyFont="1" applyFill="1" applyBorder="1" applyAlignment="1">
      <alignment horizontal="center" vertical="center" wrapText="1"/>
    </xf>
  </cellXfs>
  <cellStyles count="48">
    <cellStyle name="Hipervínculo 2" xfId="35" xr:uid="{00000000-0005-0000-0000-000000000000}"/>
    <cellStyle name="Millares [0] 2" xfId="8" xr:uid="{00000000-0005-0000-0000-000001000000}"/>
    <cellStyle name="Millares [0] 2 2" xfId="30" xr:uid="{00000000-0005-0000-0000-000002000000}"/>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3 2" xfId="25" xr:uid="{00000000-0005-0000-0000-00000A000000}"/>
    <cellStyle name="Moneda [0] 3" xfId="34" xr:uid="{00000000-0005-0000-0000-00000B000000}"/>
    <cellStyle name="Moneda [0] 4" xfId="32" xr:uid="{00000000-0005-0000-0000-00000C000000}"/>
    <cellStyle name="Moneda [0] 5" xfId="41" xr:uid="{00000000-0005-0000-0000-00000D000000}"/>
    <cellStyle name="Moneda [0] 6" xfId="45" xr:uid="{00000000-0005-0000-0000-00000E000000}"/>
    <cellStyle name="Moneda 2" xfId="3" xr:uid="{00000000-0005-0000-0000-00000F000000}"/>
    <cellStyle name="Moneda 2 2" xfId="27" xr:uid="{00000000-0005-0000-0000-000010000000}"/>
    <cellStyle name="Moneda 3" xfId="10" xr:uid="{00000000-0005-0000-0000-000011000000}"/>
    <cellStyle name="Moneda 3 2" xfId="17" xr:uid="{00000000-0005-0000-0000-000012000000}"/>
    <cellStyle name="Moneda 4" xfId="36" xr:uid="{00000000-0005-0000-0000-000013000000}"/>
    <cellStyle name="Moneda 5" xfId="43" xr:uid="{00000000-0005-0000-0000-000014000000}"/>
    <cellStyle name="Moneda 6" xfId="47" xr:uid="{00000000-0005-0000-0000-000015000000}"/>
    <cellStyle name="Normal" xfId="0" builtinId="0"/>
    <cellStyle name="Normal 2" xfId="4" xr:uid="{00000000-0005-0000-0000-000017000000}"/>
    <cellStyle name="Normal 2 2" xfId="14" xr:uid="{00000000-0005-0000-0000-000018000000}"/>
    <cellStyle name="Normal 2 2 2" xfId="7" xr:uid="{00000000-0005-0000-0000-000019000000}"/>
    <cellStyle name="Normal 2 3" xfId="18" xr:uid="{00000000-0005-0000-0000-00001A000000}"/>
    <cellStyle name="Normal 2 4" xfId="23" xr:uid="{00000000-0005-0000-0000-00001B000000}"/>
    <cellStyle name="Normal 2 5" xfId="37" xr:uid="{00000000-0005-0000-0000-00001C000000}"/>
    <cellStyle name="Normal 2 5 2" xfId="38" xr:uid="{00000000-0005-0000-0000-00001D000000}"/>
    <cellStyle name="Normal 3" xfId="13" xr:uid="{00000000-0005-0000-0000-00001E000000}"/>
    <cellStyle name="Normal 3 2" xfId="20" xr:uid="{00000000-0005-0000-0000-00001F000000}"/>
    <cellStyle name="Normal 3 3" xfId="31" xr:uid="{00000000-0005-0000-0000-000020000000}"/>
    <cellStyle name="Normal 4" xfId="15" xr:uid="{00000000-0005-0000-0000-000021000000}"/>
    <cellStyle name="Normal 5" xfId="19" xr:uid="{00000000-0005-0000-0000-000022000000}"/>
    <cellStyle name="Normal 6" xfId="33" xr:uid="{00000000-0005-0000-0000-000023000000}"/>
    <cellStyle name="Normal 7" xfId="40" xr:uid="{00000000-0005-0000-0000-000024000000}"/>
    <cellStyle name="Normal 8" xfId="44" xr:uid="{00000000-0005-0000-0000-000025000000}"/>
    <cellStyle name="Porcentaje" xfId="12" builtinId="5"/>
    <cellStyle name="Porcentaje 2" xfId="9" xr:uid="{00000000-0005-0000-0000-000027000000}"/>
    <cellStyle name="Porcentaje 2 2" xfId="16" xr:uid="{00000000-0005-0000-0000-000028000000}"/>
    <cellStyle name="Porcentaje 3" xfId="22" xr:uid="{00000000-0005-0000-0000-000029000000}"/>
    <cellStyle name="Porcentaje 4" xfId="42" xr:uid="{00000000-0005-0000-0000-00002A000000}"/>
    <cellStyle name="Porcentaje 5" xfId="46" xr:uid="{00000000-0005-0000-0000-00002B000000}"/>
    <cellStyle name="Porcentual 2" xfId="5" xr:uid="{00000000-0005-0000-0000-00002C000000}"/>
    <cellStyle name="Porcentual 2 2" xfId="28" xr:uid="{00000000-0005-0000-0000-00002D000000}"/>
    <cellStyle name="Porcentual 3" xfId="6" xr:uid="{00000000-0005-0000-0000-00002E000000}"/>
    <cellStyle name="Porcentual 3 2" xfId="29" xr:uid="{00000000-0005-0000-0000-00002F000000}"/>
  </cellStyles>
  <dxfs count="41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25706F11-1A89-4CEC-AD7C-C4882D8E23C9}"/>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623FEFD8-E6D9-4EDE-B7E4-2A7656260717}"/>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66</xdr:row>
      <xdr:rowOff>0</xdr:rowOff>
    </xdr:from>
    <xdr:to>
      <xdr:col>11</xdr:col>
      <xdr:colOff>304800</xdr:colOff>
      <xdr:row>67</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F5A09F74-91F0-4157-BBFA-7ADE84F2AD9B}"/>
            </a:ext>
          </a:extLst>
        </xdr:cNvPr>
        <xdr:cNvSpPr>
          <a:spLocks noChangeAspect="1" noChangeArrowheads="1"/>
        </xdr:cNvSpPr>
      </xdr:nvSpPr>
      <xdr:spPr bwMode="auto">
        <a:xfrm>
          <a:off x="11864340" y="2827020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61</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5755643-7DB9-4867-814D-43123CD5460B}"/>
            </a:ext>
          </a:extLst>
        </xdr:cNvPr>
        <xdr:cNvSpPr>
          <a:spLocks noChangeAspect="1" noChangeArrowheads="1"/>
        </xdr:cNvSpPr>
      </xdr:nvSpPr>
      <xdr:spPr bwMode="auto">
        <a:xfrm>
          <a:off x="13106400" y="2727198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61</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6FE5C6F-AA06-4343-BFFC-8CB98C7F5902}"/>
            </a:ext>
          </a:extLst>
        </xdr:cNvPr>
        <xdr:cNvSpPr>
          <a:spLocks noChangeAspect="1" noChangeArrowheads="1"/>
        </xdr:cNvSpPr>
      </xdr:nvSpPr>
      <xdr:spPr bwMode="auto">
        <a:xfrm>
          <a:off x="13106400" y="2727198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31</xdr:row>
      <xdr:rowOff>2401</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6" name="AutoShape 54" descr="Resultado de imagen para GUANTE DE SEGURIDAD RECUBIERTO EN NITRILO PALMA Talla 7">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7" name="AutoShape 39" descr="Resultado de imagen para MULTICONECTOR HDMI">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8" name="AutoShape 51" descr="Resultado de imagen para GUANTE DE SEGURIDAD RECUBIERTO EN NITRILO PALMA Talla 9">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9" name="AutoShape 54" descr="Resultado de imagen para GUANTE DE SEGURIDAD RECUBIERTO EN NITRILO PALMA Talla 7">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0" name="AutoShape 39" descr="Resultado de imagen para MULTICONECTOR HDMI">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2" name="AutoShape 39" descr="Resultado de imagen para MULTICONECTOR HDMI">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9" name="AutoShape 39" descr="Resultado de imagen para MULTICONECTOR HDMI">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0" name="AutoShape 51" descr="Resultado de imagen para GUANTE DE SEGURIDAD RECUBIERTO EN NITRILO PALMA Talla 9">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1" name="AutoShape 54" descr="Resultado de imagen para GUANTE DE SEGURIDAD RECUBIERTO EN NITRILO PALMA Talla 7">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4" name="AutoShape 54" descr="Resultado de imagen para GUANTE DE SEGURIDAD RECUBIERTO EN NITRILO PALMA Talla 7">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5" name="AutoShape 39" descr="Resultado de imagen para MULTICONECTOR HDMI">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6" name="AutoShape 51" descr="Resultado de imagen para GUANTE DE SEGURIDAD RECUBIERTO EN NITRILO PALMA Talla 9">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7" name="AutoShape 54" descr="Resultado de imagen para GUANTE DE SEGURIDAD RECUBIERTO EN NITRILO PALMA Talla 7">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8" name="AutoShape 39" descr="Resultado de imagen para MULTICONECTOR HDMI">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9" name="AutoShape 51" descr="Resultado de imagen para GUANTE DE SEGURIDAD RECUBIERTO EN NITRILO PALMA Talla 9">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0" name="AutoShape 54" descr="Resultado de imagen para GUANTE DE SEGURIDAD RECUBIERTO EN NITRILO PALMA Talla 7">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1" name="AutoShape 39" descr="Resultado de imagen para MULTICONECTOR HDMI">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2" name="AutoShape 39" descr="Resultado de imagen para MULTICONECTOR HDMI">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3" name="AutoShape 51" descr="Resultado de imagen para GUANTE DE SEGURIDAD RECUBIERTO EN NITRILO PALMA Talla 9">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5" name="AutoShape 39" descr="Resultado de imagen para MULTICONECTOR HDMI">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6" name="AutoShape 51" descr="Resultado de imagen para GUANTE DE SEGURIDAD RECUBIERTO EN NITRILO PALMA Talla 9">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7" name="AutoShape 54" descr="Resultado de imagen para GUANTE DE SEGURIDAD RECUBIERTO EN NITRILO PALMA Talla 7">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8" name="AutoShape 39" descr="Resultado de imagen para MULTICONECTOR HDMI">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1" name="AutoShape 39" descr="Resultado de imagen para MULTICONECTOR HDMI">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9" name="AutoShape 39" descr="Resultado de imagen para MULTICONECTOR HDMI">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1" name="AutoShape 54" descr="Resultado de imagen para GUANTE DE SEGURIDAD RECUBIERTO EN NITRILO PALMA Talla 7">
          <a:extLst>
            <a:ext uri="{FF2B5EF4-FFF2-40B4-BE49-F238E27FC236}">
              <a16:creationId xmlns:a16="http://schemas.microsoft.com/office/drawing/2014/main" id="{00000000-0008-0000-0300-00003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4" name="AutoShape 39" descr="Resultado de imagen para MULTICONECTOR HDMI">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1" name="AutoShape 39" descr="Resultado de imagen para MULTICONECTOR HDMI">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7" name="AutoShape 39" descr="Resultado de imagen para MULTICONECTOR HDMI">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0" name="AutoShape 39" descr="Resultado de imagen para MULTICONECTOR HDMI">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1" name="AutoShape 51" descr="Resultado de imagen para GUANTE DE SEGURIDAD RECUBIERTO EN NITRILO PALMA Talla 9">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2" name="AutoShape 54" descr="Resultado de imagen para GUANTE DE SEGURIDAD RECUBIERTO EN NITRILO PALMA Talla 7">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3" name="AutoShape 39" descr="Resultado de imagen para MULTICONECTOR HDMI">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4" name="AutoShape 39" descr="Resultado de imagen para MULTICONECTOR HDMI">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7" name="AutoShape 39" descr="Resultado de imagen para MULTICONECTOR HDMI">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0" name="AutoShape 39" descr="Resultado de imagen para MULTICONECTOR HDMI">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2" name="AutoShape 54" descr="Resultado de imagen para GUANTE DE SEGURIDAD RECUBIERTO EN NITRILO PALMA Talla 7">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3" name="AutoShape 39" descr="Resultado de imagen para MULTICONECTOR HDMI">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2" name="AutoShape 39" descr="Resultado de imagen para MULTICONECTOR HDMI">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7" name="AutoShape 39" descr="Resultado de imagen para MULTICONECTOR HDMI">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9" name="AutoShape 39" descr="Resultado de imagen para MULTICONECTOR HDMI">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2" name="AutoShape 39" descr="Resultado de imagen para MULTICONECTOR HDMI">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5" name="AutoShape 39" descr="Resultado de imagen para MULTICONECTOR HDMI">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8" name="AutoShape 39" descr="Resultado de imagen para MULTICONECTOR HDMI">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2" name="AutoShape 39" descr="Resultado de imagen para MULTICONECTOR HDMI">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5" name="AutoShape 39" descr="Resultado de imagen para MULTICONECTOR HDMI">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8" name="AutoShape 39" descr="Resultado de imagen para MULTICONECTOR HDMI">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20" name="AutoShape 39" descr="Resultado de imagen para MULTICONECTOR HDMI">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7" name="AutoShape 39" descr="Resultado de imagen para MULTICONECTOR HDMI">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8" name="AutoShape 51" descr="Resultado de imagen para GUANTE DE SEGURIDAD RECUBIERTO EN NITRILO PALMA Talla 9">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9" name="AutoShape 54" descr="Resultado de imagen para GUANTE DE SEGURIDAD RECUBIERTO EN NITRILO PALMA Talla 7">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0" name="AutoShape 39" descr="Resultado de imagen para MULTICONECTOR HDMI">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4" name="AutoShape 39" descr="Resultado de imagen para MULTICONECTOR HDMI">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5" name="AutoShape 51" descr="Resultado de imagen para GUANTE DE SEGURIDAD RECUBIERTO EN NITRILO PALMA Talla 9">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6" name="AutoShape 54" descr="Resultado de imagen para GUANTE DE SEGURIDAD RECUBIERTO EN NITRILO PALMA Talla 7">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0" name="AutoShape 39" descr="Resultado de imagen para MULTICONECTOR HDMI">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3" name="AutoShape 39" descr="Resultado de imagen para MULTICONECTOR HDMI">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7" name="AutoShape 39" descr="Resultado de imagen para MULTICONECTOR HDMI">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50" name="Imagen 149">
          <a:extLst>
            <a:ext uri="{FF2B5EF4-FFF2-40B4-BE49-F238E27FC236}">
              <a16:creationId xmlns:a16="http://schemas.microsoft.com/office/drawing/2014/main" id="{00000000-0008-0000-0300-00009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0" y="142876"/>
          <a:ext cx="3784095" cy="86915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1" name="Imagen 150">
          <a:extLst>
            <a:ext uri="{FF2B5EF4-FFF2-40B4-BE49-F238E27FC236}">
              <a16:creationId xmlns:a16="http://schemas.microsoft.com/office/drawing/2014/main" id="{00000000-0008-0000-0300-000097000000}"/>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6966406" y="214313"/>
          <a:ext cx="1084516" cy="91144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6BB3B55B-EF1C-4402-9CA2-DDEAF15200A5}"/>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C4C55B5D-9E78-45E5-AC34-D857EF40F260}"/>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60</xdr:row>
      <xdr:rowOff>0</xdr:rowOff>
    </xdr:from>
    <xdr:to>
      <xdr:col>11</xdr:col>
      <xdr:colOff>304800</xdr:colOff>
      <xdr:row>61</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1D931AA-77D1-4F1C-BD8B-80F0F6F83FD5}"/>
            </a:ext>
          </a:extLst>
        </xdr:cNvPr>
        <xdr:cNvSpPr>
          <a:spLocks noChangeAspect="1" noChangeArrowheads="1"/>
        </xdr:cNvSpPr>
      </xdr:nvSpPr>
      <xdr:spPr bwMode="auto">
        <a:xfrm>
          <a:off x="11864340" y="2827020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55</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402EE53-8938-4041-8A81-A6BDEDD707EB}"/>
            </a:ext>
          </a:extLst>
        </xdr:cNvPr>
        <xdr:cNvSpPr>
          <a:spLocks noChangeAspect="1" noChangeArrowheads="1"/>
        </xdr:cNvSpPr>
      </xdr:nvSpPr>
      <xdr:spPr bwMode="auto">
        <a:xfrm>
          <a:off x="13106400" y="2727198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55</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3E6DD13-1B18-4C5B-BF82-E55DE82989E8}"/>
            </a:ext>
          </a:extLst>
        </xdr:cNvPr>
        <xdr:cNvSpPr>
          <a:spLocks noChangeAspect="1" noChangeArrowheads="1"/>
        </xdr:cNvSpPr>
      </xdr:nvSpPr>
      <xdr:spPr bwMode="auto">
        <a:xfrm>
          <a:off x="13106400" y="2727198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30</xdr:row>
      <xdr:rowOff>108536</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76854483-8A1C-419B-A84D-966991AE5D8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1F3CD5FA-1067-45C7-9DE3-74C1BB191BE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E6A894B6-1561-4264-8825-7A2A5C6CFB7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AEEC7D6A-7279-456A-8980-4FC5DDFE8EE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6" name="AutoShape 39" descr="Resultado de imagen para MULTICONECTOR HDMI">
          <a:extLst>
            <a:ext uri="{FF2B5EF4-FFF2-40B4-BE49-F238E27FC236}">
              <a16:creationId xmlns:a16="http://schemas.microsoft.com/office/drawing/2014/main" id="{8945FA28-2454-4522-980C-DEC08FB19A3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2D99709A-BCBB-4DF5-B9DE-2CCF901B371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7ADFA661-FC72-442B-9292-8C32263806D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9" name="AutoShape 39" descr="Resultado de imagen para MULTICONECTOR HDMI">
          <a:extLst>
            <a:ext uri="{FF2B5EF4-FFF2-40B4-BE49-F238E27FC236}">
              <a16:creationId xmlns:a16="http://schemas.microsoft.com/office/drawing/2014/main" id="{0F91AB87-0BA6-470C-93F3-1E2FEDB8B60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BFB8562F-63C3-42D0-B2C3-A79256FB520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1" name="AutoShape 39" descr="Resultado de imagen para MULTICONECTOR HDMI">
          <a:extLst>
            <a:ext uri="{FF2B5EF4-FFF2-40B4-BE49-F238E27FC236}">
              <a16:creationId xmlns:a16="http://schemas.microsoft.com/office/drawing/2014/main" id="{950656E3-A346-4A6F-A32C-A9A9B5A3C5E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DF602CB8-F0B5-4B37-8C10-BA2B26DBAE2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23CF1D6F-0062-4C31-A225-12D000D0DBD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4" name="AutoShape 39" descr="Resultado de imagen para MULTICONECTOR HDMI">
          <a:extLst>
            <a:ext uri="{FF2B5EF4-FFF2-40B4-BE49-F238E27FC236}">
              <a16:creationId xmlns:a16="http://schemas.microsoft.com/office/drawing/2014/main" id="{A494589C-6E6B-48C1-AF4E-B8D1FBD80BC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2D527727-5765-47C8-A496-5DCF16C3FC1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6" name="AutoShape 39" descr="Resultado de imagen para MULTICONECTOR HDMI">
          <a:extLst>
            <a:ext uri="{FF2B5EF4-FFF2-40B4-BE49-F238E27FC236}">
              <a16:creationId xmlns:a16="http://schemas.microsoft.com/office/drawing/2014/main" id="{6C62067C-23D9-4F8E-AA2F-C21C833948E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91B3AC4F-FF21-45A8-9B17-AF703F6168D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18" name="AutoShape 39" descr="Resultado de imagen para MULTICONECTOR HDMI">
          <a:extLst>
            <a:ext uri="{FF2B5EF4-FFF2-40B4-BE49-F238E27FC236}">
              <a16:creationId xmlns:a16="http://schemas.microsoft.com/office/drawing/2014/main" id="{B32C1F96-A9D6-4753-B262-382727A6F24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B97343CC-B964-4B60-AFF3-73105626CE5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7B56FD53-EAA4-485B-8974-D4290AF4534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1" name="AutoShape 39" descr="Resultado de imagen para MULTICONECTOR HDMI">
          <a:extLst>
            <a:ext uri="{FF2B5EF4-FFF2-40B4-BE49-F238E27FC236}">
              <a16:creationId xmlns:a16="http://schemas.microsoft.com/office/drawing/2014/main" id="{2E90FB0C-7692-42D1-B2A0-5E1252FC03B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FD533EA4-94A2-4A29-9340-F12D59B7414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0C937297-3168-4497-BCE9-8F09504C760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24" name="AutoShape 39" descr="Resultado de imagen para MULTICONECTOR HDMI">
          <a:extLst>
            <a:ext uri="{FF2B5EF4-FFF2-40B4-BE49-F238E27FC236}">
              <a16:creationId xmlns:a16="http://schemas.microsoft.com/office/drawing/2014/main" id="{8589DE54-24E7-40EA-98E2-56C24D1E969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2B4138EB-7D57-406B-9486-8E33D20F5FD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108536</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33A93AD2-CEAB-4DB6-BEA7-A705DF7566D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7" name="AutoShape 39" descr="Resultado de imagen para MULTICONECTOR HDMI">
          <a:extLst>
            <a:ext uri="{FF2B5EF4-FFF2-40B4-BE49-F238E27FC236}">
              <a16:creationId xmlns:a16="http://schemas.microsoft.com/office/drawing/2014/main" id="{48919767-F587-423D-BD39-2C00B64C5A9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19DAB91-E975-4476-9656-FBDC2314020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D86D9AFA-333E-465D-84C8-209F5573390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0" name="AutoShape 39" descr="Resultado de imagen para MULTICONECTOR HDMI">
          <a:extLst>
            <a:ext uri="{FF2B5EF4-FFF2-40B4-BE49-F238E27FC236}">
              <a16:creationId xmlns:a16="http://schemas.microsoft.com/office/drawing/2014/main" id="{F68E8E0F-8A94-4E41-AD52-952EC34EA3F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1" name="AutoShape 39" descr="Resultado de imagen para MULTICONECTOR HDMI">
          <a:extLst>
            <a:ext uri="{FF2B5EF4-FFF2-40B4-BE49-F238E27FC236}">
              <a16:creationId xmlns:a16="http://schemas.microsoft.com/office/drawing/2014/main" id="{271A2647-1498-47D2-AEE4-8E9E4F61B03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BC590849-53D8-44AE-8869-A50414ECB91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B68CA2CA-6CF4-4E24-9FA4-BA8ADF0551D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4" name="AutoShape 39" descr="Resultado de imagen para MULTICONECTOR HDMI">
          <a:extLst>
            <a:ext uri="{FF2B5EF4-FFF2-40B4-BE49-F238E27FC236}">
              <a16:creationId xmlns:a16="http://schemas.microsoft.com/office/drawing/2014/main" id="{1BA14155-1B97-4BF3-9BC2-09BBAC7115C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4BCF7F6B-0981-4CA5-9E02-9783D039DC7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4D3F58BD-8731-426A-B169-694C4FDACE4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7" name="AutoShape 39" descr="Resultado de imagen para MULTICONECTOR HDMI">
          <a:extLst>
            <a:ext uri="{FF2B5EF4-FFF2-40B4-BE49-F238E27FC236}">
              <a16:creationId xmlns:a16="http://schemas.microsoft.com/office/drawing/2014/main" id="{F0BC2542-2AA2-4C9B-9AD0-032A986290D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82ABEC24-D278-4F2E-A192-1E054ED2D95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7C9F6435-D0DF-4373-874B-871957419EE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0" name="AutoShape 39" descr="Resultado de imagen para MULTICONECTOR HDMI">
          <a:extLst>
            <a:ext uri="{FF2B5EF4-FFF2-40B4-BE49-F238E27FC236}">
              <a16:creationId xmlns:a16="http://schemas.microsoft.com/office/drawing/2014/main" id="{4F717AF1-2AFC-46C3-BB56-6BFB586DE16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57D40BC6-CC82-41BA-B744-B239DD09242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2" name="AutoShape 39" descr="Resultado de imagen para MULTICONECTOR HDMI">
          <a:extLst>
            <a:ext uri="{FF2B5EF4-FFF2-40B4-BE49-F238E27FC236}">
              <a16:creationId xmlns:a16="http://schemas.microsoft.com/office/drawing/2014/main" id="{D3101B06-DA4C-4DA3-8BD5-7E456312ABC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8E572D2-5DBF-40E9-BE1B-2F46A3D4D7F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43683</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D741499E-9926-4C3F-A764-280987744B4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E2E45886-9AE9-4FB2-B610-F5E932F47EF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CDD841A5-C49C-465E-901E-15FDFFF94AB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A3F132E4-7741-4BA6-A812-0FC6496687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48" name="AutoShape 39" descr="Resultado de imagen para MULTICONECTOR HDMI">
          <a:extLst>
            <a:ext uri="{FF2B5EF4-FFF2-40B4-BE49-F238E27FC236}">
              <a16:creationId xmlns:a16="http://schemas.microsoft.com/office/drawing/2014/main" id="{95B6B7A7-A896-4740-BDDA-4A7F0BEF231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EF61A5D2-2F78-462D-B367-236ED2E1337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953BA5E3-C1CF-44E0-94AE-86BB9EAD865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51" name="AutoShape 39" descr="Resultado de imagen para MULTICONECTOR HDMI">
          <a:extLst>
            <a:ext uri="{FF2B5EF4-FFF2-40B4-BE49-F238E27FC236}">
              <a16:creationId xmlns:a16="http://schemas.microsoft.com/office/drawing/2014/main" id="{485FA44B-FE74-4890-A47E-4989518F80E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8002E277-B969-4315-BE3C-60A67F1590E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3" name="AutoShape 39" descr="Resultado de imagen para MULTICONECTOR HDMI">
          <a:extLst>
            <a:ext uri="{FF2B5EF4-FFF2-40B4-BE49-F238E27FC236}">
              <a16:creationId xmlns:a16="http://schemas.microsoft.com/office/drawing/2014/main" id="{CE835EF7-A374-4AFB-880C-9F814BB9EE7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A79053DD-6E61-42E0-B969-8B35EE2B439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68639181-3A26-4D47-9AA7-8945982F22F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6" name="AutoShape 39" descr="Resultado de imagen para MULTICONECTOR HDMI">
          <a:extLst>
            <a:ext uri="{FF2B5EF4-FFF2-40B4-BE49-F238E27FC236}">
              <a16:creationId xmlns:a16="http://schemas.microsoft.com/office/drawing/2014/main" id="{A7431CC5-FB60-49A8-8468-FB2ED120823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AFBDFA65-030C-4361-8CCA-3FC5684F8EF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8" name="AutoShape 39" descr="Resultado de imagen para MULTICONECTOR HDMI">
          <a:extLst>
            <a:ext uri="{FF2B5EF4-FFF2-40B4-BE49-F238E27FC236}">
              <a16:creationId xmlns:a16="http://schemas.microsoft.com/office/drawing/2014/main" id="{31962887-4119-4610-8FBD-2B04ECC309A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7BCE29BD-8DAF-4BF8-B53F-DC57B0CE58E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0" name="AutoShape 39" descr="Resultado de imagen para MULTICONECTOR HDMI">
          <a:extLst>
            <a:ext uri="{FF2B5EF4-FFF2-40B4-BE49-F238E27FC236}">
              <a16:creationId xmlns:a16="http://schemas.microsoft.com/office/drawing/2014/main" id="{88D0FC52-745A-49E1-BE22-3A5766A2804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4E8F4187-EF35-4BA0-9FD2-3918E18B929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278FA1B1-9BDF-4D74-8FA9-B56669BABCE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3" name="AutoShape 39" descr="Resultado de imagen para MULTICONECTOR HDMI">
          <a:extLst>
            <a:ext uri="{FF2B5EF4-FFF2-40B4-BE49-F238E27FC236}">
              <a16:creationId xmlns:a16="http://schemas.microsoft.com/office/drawing/2014/main" id="{D237CCFD-D38F-4D2F-92A9-09A1924052B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0C68FF3E-9D15-4120-9F09-71574E72A1F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1E62620A-DABF-4B03-B3E9-6A2291CF06C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66" name="AutoShape 39" descr="Resultado de imagen para MULTICONECTOR HDMI">
          <a:extLst>
            <a:ext uri="{FF2B5EF4-FFF2-40B4-BE49-F238E27FC236}">
              <a16:creationId xmlns:a16="http://schemas.microsoft.com/office/drawing/2014/main" id="{E478916E-EC11-4939-8382-E461E1AD77B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0B0DE7D2-CD16-4B7D-A326-CDDE6200BA1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3D67E837-9C48-4A02-965D-051033A57F1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69" name="AutoShape 39" descr="Resultado de imagen para MULTICONECTOR HDMI">
          <a:extLst>
            <a:ext uri="{FF2B5EF4-FFF2-40B4-BE49-F238E27FC236}">
              <a16:creationId xmlns:a16="http://schemas.microsoft.com/office/drawing/2014/main" id="{906E234F-3987-4A2F-B724-C328BBAB0F3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3C951BAA-F280-4FB1-A760-949903AE409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E89A6025-166A-49E4-B5EE-98C782A67E7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2" name="AutoShape 39" descr="Resultado de imagen para MULTICONECTOR HDMI">
          <a:extLst>
            <a:ext uri="{FF2B5EF4-FFF2-40B4-BE49-F238E27FC236}">
              <a16:creationId xmlns:a16="http://schemas.microsoft.com/office/drawing/2014/main" id="{5A7F6817-C9E2-41C3-AFB2-D5592312C0C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3" name="AutoShape 39" descr="Resultado de imagen para MULTICONECTOR HDMI">
          <a:extLst>
            <a:ext uri="{FF2B5EF4-FFF2-40B4-BE49-F238E27FC236}">
              <a16:creationId xmlns:a16="http://schemas.microsoft.com/office/drawing/2014/main" id="{DD69ECF8-A7A6-48A0-A8B1-05468799AD4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51E48A0A-1A70-4CAB-A8C1-958D9F43FD3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E81E8C17-C941-44F8-BFA7-38079AD10B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6" name="AutoShape 39" descr="Resultado de imagen para MULTICONECTOR HDMI">
          <a:extLst>
            <a:ext uri="{FF2B5EF4-FFF2-40B4-BE49-F238E27FC236}">
              <a16:creationId xmlns:a16="http://schemas.microsoft.com/office/drawing/2014/main" id="{AA84DB57-7178-407E-B819-C46369AC904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80BBC9D0-CFAE-4636-A599-68676BC16FF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003A3FBA-2AEB-45BE-9D8B-24CF5A53F94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79" name="AutoShape 39" descr="Resultado de imagen para MULTICONECTOR HDMI">
          <a:extLst>
            <a:ext uri="{FF2B5EF4-FFF2-40B4-BE49-F238E27FC236}">
              <a16:creationId xmlns:a16="http://schemas.microsoft.com/office/drawing/2014/main" id="{6F2EC951-643B-4589-83E8-798AB6ED023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5E5C6C5F-E89B-49AA-9A2D-F297665D8CD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A6C7BBE4-E649-4EDF-9365-8498D275399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2" name="AutoShape 39" descr="Resultado de imagen para MULTICONECTOR HDMI">
          <a:extLst>
            <a:ext uri="{FF2B5EF4-FFF2-40B4-BE49-F238E27FC236}">
              <a16:creationId xmlns:a16="http://schemas.microsoft.com/office/drawing/2014/main" id="{15ED8677-FCEC-44C8-A403-DC713331B24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D855AF50-5890-40CE-B38F-88C5B494799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4" name="AutoShape 39" descr="Resultado de imagen para MULTICONECTOR HDMI">
          <a:extLst>
            <a:ext uri="{FF2B5EF4-FFF2-40B4-BE49-F238E27FC236}">
              <a16:creationId xmlns:a16="http://schemas.microsoft.com/office/drawing/2014/main" id="{F106B418-C34E-4F6B-8206-EB9DB27288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49ADB97C-C36D-4C7B-A09D-05EAA5E46E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7C1A471E-9121-41CD-8652-8EAB2243826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0C3ED29B-FA02-4245-BD40-3557B1CF85B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4180C1A2-096C-4FE5-B33B-8B5430CD7EB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89" name="AutoShape 39" descr="Resultado de imagen para MULTICONECTOR HDMI">
          <a:extLst>
            <a:ext uri="{FF2B5EF4-FFF2-40B4-BE49-F238E27FC236}">
              <a16:creationId xmlns:a16="http://schemas.microsoft.com/office/drawing/2014/main" id="{F194B505-E4F8-40EF-B8E4-FF3910A1859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91236C13-BD25-4908-A157-2CCE0EBB00A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1" name="AutoShape 39" descr="Resultado de imagen para MULTICONECTOR HDMI">
          <a:extLst>
            <a:ext uri="{FF2B5EF4-FFF2-40B4-BE49-F238E27FC236}">
              <a16:creationId xmlns:a16="http://schemas.microsoft.com/office/drawing/2014/main" id="{57B5AC3E-E798-4BB4-8AEC-4D405BF162D7}"/>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A1358D72-DA78-49C8-9CFE-94F55845B18A}"/>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F18B0515-5ED4-4482-BC74-EA37552FB61C}"/>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4" name="AutoShape 39" descr="Resultado de imagen para MULTICONECTOR HDMI">
          <a:extLst>
            <a:ext uri="{FF2B5EF4-FFF2-40B4-BE49-F238E27FC236}">
              <a16:creationId xmlns:a16="http://schemas.microsoft.com/office/drawing/2014/main" id="{DE973382-5DA0-4A50-A031-9BCD4F9FB16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E36D8028-89D0-401F-9EB5-E77F5641E7B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6" name="AutoShape 39" descr="Resultado de imagen para MULTICONECTOR HDMI">
          <a:extLst>
            <a:ext uri="{FF2B5EF4-FFF2-40B4-BE49-F238E27FC236}">
              <a16:creationId xmlns:a16="http://schemas.microsoft.com/office/drawing/2014/main" id="{0F126112-FC9D-40F8-AD80-94372EEDA77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113760</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CCF14ED9-7816-4AD9-B7C6-46EE8DE9D55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98" name="AutoShape 39" descr="Resultado de imagen para MULTICONECTOR HDMI">
          <a:extLst>
            <a:ext uri="{FF2B5EF4-FFF2-40B4-BE49-F238E27FC236}">
              <a16:creationId xmlns:a16="http://schemas.microsoft.com/office/drawing/2014/main" id="{7CD22D4D-A57D-4C2B-99F1-470871639BC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88C3CC68-B889-4236-86F3-AB80F577CF8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1E697C6B-DF70-4D3D-A4C1-26E6E3006AC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1" name="AutoShape 39" descr="Resultado de imagen para MULTICONECTOR HDMI">
          <a:extLst>
            <a:ext uri="{FF2B5EF4-FFF2-40B4-BE49-F238E27FC236}">
              <a16:creationId xmlns:a16="http://schemas.microsoft.com/office/drawing/2014/main" id="{ED7DBA59-652E-406E-8C3B-18FFAFBC286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4B822029-2164-4DAC-BD73-BF29DD1ABA9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B1832CC8-C037-44C3-B5C2-DD1BB2E06A6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4" name="AutoShape 39" descr="Resultado de imagen para MULTICONECTOR HDMI">
          <a:extLst>
            <a:ext uri="{FF2B5EF4-FFF2-40B4-BE49-F238E27FC236}">
              <a16:creationId xmlns:a16="http://schemas.microsoft.com/office/drawing/2014/main" id="{93B21FA6-4DF1-4671-9517-52309B4BD0A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97C966D6-EDBA-42B0-B950-64250F14727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8D6364B2-1E8C-4C61-9179-5606E8CDC8C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7" name="AutoShape 39" descr="Resultado de imagen para MULTICONECTOR HDMI">
          <a:extLst>
            <a:ext uri="{FF2B5EF4-FFF2-40B4-BE49-F238E27FC236}">
              <a16:creationId xmlns:a16="http://schemas.microsoft.com/office/drawing/2014/main" id="{886160F1-4250-493E-A832-007CA108A3C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8" name="AutoShape 39" descr="Resultado de imagen para MULTICONECTOR HDMI">
          <a:extLst>
            <a:ext uri="{FF2B5EF4-FFF2-40B4-BE49-F238E27FC236}">
              <a16:creationId xmlns:a16="http://schemas.microsoft.com/office/drawing/2014/main" id="{A7862D50-6540-45E6-BBCD-BD375120AE4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9901FEF3-873A-40DF-8B5A-015CAFFA60D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8994B7-E77F-4B0D-8B3E-DE6FC04079E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1" name="AutoShape 39" descr="Resultado de imagen para MULTICONECTOR HDMI">
          <a:extLst>
            <a:ext uri="{FF2B5EF4-FFF2-40B4-BE49-F238E27FC236}">
              <a16:creationId xmlns:a16="http://schemas.microsoft.com/office/drawing/2014/main" id="{9B13E1E9-F836-486A-ADA6-AD84C7E9CA2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25F36AE3-30C3-49D7-8128-4E13D25B44B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2D3D0080-620C-4341-8198-AE80F124D9D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4" name="AutoShape 39" descr="Resultado de imagen para MULTICONECTOR HDMI">
          <a:extLst>
            <a:ext uri="{FF2B5EF4-FFF2-40B4-BE49-F238E27FC236}">
              <a16:creationId xmlns:a16="http://schemas.microsoft.com/office/drawing/2014/main" id="{8F1EB313-CE9D-4771-A119-4AEE0650148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70CD37C6-0DCE-41E3-A0E9-455AB23F212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D9BF3315-174D-4470-9A58-97BA1A8C0F6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7" name="AutoShape 39" descr="Resultado de imagen para MULTICONECTOR HDMI">
          <a:extLst>
            <a:ext uri="{FF2B5EF4-FFF2-40B4-BE49-F238E27FC236}">
              <a16:creationId xmlns:a16="http://schemas.microsoft.com/office/drawing/2014/main" id="{06FFB632-9B0B-4E0D-90E6-3F787C6B250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0653A9EF-076C-4E57-87B0-049DBEF48B1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19" name="AutoShape 39" descr="Resultado de imagen para MULTICONECTOR HDMI">
          <a:extLst>
            <a:ext uri="{FF2B5EF4-FFF2-40B4-BE49-F238E27FC236}">
              <a16:creationId xmlns:a16="http://schemas.microsoft.com/office/drawing/2014/main" id="{68DCD3AA-1E72-434E-974E-C148509A092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3B397F96-6C33-4CC7-AC6B-44F165779D4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53208</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D557157D-1C62-4305-B241-6869FB21E60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C3D691E8-4BA5-4EC4-8B8E-D3564DAC161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BDF4687F-77E8-407F-99B6-956CCB94B5D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24" name="AutoShape 39" descr="Resultado de imagen para MULTICONECTOR HDMI">
          <a:extLst>
            <a:ext uri="{FF2B5EF4-FFF2-40B4-BE49-F238E27FC236}">
              <a16:creationId xmlns:a16="http://schemas.microsoft.com/office/drawing/2014/main" id="{A52BAC04-9A88-4AF4-B296-951A4B47AE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A39006DD-3E6F-41FC-8D5B-2D59964AE97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26" name="AutoShape 39" descr="Resultado de imagen para MULTICONECTOR HDMI">
          <a:extLst>
            <a:ext uri="{FF2B5EF4-FFF2-40B4-BE49-F238E27FC236}">
              <a16:creationId xmlns:a16="http://schemas.microsoft.com/office/drawing/2014/main" id="{C57C33D4-A2D1-4110-A587-D6036C1126E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7600F207-88C2-4292-9282-8EBDE954D6D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ADB921F-419F-48EE-9F85-5E9F67B9AE9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29" name="AutoShape 39" descr="Resultado de imagen para MULTICONECTOR HDMI">
          <a:extLst>
            <a:ext uri="{FF2B5EF4-FFF2-40B4-BE49-F238E27FC236}">
              <a16:creationId xmlns:a16="http://schemas.microsoft.com/office/drawing/2014/main" id="{2EDD8B4D-1630-4469-97BE-907F66CB97E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35501748-E1A6-4981-B8BE-7AD645F1735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31" name="AutoShape 39" descr="Resultado de imagen para MULTICONECTOR HDMI">
          <a:extLst>
            <a:ext uri="{FF2B5EF4-FFF2-40B4-BE49-F238E27FC236}">
              <a16:creationId xmlns:a16="http://schemas.microsoft.com/office/drawing/2014/main" id="{4D82C9B0-0A7E-43FB-BCA1-C21E26996DA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100833</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F0401B27-1F9F-47BB-A695-00FBA78643F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3" name="AutoShape 39" descr="Resultado de imagen para MULTICONECTOR HDMI">
          <a:extLst>
            <a:ext uri="{FF2B5EF4-FFF2-40B4-BE49-F238E27FC236}">
              <a16:creationId xmlns:a16="http://schemas.microsoft.com/office/drawing/2014/main" id="{0C4C6460-FA82-485A-870E-BF0AF7442F0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E5184453-66A3-4C56-84A4-D35034088B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E050D93A-B7BD-462F-BB65-5273FFB734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6" name="AutoShape 39" descr="Resultado de imagen para MULTICONECTOR HDMI">
          <a:extLst>
            <a:ext uri="{FF2B5EF4-FFF2-40B4-BE49-F238E27FC236}">
              <a16:creationId xmlns:a16="http://schemas.microsoft.com/office/drawing/2014/main" id="{94B56C52-526D-48FB-83F1-B8EFDABF2A3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60423034-BA38-4305-AF23-7DA810EFC6F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EF9929F0-51A2-412E-8977-45BC51FD9F0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39" name="AutoShape 39" descr="Resultado de imagen para MULTICONECTOR HDMI">
          <a:extLst>
            <a:ext uri="{FF2B5EF4-FFF2-40B4-BE49-F238E27FC236}">
              <a16:creationId xmlns:a16="http://schemas.microsoft.com/office/drawing/2014/main" id="{3AE4ECC1-72FE-41D5-8C5B-417F0251DF5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9781C621-789E-46ED-A060-D3460072261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2C4BA206-0BAE-419C-8032-444BE9F0AF3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2" name="AutoShape 39" descr="Resultado de imagen para MULTICONECTOR HDMI">
          <a:extLst>
            <a:ext uri="{FF2B5EF4-FFF2-40B4-BE49-F238E27FC236}">
              <a16:creationId xmlns:a16="http://schemas.microsoft.com/office/drawing/2014/main" id="{1548C1D9-A575-49B2-8201-10A61C4F804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3" name="AutoShape 39" descr="Resultado de imagen para MULTICONECTOR HDMI">
          <a:extLst>
            <a:ext uri="{FF2B5EF4-FFF2-40B4-BE49-F238E27FC236}">
              <a16:creationId xmlns:a16="http://schemas.microsoft.com/office/drawing/2014/main" id="{DEE715D1-1EBA-41EB-8B2A-21B1425976A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B5AEC6E-D82D-4547-82A2-F37119BB73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3702BE3-E20E-4BF0-A25A-A294516C163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6" name="AutoShape 39" descr="Resultado de imagen para MULTICONECTOR HDMI">
          <a:extLst>
            <a:ext uri="{FF2B5EF4-FFF2-40B4-BE49-F238E27FC236}">
              <a16:creationId xmlns:a16="http://schemas.microsoft.com/office/drawing/2014/main" id="{D320CF32-C8ED-4878-8BEC-0DFE1118B24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1A778812-7603-4DA4-ACCE-D3120329687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28555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7AC49C29-0D52-4219-BC9F-B33F1A09C15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DE07CD24-2AE5-488B-94B3-2A07592A37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1F3C8500-3899-49D5-91CD-95C91FDA6E7B}"/>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4A7D4ABE-33B4-42C8-A883-6985513D3922}"/>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154663F4-74CC-443F-85D0-D9F701AC6778}"/>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64</xdr:row>
      <xdr:rowOff>0</xdr:rowOff>
    </xdr:from>
    <xdr:to>
      <xdr:col>11</xdr:col>
      <xdr:colOff>304800</xdr:colOff>
      <xdr:row>67</xdr:row>
      <xdr:rowOff>139403</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07C3258-5E15-4A4D-BAFF-79C53AFF906F}"/>
            </a:ext>
          </a:extLst>
        </xdr:cNvPr>
        <xdr:cNvSpPr>
          <a:spLocks noChangeAspect="1" noChangeArrowheads="1"/>
        </xdr:cNvSpPr>
      </xdr:nvSpPr>
      <xdr:spPr bwMode="auto">
        <a:xfrm>
          <a:off x="11864340" y="38991540"/>
          <a:ext cx="304800" cy="2855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59</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8BD0451-D7A5-4CD3-9414-7F5A897B013F}"/>
            </a:ext>
          </a:extLst>
        </xdr:cNvPr>
        <xdr:cNvSpPr>
          <a:spLocks noChangeAspect="1" noChangeArrowheads="1"/>
        </xdr:cNvSpPr>
      </xdr:nvSpPr>
      <xdr:spPr bwMode="auto">
        <a:xfrm>
          <a:off x="13106400" y="3799332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59</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439CAA0-C02D-44C2-B21E-EEF20D804722}"/>
            </a:ext>
          </a:extLst>
        </xdr:cNvPr>
        <xdr:cNvSpPr>
          <a:spLocks noChangeAspect="1" noChangeArrowheads="1"/>
        </xdr:cNvSpPr>
      </xdr:nvSpPr>
      <xdr:spPr bwMode="auto">
        <a:xfrm>
          <a:off x="13106400" y="3799332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1040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A778EAFA-EF2C-47A4-A155-E193F783B58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B0CEEA06-7C65-4DF9-84DB-AD1BA6997A3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1FA0295B-911A-45CD-8FC6-91703C5388B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D7D6215B-7F81-48AC-90FA-FFAF0CEFC1F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6" name="AutoShape 39" descr="Resultado de imagen para MULTICONECTOR HDMI">
          <a:extLst>
            <a:ext uri="{FF2B5EF4-FFF2-40B4-BE49-F238E27FC236}">
              <a16:creationId xmlns:a16="http://schemas.microsoft.com/office/drawing/2014/main" id="{9844D4AA-8B18-48FB-B5B5-1BB2F334DF5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E240F2D9-05F7-4A30-9737-7AB033F3C80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9AFBE90-A77E-44D1-B517-E2E9064951C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9" name="AutoShape 39" descr="Resultado de imagen para MULTICONECTOR HDMI">
          <a:extLst>
            <a:ext uri="{FF2B5EF4-FFF2-40B4-BE49-F238E27FC236}">
              <a16:creationId xmlns:a16="http://schemas.microsoft.com/office/drawing/2014/main" id="{A7F1AD8C-278E-43DA-8132-9C7E2F82692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5E4E30FB-AF6C-4C70-9C36-23B271A18DE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1" name="AutoShape 39" descr="Resultado de imagen para MULTICONECTOR HDMI">
          <a:extLst>
            <a:ext uri="{FF2B5EF4-FFF2-40B4-BE49-F238E27FC236}">
              <a16:creationId xmlns:a16="http://schemas.microsoft.com/office/drawing/2014/main" id="{CA94E377-ED8A-4ED2-A2A2-CC13A4E2CFE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DC2B2631-CE3F-4DE9-8752-7D901F35C6F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4DF25008-C8A8-422B-9C3A-8A9D263B0CA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4" name="AutoShape 39" descr="Resultado de imagen para MULTICONECTOR HDMI">
          <a:extLst>
            <a:ext uri="{FF2B5EF4-FFF2-40B4-BE49-F238E27FC236}">
              <a16:creationId xmlns:a16="http://schemas.microsoft.com/office/drawing/2014/main" id="{6896A818-5467-4420-8B77-32934291C6E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E3903826-A364-457A-90EA-5AD6EAB1278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6" name="AutoShape 39" descr="Resultado de imagen para MULTICONECTOR HDMI">
          <a:extLst>
            <a:ext uri="{FF2B5EF4-FFF2-40B4-BE49-F238E27FC236}">
              <a16:creationId xmlns:a16="http://schemas.microsoft.com/office/drawing/2014/main" id="{BD3B99D1-24CD-4F30-A5F7-F45A02840AE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06085E00-F5C7-46E0-B5FE-3EB8D8EA57E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18" name="AutoShape 39" descr="Resultado de imagen para MULTICONECTOR HDMI">
          <a:extLst>
            <a:ext uri="{FF2B5EF4-FFF2-40B4-BE49-F238E27FC236}">
              <a16:creationId xmlns:a16="http://schemas.microsoft.com/office/drawing/2014/main" id="{2815F884-E57B-44F2-8633-7C617813C20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207E29B4-8144-4B36-BF83-6D7DD7774A0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25858571-7DDA-42B9-A98B-0AB09EA2FB9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1" name="AutoShape 39" descr="Resultado de imagen para MULTICONECTOR HDMI">
          <a:extLst>
            <a:ext uri="{FF2B5EF4-FFF2-40B4-BE49-F238E27FC236}">
              <a16:creationId xmlns:a16="http://schemas.microsoft.com/office/drawing/2014/main" id="{E165756F-14B5-4C5E-9DD5-20F97EF68A6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8E90D2B1-63E0-4312-97F1-660D9969B3E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67174BF0-3767-4AE9-8088-7DCAFE5638D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24" name="AutoShape 39" descr="Resultado de imagen para MULTICONECTOR HDMI">
          <a:extLst>
            <a:ext uri="{FF2B5EF4-FFF2-40B4-BE49-F238E27FC236}">
              <a16:creationId xmlns:a16="http://schemas.microsoft.com/office/drawing/2014/main" id="{682A6DCA-1CD6-4C82-ABC8-ACE8C3F6E0B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690438DF-4F26-4897-AB33-6CFAE08B313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1040</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BD14E2C8-4DCD-49EF-85AA-4BC6ADFD697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7" name="AutoShape 39" descr="Resultado de imagen para MULTICONECTOR HDMI">
          <a:extLst>
            <a:ext uri="{FF2B5EF4-FFF2-40B4-BE49-F238E27FC236}">
              <a16:creationId xmlns:a16="http://schemas.microsoft.com/office/drawing/2014/main" id="{4B968F40-081D-4A8E-A022-B88E3502132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FD054B05-A8BB-4818-9329-C41ECE9A7FE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456D5B4F-AB1E-44A7-ADAB-55443229766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0" name="AutoShape 39" descr="Resultado de imagen para MULTICONECTOR HDMI">
          <a:extLst>
            <a:ext uri="{FF2B5EF4-FFF2-40B4-BE49-F238E27FC236}">
              <a16:creationId xmlns:a16="http://schemas.microsoft.com/office/drawing/2014/main" id="{B31235B4-56CD-495F-AF73-B1E57A1A208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1" name="AutoShape 39" descr="Resultado de imagen para MULTICONECTOR HDMI">
          <a:extLst>
            <a:ext uri="{FF2B5EF4-FFF2-40B4-BE49-F238E27FC236}">
              <a16:creationId xmlns:a16="http://schemas.microsoft.com/office/drawing/2014/main" id="{EC350020-273F-42A2-916A-6BA3DAE2D99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47B0E885-BEF9-4DD7-9055-6C36D3FCE6E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F302052E-5E5C-43D8-B134-B3160365D33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4" name="AutoShape 39" descr="Resultado de imagen para MULTICONECTOR HDMI">
          <a:extLst>
            <a:ext uri="{FF2B5EF4-FFF2-40B4-BE49-F238E27FC236}">
              <a16:creationId xmlns:a16="http://schemas.microsoft.com/office/drawing/2014/main" id="{7C817C58-412E-402D-9AD1-5A3D0AB05D4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3CF7B562-9548-4992-80A0-F0E303FE7C4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5630A000-794F-499E-BF4F-8C03AB27455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7" name="AutoShape 39" descr="Resultado de imagen para MULTICONECTOR HDMI">
          <a:extLst>
            <a:ext uri="{FF2B5EF4-FFF2-40B4-BE49-F238E27FC236}">
              <a16:creationId xmlns:a16="http://schemas.microsoft.com/office/drawing/2014/main" id="{239118D8-9C28-4588-AA6F-A8BB5697FB1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C0832C7B-623C-43C6-B813-2D79132CE3E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C03696F2-1F43-4866-892A-B25E29CBD1B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0" name="AutoShape 39" descr="Resultado de imagen para MULTICONECTOR HDMI">
          <a:extLst>
            <a:ext uri="{FF2B5EF4-FFF2-40B4-BE49-F238E27FC236}">
              <a16:creationId xmlns:a16="http://schemas.microsoft.com/office/drawing/2014/main" id="{5A5B242A-B583-47B4-A8B1-18A3127EE3C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F88F11B4-8E11-4170-B39F-7B137F6A502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2" name="AutoShape 39" descr="Resultado de imagen para MULTICONECTOR HDMI">
          <a:extLst>
            <a:ext uri="{FF2B5EF4-FFF2-40B4-BE49-F238E27FC236}">
              <a16:creationId xmlns:a16="http://schemas.microsoft.com/office/drawing/2014/main" id="{0ECDB04A-E434-4D41-BECF-6FD10DA6D7E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75BCDE08-0195-41A8-A2CC-FAFB1B3D6B7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65454</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416AF951-765A-4B98-BC9C-5E994F04FE1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789A18C0-78F7-4178-B78E-FFFA7CACB7E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3A453224-9CD6-4B33-AFE2-DEA68CD82BF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A0D90687-E6C2-4CAB-B8F8-14B599C32A3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48" name="AutoShape 39" descr="Resultado de imagen para MULTICONECTOR HDMI">
          <a:extLst>
            <a:ext uri="{FF2B5EF4-FFF2-40B4-BE49-F238E27FC236}">
              <a16:creationId xmlns:a16="http://schemas.microsoft.com/office/drawing/2014/main" id="{92EAA923-2DCB-428C-98B8-693C7B6F173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465E39F2-5B19-4A1C-A4D7-68B89B748BD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A9E47330-2B12-40F9-82D8-CB13AC37D86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51" name="AutoShape 39" descr="Resultado de imagen para MULTICONECTOR HDMI">
          <a:extLst>
            <a:ext uri="{FF2B5EF4-FFF2-40B4-BE49-F238E27FC236}">
              <a16:creationId xmlns:a16="http://schemas.microsoft.com/office/drawing/2014/main" id="{53988626-C2FE-4C05-BE42-98D6E82080A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99330220-A8A8-4815-902A-FED2C14E0C9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3" name="AutoShape 39" descr="Resultado de imagen para MULTICONECTOR HDMI">
          <a:extLst>
            <a:ext uri="{FF2B5EF4-FFF2-40B4-BE49-F238E27FC236}">
              <a16:creationId xmlns:a16="http://schemas.microsoft.com/office/drawing/2014/main" id="{CBC5EF6A-BA57-4FE8-8691-AF3F71E3131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DDBB6B77-EB27-48FD-B88F-54068715EE2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067DFA09-F8C4-4773-8EA6-D409CCEB727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6" name="AutoShape 39" descr="Resultado de imagen para MULTICONECTOR HDMI">
          <a:extLst>
            <a:ext uri="{FF2B5EF4-FFF2-40B4-BE49-F238E27FC236}">
              <a16:creationId xmlns:a16="http://schemas.microsoft.com/office/drawing/2014/main" id="{8D0C99AE-1418-4B4A-82D7-4241FC0CE79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6FA97D2F-0B69-4BCC-9B15-42345419AD2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8" name="AutoShape 39" descr="Resultado de imagen para MULTICONECTOR HDMI">
          <a:extLst>
            <a:ext uri="{FF2B5EF4-FFF2-40B4-BE49-F238E27FC236}">
              <a16:creationId xmlns:a16="http://schemas.microsoft.com/office/drawing/2014/main" id="{06F77D65-CD18-4841-8C0F-56187CF3BB9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F466928C-FE80-41A2-B85C-2737FD05ACB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0" name="AutoShape 39" descr="Resultado de imagen para MULTICONECTOR HDMI">
          <a:extLst>
            <a:ext uri="{FF2B5EF4-FFF2-40B4-BE49-F238E27FC236}">
              <a16:creationId xmlns:a16="http://schemas.microsoft.com/office/drawing/2014/main" id="{CE226139-4C63-4F73-B7DB-E24245A359B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2DD08750-62CE-4A35-80A4-24D61CDB763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965C550E-778F-4632-8CEF-DB64E74A436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3" name="AutoShape 39" descr="Resultado de imagen para MULTICONECTOR HDMI">
          <a:extLst>
            <a:ext uri="{FF2B5EF4-FFF2-40B4-BE49-F238E27FC236}">
              <a16:creationId xmlns:a16="http://schemas.microsoft.com/office/drawing/2014/main" id="{E8BF637A-EEFA-43E4-BD05-CF30930A85A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03E8AB82-839D-406F-95B1-AEC9722C0AE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A1643A06-609B-45C6-B2B5-81074FC201C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66" name="AutoShape 39" descr="Resultado de imagen para MULTICONECTOR HDMI">
          <a:extLst>
            <a:ext uri="{FF2B5EF4-FFF2-40B4-BE49-F238E27FC236}">
              <a16:creationId xmlns:a16="http://schemas.microsoft.com/office/drawing/2014/main" id="{55384DC5-25A9-4751-A8F5-5D949AB8846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4E586CD0-E1FB-45E4-A5C0-0F717F1CAF4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F132933E-6A9B-4E05-82B0-2BF774138D8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69" name="AutoShape 39" descr="Resultado de imagen para MULTICONECTOR HDMI">
          <a:extLst>
            <a:ext uri="{FF2B5EF4-FFF2-40B4-BE49-F238E27FC236}">
              <a16:creationId xmlns:a16="http://schemas.microsoft.com/office/drawing/2014/main" id="{496F737C-67BF-4D58-8CF1-326EEFA730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91A6C9F9-1B72-4CF0-85DE-D5892324144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CEE050A9-1222-4F1F-837C-314EA50F312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2" name="AutoShape 39" descr="Resultado de imagen para MULTICONECTOR HDMI">
          <a:extLst>
            <a:ext uri="{FF2B5EF4-FFF2-40B4-BE49-F238E27FC236}">
              <a16:creationId xmlns:a16="http://schemas.microsoft.com/office/drawing/2014/main" id="{B61F958D-7270-41FC-8722-CD7CC8DA0C0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3" name="AutoShape 39" descr="Resultado de imagen para MULTICONECTOR HDMI">
          <a:extLst>
            <a:ext uri="{FF2B5EF4-FFF2-40B4-BE49-F238E27FC236}">
              <a16:creationId xmlns:a16="http://schemas.microsoft.com/office/drawing/2014/main" id="{5EEDDA4A-D590-4F3A-8F42-475C9637DED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EEB3BC08-2E39-4876-A053-0313473B164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1EA83D43-432C-456E-9517-44784444557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6" name="AutoShape 39" descr="Resultado de imagen para MULTICONECTOR HDMI">
          <a:extLst>
            <a:ext uri="{FF2B5EF4-FFF2-40B4-BE49-F238E27FC236}">
              <a16:creationId xmlns:a16="http://schemas.microsoft.com/office/drawing/2014/main" id="{D805476C-F161-4768-AC6A-64B69E7235D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174B2DAD-5AB8-4C37-A54E-98A01780ECA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C81A530A-6F7C-44AD-8D2B-59FA2BD772E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79" name="AutoShape 39" descr="Resultado de imagen para MULTICONECTOR HDMI">
          <a:extLst>
            <a:ext uri="{FF2B5EF4-FFF2-40B4-BE49-F238E27FC236}">
              <a16:creationId xmlns:a16="http://schemas.microsoft.com/office/drawing/2014/main" id="{DABD5FB8-AA63-4695-BB5A-F70ABC87916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84DEEF81-DFE0-4875-A85B-2C3DEB282BD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5F48D911-E53B-43CB-96ED-5189F42D1D0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2" name="AutoShape 39" descr="Resultado de imagen para MULTICONECTOR HDMI">
          <a:extLst>
            <a:ext uri="{FF2B5EF4-FFF2-40B4-BE49-F238E27FC236}">
              <a16:creationId xmlns:a16="http://schemas.microsoft.com/office/drawing/2014/main" id="{9215227F-54C8-495D-94B3-1371E8C764E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E3702E41-7AE2-4050-8B2F-C204DE63F22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4" name="AutoShape 39" descr="Resultado de imagen para MULTICONECTOR HDMI">
          <a:extLst>
            <a:ext uri="{FF2B5EF4-FFF2-40B4-BE49-F238E27FC236}">
              <a16:creationId xmlns:a16="http://schemas.microsoft.com/office/drawing/2014/main" id="{421F1F64-445C-4F58-82E8-F572D3F544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A2FF5A18-4E8E-45A7-848A-915C4071102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9AE1E5FF-0D13-4779-B70D-6A23BB9BA61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178FE73A-E400-4CE5-AB8E-E7EA4F21EBA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21D94C72-58A2-4D25-A2CD-C53F50C2168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89" name="AutoShape 39" descr="Resultado de imagen para MULTICONECTOR HDMI">
          <a:extLst>
            <a:ext uri="{FF2B5EF4-FFF2-40B4-BE49-F238E27FC236}">
              <a16:creationId xmlns:a16="http://schemas.microsoft.com/office/drawing/2014/main" id="{2091519D-E9B2-48C7-B1E6-C68E9EE910B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F5A7E625-27E8-4E3C-A392-E8A1816E370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1" name="AutoShape 39" descr="Resultado de imagen para MULTICONECTOR HDMI">
          <a:extLst>
            <a:ext uri="{FF2B5EF4-FFF2-40B4-BE49-F238E27FC236}">
              <a16:creationId xmlns:a16="http://schemas.microsoft.com/office/drawing/2014/main" id="{3B2B3B95-0C4B-4DE2-9505-FAF2008AE55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131E2C4D-3F7E-469C-9A99-3A1D7FF61C8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53D847F0-F196-497B-BBBD-3CED656688B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4" name="AutoShape 39" descr="Resultado de imagen para MULTICONECTOR HDMI">
          <a:extLst>
            <a:ext uri="{FF2B5EF4-FFF2-40B4-BE49-F238E27FC236}">
              <a16:creationId xmlns:a16="http://schemas.microsoft.com/office/drawing/2014/main" id="{BA8DE756-E030-4E2F-93CB-43AC3776152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B51998C1-4DCF-4854-BA20-AF28ECDD2AF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6" name="AutoShape 39" descr="Resultado de imagen para MULTICONECTOR HDMI">
          <a:extLst>
            <a:ext uri="{FF2B5EF4-FFF2-40B4-BE49-F238E27FC236}">
              <a16:creationId xmlns:a16="http://schemas.microsoft.com/office/drawing/2014/main" id="{FFF31953-0F45-4820-8DBF-02FFC7213EF5}"/>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15789</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BE0CFB33-282B-4F7D-BD54-B41ED69076EF}"/>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98" name="AutoShape 39" descr="Resultado de imagen para MULTICONECTOR HDMI">
          <a:extLst>
            <a:ext uri="{FF2B5EF4-FFF2-40B4-BE49-F238E27FC236}">
              <a16:creationId xmlns:a16="http://schemas.microsoft.com/office/drawing/2014/main" id="{8C3F6B08-4F8F-4642-842C-F61BF59A5FF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5238E656-BAF6-4AF4-890A-24AF3221F7D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31DBCA05-CEAA-45A2-9081-170CDA09A1E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1" name="AutoShape 39" descr="Resultado de imagen para MULTICONECTOR HDMI">
          <a:extLst>
            <a:ext uri="{FF2B5EF4-FFF2-40B4-BE49-F238E27FC236}">
              <a16:creationId xmlns:a16="http://schemas.microsoft.com/office/drawing/2014/main" id="{0DCD719C-2DE7-41A7-AF91-02D704DB328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8CA6CB78-E6C0-4288-917D-D0C8C1CFF34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FBA2D141-F711-48B8-9421-738652946BD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4" name="AutoShape 39" descr="Resultado de imagen para MULTICONECTOR HDMI">
          <a:extLst>
            <a:ext uri="{FF2B5EF4-FFF2-40B4-BE49-F238E27FC236}">
              <a16:creationId xmlns:a16="http://schemas.microsoft.com/office/drawing/2014/main" id="{B751AAC8-A065-4DEF-BDE1-052A319DF1F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B26D18B7-C04B-4722-ACB2-8B0157F1DAD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DFADF95A-A557-4613-82EA-B71B0167761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7" name="AutoShape 39" descr="Resultado de imagen para MULTICONECTOR HDMI">
          <a:extLst>
            <a:ext uri="{FF2B5EF4-FFF2-40B4-BE49-F238E27FC236}">
              <a16:creationId xmlns:a16="http://schemas.microsoft.com/office/drawing/2014/main" id="{22EF45AE-F842-4646-A3F6-550C3BF6D7B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8" name="AutoShape 39" descr="Resultado de imagen para MULTICONECTOR HDMI">
          <a:extLst>
            <a:ext uri="{FF2B5EF4-FFF2-40B4-BE49-F238E27FC236}">
              <a16:creationId xmlns:a16="http://schemas.microsoft.com/office/drawing/2014/main" id="{70F7532D-9A47-4F25-8375-FD6AF164973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F1FF87E6-00EC-47C6-AAC8-8853F72A609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4BF0B6BB-366A-4C69-B259-DD86A3C230A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1" name="AutoShape 39" descr="Resultado de imagen para MULTICONECTOR HDMI">
          <a:extLst>
            <a:ext uri="{FF2B5EF4-FFF2-40B4-BE49-F238E27FC236}">
              <a16:creationId xmlns:a16="http://schemas.microsoft.com/office/drawing/2014/main" id="{E67E367A-8595-4741-9A66-CBD7216CFD2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DE8C6173-CC33-41C1-982B-EAD1F78D803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965DD1BF-1A8A-4DDC-BE52-58C392BFDA0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4" name="AutoShape 39" descr="Resultado de imagen para MULTICONECTOR HDMI">
          <a:extLst>
            <a:ext uri="{FF2B5EF4-FFF2-40B4-BE49-F238E27FC236}">
              <a16:creationId xmlns:a16="http://schemas.microsoft.com/office/drawing/2014/main" id="{973F59E3-7F3E-4442-8B52-E2A58904E0C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6B766197-9EB7-4B53-B2EE-CC5DE0B3790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AEC339A4-C381-4891-8A14-E7FB5D0F4CA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7" name="AutoShape 39" descr="Resultado de imagen para MULTICONECTOR HDMI">
          <a:extLst>
            <a:ext uri="{FF2B5EF4-FFF2-40B4-BE49-F238E27FC236}">
              <a16:creationId xmlns:a16="http://schemas.microsoft.com/office/drawing/2014/main" id="{62938265-4333-4299-A394-D5E6C305955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BE4896B8-B418-4AE6-B2FD-89E33C8E815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19" name="AutoShape 39" descr="Resultado de imagen para MULTICONECTOR HDMI">
          <a:extLst>
            <a:ext uri="{FF2B5EF4-FFF2-40B4-BE49-F238E27FC236}">
              <a16:creationId xmlns:a16="http://schemas.microsoft.com/office/drawing/2014/main" id="{FF5DD31F-DB65-4058-8A85-FB87704878E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0F1B8B66-D500-4B4B-9DB2-5FA9FA2CF90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111719</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F868DFEB-5EC0-45B4-BA30-5E1DA44F797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DF6C721E-B84A-431B-91DF-226D7249DDA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02344C0B-D2CD-4268-BECD-2131041EE9F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24" name="AutoShape 39" descr="Resultado de imagen para MULTICONECTOR HDMI">
          <a:extLst>
            <a:ext uri="{FF2B5EF4-FFF2-40B4-BE49-F238E27FC236}">
              <a16:creationId xmlns:a16="http://schemas.microsoft.com/office/drawing/2014/main" id="{86B1FA49-FC86-4882-A0AC-8A02E40E18D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EF5C4DD5-3B45-445A-A305-5CFCEE84DF8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26" name="AutoShape 39" descr="Resultado de imagen para MULTICONECTOR HDMI">
          <a:extLst>
            <a:ext uri="{FF2B5EF4-FFF2-40B4-BE49-F238E27FC236}">
              <a16:creationId xmlns:a16="http://schemas.microsoft.com/office/drawing/2014/main" id="{223746AE-80A0-4554-8F5D-559ECE0F62E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EA8E49C8-6965-4877-8B50-730D1B6509F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CDDBEB7F-E8D3-4871-8514-CB536340B23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29" name="AutoShape 39" descr="Resultado de imagen para MULTICONECTOR HDMI">
          <a:extLst>
            <a:ext uri="{FF2B5EF4-FFF2-40B4-BE49-F238E27FC236}">
              <a16:creationId xmlns:a16="http://schemas.microsoft.com/office/drawing/2014/main" id="{71AD7957-1209-4DF5-9C6C-48507FC7A02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72C7985E-88EF-4EA9-9F70-1901CBCF00F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31" name="AutoShape 39" descr="Resultado de imagen para MULTICONECTOR HDMI">
          <a:extLst>
            <a:ext uri="{FF2B5EF4-FFF2-40B4-BE49-F238E27FC236}">
              <a16:creationId xmlns:a16="http://schemas.microsoft.com/office/drawing/2014/main" id="{B11D7856-2CA7-43AD-837A-888CF940CE5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155262</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6EA5B4E0-BE7D-4AE7-9C65-E95D2C942E5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3" name="AutoShape 39" descr="Resultado de imagen para MULTICONECTOR HDMI">
          <a:extLst>
            <a:ext uri="{FF2B5EF4-FFF2-40B4-BE49-F238E27FC236}">
              <a16:creationId xmlns:a16="http://schemas.microsoft.com/office/drawing/2014/main" id="{797A2C5F-C49E-42DE-B092-C770424C91C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30F460B1-BB64-4F8D-ABE3-6524F6501D1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2B5BD13B-DF17-4BB2-B075-314A48544A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6" name="AutoShape 39" descr="Resultado de imagen para MULTICONECTOR HDMI">
          <a:extLst>
            <a:ext uri="{FF2B5EF4-FFF2-40B4-BE49-F238E27FC236}">
              <a16:creationId xmlns:a16="http://schemas.microsoft.com/office/drawing/2014/main" id="{92FDC206-5EF4-450A-BADE-3334AB19CA9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4F36BC11-D47D-4469-82D6-895BB3E85CD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A06B074B-5C86-4579-9ED0-2D7A93882D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39" name="AutoShape 39" descr="Resultado de imagen para MULTICONECTOR HDMI">
          <a:extLst>
            <a:ext uri="{FF2B5EF4-FFF2-40B4-BE49-F238E27FC236}">
              <a16:creationId xmlns:a16="http://schemas.microsoft.com/office/drawing/2014/main" id="{A1589F16-A198-4621-81B5-CFD1D8F589A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71289A54-F738-4492-86C1-243CEA71538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2EA97FAD-E35B-4B94-BA76-967B333EA7C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2" name="AutoShape 39" descr="Resultado de imagen para MULTICONECTOR HDMI">
          <a:extLst>
            <a:ext uri="{FF2B5EF4-FFF2-40B4-BE49-F238E27FC236}">
              <a16:creationId xmlns:a16="http://schemas.microsoft.com/office/drawing/2014/main" id="{9337CB87-F023-4A46-BFE1-745B076568D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3" name="AutoShape 39" descr="Resultado de imagen para MULTICONECTOR HDMI">
          <a:extLst>
            <a:ext uri="{FF2B5EF4-FFF2-40B4-BE49-F238E27FC236}">
              <a16:creationId xmlns:a16="http://schemas.microsoft.com/office/drawing/2014/main" id="{41CC50E7-8335-4B02-A116-9A8347580B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C5B3E562-2D65-4721-85CE-95E5E3BC98C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6C3255D0-42B5-4678-8EC8-4AA7FDC01B0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6" name="AutoShape 39" descr="Resultado de imagen para MULTICONECTOR HDMI">
          <a:extLst>
            <a:ext uri="{FF2B5EF4-FFF2-40B4-BE49-F238E27FC236}">
              <a16:creationId xmlns:a16="http://schemas.microsoft.com/office/drawing/2014/main" id="{82E0E1F2-7341-4800-9C44-D51D3ABA612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50326</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3D452C91-308C-48FF-8C21-8B2FE5FD13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1578428</xdr:colOff>
      <xdr:row>14</xdr:row>
      <xdr:rowOff>367392</xdr:rowOff>
    </xdr:from>
    <xdr:to>
      <xdr:col>8</xdr:col>
      <xdr:colOff>32657</xdr:colOff>
      <xdr:row>30</xdr:row>
      <xdr:rowOff>91147</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EE0E5F84-DD92-437C-8DA0-1D7ADFFCBA4E}"/>
            </a:ext>
          </a:extLst>
        </xdr:cNvPr>
        <xdr:cNvSpPr>
          <a:spLocks noChangeAspect="1" noChangeArrowheads="1"/>
        </xdr:cNvSpPr>
      </xdr:nvSpPr>
      <xdr:spPr bwMode="auto">
        <a:xfrm>
          <a:off x="11389178" y="5034642"/>
          <a:ext cx="304800" cy="448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71F3D720-EB3B-41EE-A78F-FB03244BCD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243F1654-48F1-4B0E-B6A5-4143A2E0ECDC}"/>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91209F20-F482-4F40-9D03-234F89F476CA}"/>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FDB31042-3278-480D-AE06-AC8C27670DC4}"/>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60</xdr:row>
      <xdr:rowOff>0</xdr:rowOff>
    </xdr:from>
    <xdr:to>
      <xdr:col>11</xdr:col>
      <xdr:colOff>304800</xdr:colOff>
      <xdr:row>61</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6E4034E-D456-481D-ABCE-01E2CFFEB684}"/>
            </a:ext>
          </a:extLst>
        </xdr:cNvPr>
        <xdr:cNvSpPr>
          <a:spLocks noChangeAspect="1" noChangeArrowheads="1"/>
        </xdr:cNvSpPr>
      </xdr:nvSpPr>
      <xdr:spPr bwMode="auto">
        <a:xfrm>
          <a:off x="11864340" y="29885640"/>
          <a:ext cx="304800" cy="2855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55</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52758DF8-A9BE-4F2E-A2D7-8B8B4E233C0A}"/>
            </a:ext>
          </a:extLst>
        </xdr:cNvPr>
        <xdr:cNvSpPr>
          <a:spLocks noChangeAspect="1" noChangeArrowheads="1"/>
        </xdr:cNvSpPr>
      </xdr:nvSpPr>
      <xdr:spPr bwMode="auto">
        <a:xfrm>
          <a:off x="13106400" y="2888742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55</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7BB8E4A-854D-4741-9576-2D78F8B27598}"/>
            </a:ext>
          </a:extLst>
        </xdr:cNvPr>
        <xdr:cNvSpPr>
          <a:spLocks noChangeAspect="1" noChangeArrowheads="1"/>
        </xdr:cNvSpPr>
      </xdr:nvSpPr>
      <xdr:spPr bwMode="auto">
        <a:xfrm>
          <a:off x="13106400" y="2888742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28</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CF44B652-213A-499D-9304-1DFC8A627D3E}"/>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5000CF8B-1756-43BB-94B9-28276FEA5BA6}"/>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859E4F02-3EB6-4FCF-9849-89FA7726CEC4}"/>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95ADAF23-0B3E-4245-B34F-199DE72DC7A8}"/>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6" name="AutoShape 39" descr="Resultado de imagen para MULTICONECTOR HDMI">
          <a:extLst>
            <a:ext uri="{FF2B5EF4-FFF2-40B4-BE49-F238E27FC236}">
              <a16:creationId xmlns:a16="http://schemas.microsoft.com/office/drawing/2014/main" id="{35B7CCFB-41B4-4A8E-A2EF-D1A21757A44F}"/>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0B890688-0673-4D21-9FF5-1086D7A548DE}"/>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8434204B-BA41-4840-92B7-AE6AE7F1D026}"/>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9" name="AutoShape 39" descr="Resultado de imagen para MULTICONECTOR HDMI">
          <a:extLst>
            <a:ext uri="{FF2B5EF4-FFF2-40B4-BE49-F238E27FC236}">
              <a16:creationId xmlns:a16="http://schemas.microsoft.com/office/drawing/2014/main" id="{169DF4CD-5D7B-4ADF-94F5-EC1499AF268E}"/>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92684049-48AD-4736-A672-3001B23C9A46}"/>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1" name="AutoShape 39" descr="Resultado de imagen para MULTICONECTOR HDMI">
          <a:extLst>
            <a:ext uri="{FF2B5EF4-FFF2-40B4-BE49-F238E27FC236}">
              <a16:creationId xmlns:a16="http://schemas.microsoft.com/office/drawing/2014/main" id="{1956A522-59BA-47AE-B7BA-5581E20BAFE0}"/>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9BE9C6B8-C9B8-424B-A8A9-6DA6668D9A46}"/>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2531396E-9758-4BD9-A9BF-3A52389F6F02}"/>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4" name="AutoShape 39" descr="Resultado de imagen para MULTICONECTOR HDMI">
          <a:extLst>
            <a:ext uri="{FF2B5EF4-FFF2-40B4-BE49-F238E27FC236}">
              <a16:creationId xmlns:a16="http://schemas.microsoft.com/office/drawing/2014/main" id="{76C87BAC-35E9-4B11-883D-4AE64E09AFCA}"/>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C5BE5D97-C21A-4D58-9F04-51A9FAF038B7}"/>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6" name="AutoShape 39" descr="Resultado de imagen para MULTICONECTOR HDMI">
          <a:extLst>
            <a:ext uri="{FF2B5EF4-FFF2-40B4-BE49-F238E27FC236}">
              <a16:creationId xmlns:a16="http://schemas.microsoft.com/office/drawing/2014/main" id="{15EC175F-658C-48B6-BFD9-4E6A7EB6E891}"/>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6F95B032-2A17-4728-AB50-9B41F6C0ACE0}"/>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18" name="AutoShape 39" descr="Resultado de imagen para MULTICONECTOR HDMI">
          <a:extLst>
            <a:ext uri="{FF2B5EF4-FFF2-40B4-BE49-F238E27FC236}">
              <a16:creationId xmlns:a16="http://schemas.microsoft.com/office/drawing/2014/main" id="{4A1C4F3B-CC01-42A1-8C1D-58B6AD0DDEBC}"/>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69E88BD9-341D-4347-9D2A-951E76687D2E}"/>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B68B0A4B-4981-4FE4-983F-A28EA533C928}"/>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1" name="AutoShape 39" descr="Resultado de imagen para MULTICONECTOR HDMI">
          <a:extLst>
            <a:ext uri="{FF2B5EF4-FFF2-40B4-BE49-F238E27FC236}">
              <a16:creationId xmlns:a16="http://schemas.microsoft.com/office/drawing/2014/main" id="{32D2C243-AD6F-4004-B64D-612328411DF3}"/>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19C3FB21-19F0-4CB9-A9E5-3E609538C95C}"/>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8FA85FDA-61E6-4416-B25E-4621540CC687}"/>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24" name="AutoShape 39" descr="Resultado de imagen para MULTICONECTOR HDMI">
          <a:extLst>
            <a:ext uri="{FF2B5EF4-FFF2-40B4-BE49-F238E27FC236}">
              <a16:creationId xmlns:a16="http://schemas.microsoft.com/office/drawing/2014/main" id="{062F4566-2970-4F28-91B7-03637D5707C2}"/>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7BF3C244-EB78-4CA5-856A-600D17865802}"/>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49532C67-E3B8-4C20-982A-0B267D1CDAB7}"/>
            </a:ext>
          </a:extLst>
        </xdr:cNvPr>
        <xdr:cNvSpPr>
          <a:spLocks noChangeAspect="1" noChangeArrowheads="1"/>
        </xdr:cNvSpPr>
      </xdr:nvSpPr>
      <xdr:spPr bwMode="auto">
        <a:xfrm>
          <a:off x="6736080" y="4579620"/>
          <a:ext cx="304800" cy="4534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7" name="AutoShape 39" descr="Resultado de imagen para MULTICONECTOR HDMI">
          <a:extLst>
            <a:ext uri="{FF2B5EF4-FFF2-40B4-BE49-F238E27FC236}">
              <a16:creationId xmlns:a16="http://schemas.microsoft.com/office/drawing/2014/main" id="{8F0A4F7A-0929-4D90-92BE-502BAB291D62}"/>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FA00AC60-120E-4E25-9A9A-13261E19329B}"/>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3C2B5650-9447-4F2E-9254-4CDAD9CB1576}"/>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0" name="AutoShape 39" descr="Resultado de imagen para MULTICONECTOR HDMI">
          <a:extLst>
            <a:ext uri="{FF2B5EF4-FFF2-40B4-BE49-F238E27FC236}">
              <a16:creationId xmlns:a16="http://schemas.microsoft.com/office/drawing/2014/main" id="{3688A758-3080-40A2-BC5C-26C45836B175}"/>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1" name="AutoShape 39" descr="Resultado de imagen para MULTICONECTOR HDMI">
          <a:extLst>
            <a:ext uri="{FF2B5EF4-FFF2-40B4-BE49-F238E27FC236}">
              <a16:creationId xmlns:a16="http://schemas.microsoft.com/office/drawing/2014/main" id="{FD8ED0EE-F0C6-4BB1-850C-A831746B9973}"/>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3759527B-4A19-4EF5-AB00-684B80F1F008}"/>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E02025AA-2F46-4714-92ED-5C050515B89C}"/>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4" name="AutoShape 39" descr="Resultado de imagen para MULTICONECTOR HDMI">
          <a:extLst>
            <a:ext uri="{FF2B5EF4-FFF2-40B4-BE49-F238E27FC236}">
              <a16:creationId xmlns:a16="http://schemas.microsoft.com/office/drawing/2014/main" id="{8A950180-C6AC-4314-A5FF-2A8C41908403}"/>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9A6BF161-ACE2-4D0C-89D7-E28DE9BA3F57}"/>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53DBAEEC-48D8-4F07-A3BF-CE53AE579813}"/>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7" name="AutoShape 39" descr="Resultado de imagen para MULTICONECTOR HDMI">
          <a:extLst>
            <a:ext uri="{FF2B5EF4-FFF2-40B4-BE49-F238E27FC236}">
              <a16:creationId xmlns:a16="http://schemas.microsoft.com/office/drawing/2014/main" id="{D5276C86-B7D2-4F20-B902-37C66522DB90}"/>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4AA0356D-27E4-4FEF-9177-3B6DC618372C}"/>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3E4CE05E-DEF6-4C3A-A7AC-6B59AD6D7835}"/>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0" name="AutoShape 39" descr="Resultado de imagen para MULTICONECTOR HDMI">
          <a:extLst>
            <a:ext uri="{FF2B5EF4-FFF2-40B4-BE49-F238E27FC236}">
              <a16:creationId xmlns:a16="http://schemas.microsoft.com/office/drawing/2014/main" id="{BB3ED057-9070-490E-A48E-ED5E3CF80201}"/>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472DBD35-71FD-4074-AAEC-933DB414B9D6}"/>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2" name="AutoShape 39" descr="Resultado de imagen para MULTICONECTOR HDMI">
          <a:extLst>
            <a:ext uri="{FF2B5EF4-FFF2-40B4-BE49-F238E27FC236}">
              <a16:creationId xmlns:a16="http://schemas.microsoft.com/office/drawing/2014/main" id="{11882757-43A3-45F8-ABF3-64DDB6EB39A6}"/>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51718D37-B471-4C56-8A63-82742A73FB3F}"/>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A34BBF7A-8873-4B66-8420-DA9E4169377B}"/>
            </a:ext>
          </a:extLst>
        </xdr:cNvPr>
        <xdr:cNvSpPr>
          <a:spLocks noChangeAspect="1" noChangeArrowheads="1"/>
        </xdr:cNvSpPr>
      </xdr:nvSpPr>
      <xdr:spPr bwMode="auto">
        <a:xfrm>
          <a:off x="6736080" y="4579620"/>
          <a:ext cx="304800" cy="4471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2AA1E2A-D439-414F-964C-26A656E7F411}"/>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C4500802-B132-46A7-A33F-6DEA3627146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BE017FDE-C49E-4C96-9C50-A5E5F7F07C55}"/>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48" name="AutoShape 39" descr="Resultado de imagen para MULTICONECTOR HDMI">
          <a:extLst>
            <a:ext uri="{FF2B5EF4-FFF2-40B4-BE49-F238E27FC236}">
              <a16:creationId xmlns:a16="http://schemas.microsoft.com/office/drawing/2014/main" id="{6873681E-C5F1-4717-A213-2DC2EA2AEDB3}"/>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CD7F52D7-6FA6-4391-BF69-9C5674DE7C1A}"/>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F59B9217-F444-4837-9BBF-B3E5796BDBE9}"/>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51" name="AutoShape 39" descr="Resultado de imagen para MULTICONECTOR HDMI">
          <a:extLst>
            <a:ext uri="{FF2B5EF4-FFF2-40B4-BE49-F238E27FC236}">
              <a16:creationId xmlns:a16="http://schemas.microsoft.com/office/drawing/2014/main" id="{0BABC0BF-20CD-45AD-A482-72C5FBBDA11A}"/>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5FDB056E-350C-406F-A60C-5AB6133E28D1}"/>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3" name="AutoShape 39" descr="Resultado de imagen para MULTICONECTOR HDMI">
          <a:extLst>
            <a:ext uri="{FF2B5EF4-FFF2-40B4-BE49-F238E27FC236}">
              <a16:creationId xmlns:a16="http://schemas.microsoft.com/office/drawing/2014/main" id="{555619D2-525C-42A9-8171-85D188F987E5}"/>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1962E432-8D65-4CE1-80DF-65A00DB7AAFC}"/>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05DC2A0E-417C-47D6-AFFE-7B42EDF0C552}"/>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6" name="AutoShape 39" descr="Resultado de imagen para MULTICONECTOR HDMI">
          <a:extLst>
            <a:ext uri="{FF2B5EF4-FFF2-40B4-BE49-F238E27FC236}">
              <a16:creationId xmlns:a16="http://schemas.microsoft.com/office/drawing/2014/main" id="{8BD6F3CB-A064-4FF2-A91D-6797618F66DE}"/>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45F8E62A-8A04-425A-93C2-6182E4839BD1}"/>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8" name="AutoShape 39" descr="Resultado de imagen para MULTICONECTOR HDMI">
          <a:extLst>
            <a:ext uri="{FF2B5EF4-FFF2-40B4-BE49-F238E27FC236}">
              <a16:creationId xmlns:a16="http://schemas.microsoft.com/office/drawing/2014/main" id="{6994B28C-88B3-4FAB-8676-A80580965A60}"/>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29B4DC18-C49C-4FAD-A7C9-D18A56C70D5D}"/>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0" name="AutoShape 39" descr="Resultado de imagen para MULTICONECTOR HDMI">
          <a:extLst>
            <a:ext uri="{FF2B5EF4-FFF2-40B4-BE49-F238E27FC236}">
              <a16:creationId xmlns:a16="http://schemas.microsoft.com/office/drawing/2014/main" id="{DABB27B8-692D-4176-A51B-5369EC9B1C4F}"/>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09C32CDB-56CF-4A33-B3E2-A22D496229D4}"/>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4340AD48-4D64-4841-B3B5-0B12A2D4D7ED}"/>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3" name="AutoShape 39" descr="Resultado de imagen para MULTICONECTOR HDMI">
          <a:extLst>
            <a:ext uri="{FF2B5EF4-FFF2-40B4-BE49-F238E27FC236}">
              <a16:creationId xmlns:a16="http://schemas.microsoft.com/office/drawing/2014/main" id="{91B32829-ABE1-4DF9-B386-9E6A8231A7AA}"/>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1A97C1B4-A535-453E-AE54-27A153D92AD6}"/>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31E1B0E8-FB81-4DC4-B8D3-FBA876ED6E61}"/>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66" name="AutoShape 39" descr="Resultado de imagen para MULTICONECTOR HDMI">
          <a:extLst>
            <a:ext uri="{FF2B5EF4-FFF2-40B4-BE49-F238E27FC236}">
              <a16:creationId xmlns:a16="http://schemas.microsoft.com/office/drawing/2014/main" id="{3139DD0E-7F8C-4ED8-9B1B-EC314BA5D4DE}"/>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C0036B42-3125-4A9C-970D-B5A19E4488AE}"/>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C8BCA32B-CE12-46B6-ACF8-4A82310E06E7}"/>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69" name="AutoShape 39" descr="Resultado de imagen para MULTICONECTOR HDMI">
          <a:extLst>
            <a:ext uri="{FF2B5EF4-FFF2-40B4-BE49-F238E27FC236}">
              <a16:creationId xmlns:a16="http://schemas.microsoft.com/office/drawing/2014/main" id="{415FE13F-D880-48B9-9D0A-DFC392F0C01C}"/>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CCC4C729-ED9A-4BB6-9FAB-54C2CF62DAFE}"/>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CD809BA-19A1-4FF8-AA06-8F0D9105E941}"/>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2" name="AutoShape 39" descr="Resultado de imagen para MULTICONECTOR HDMI">
          <a:extLst>
            <a:ext uri="{FF2B5EF4-FFF2-40B4-BE49-F238E27FC236}">
              <a16:creationId xmlns:a16="http://schemas.microsoft.com/office/drawing/2014/main" id="{9521DD7B-956A-43AB-B854-6840DBC57108}"/>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3" name="AutoShape 39" descr="Resultado de imagen para MULTICONECTOR HDMI">
          <a:extLst>
            <a:ext uri="{FF2B5EF4-FFF2-40B4-BE49-F238E27FC236}">
              <a16:creationId xmlns:a16="http://schemas.microsoft.com/office/drawing/2014/main" id="{E1B69840-C8DC-4DF6-A0AA-AFAADB888CF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81F6E3AF-79E8-4031-9082-1DB55CED6CE8}"/>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352A408D-80DB-40D5-99B9-C1338FDB283A}"/>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6" name="AutoShape 39" descr="Resultado de imagen para MULTICONECTOR HDMI">
          <a:extLst>
            <a:ext uri="{FF2B5EF4-FFF2-40B4-BE49-F238E27FC236}">
              <a16:creationId xmlns:a16="http://schemas.microsoft.com/office/drawing/2014/main" id="{353D7941-929E-4BC2-A715-B10A2A0AF69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523AD74F-6551-4A26-91A5-52D4D10912F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FE1C7EE0-CAB0-46B6-B707-DEE0B8B04B83}"/>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79" name="AutoShape 39" descr="Resultado de imagen para MULTICONECTOR HDMI">
          <a:extLst>
            <a:ext uri="{FF2B5EF4-FFF2-40B4-BE49-F238E27FC236}">
              <a16:creationId xmlns:a16="http://schemas.microsoft.com/office/drawing/2014/main" id="{085C0E57-8345-47D4-B20F-79607D6F8BFE}"/>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B27111ED-C48D-4F57-8D0E-3C7025242239}"/>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88863D3C-B50D-4B5F-9BD7-A67FD93BA1F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2" name="AutoShape 39" descr="Resultado de imagen para MULTICONECTOR HDMI">
          <a:extLst>
            <a:ext uri="{FF2B5EF4-FFF2-40B4-BE49-F238E27FC236}">
              <a16:creationId xmlns:a16="http://schemas.microsoft.com/office/drawing/2014/main" id="{314B6B69-24F9-48A5-849E-7DF640F16F4B}"/>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055F9861-CC6B-4B12-B92E-E1D9E84E06B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4" name="AutoShape 39" descr="Resultado de imagen para MULTICONECTOR HDMI">
          <a:extLst>
            <a:ext uri="{FF2B5EF4-FFF2-40B4-BE49-F238E27FC236}">
              <a16:creationId xmlns:a16="http://schemas.microsoft.com/office/drawing/2014/main" id="{2B1A4441-B0B4-4AFB-A2AF-A2F0D99D6CD6}"/>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1E64FF51-71BA-49FA-A70F-7CD33D3AD6B3}"/>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A2679342-0F1C-4837-A827-9AD9D71ED17C}"/>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28EC66F5-D394-4930-8AA2-EAC325795A20}"/>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81C13D2A-AF23-4034-982D-ED13D0377FA1}"/>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89" name="AutoShape 39" descr="Resultado de imagen para MULTICONECTOR HDMI">
          <a:extLst>
            <a:ext uri="{FF2B5EF4-FFF2-40B4-BE49-F238E27FC236}">
              <a16:creationId xmlns:a16="http://schemas.microsoft.com/office/drawing/2014/main" id="{F15D783B-6D0A-40E0-A694-1C80C3C72ECC}"/>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9CBCCB3E-4503-49DB-8498-D922AB01BBE0}"/>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1" name="AutoShape 39" descr="Resultado de imagen para MULTICONECTOR HDMI">
          <a:extLst>
            <a:ext uri="{FF2B5EF4-FFF2-40B4-BE49-F238E27FC236}">
              <a16:creationId xmlns:a16="http://schemas.microsoft.com/office/drawing/2014/main" id="{F709B81D-0D2D-444F-974D-C787ED7D9B49}"/>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A2865F36-3FF9-411D-B07B-6855B6C74E88}"/>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156D9E29-EB8D-419E-905D-A3EBC4E4E4BC}"/>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4" name="AutoShape 39" descr="Resultado de imagen para MULTICONECTOR HDMI">
          <a:extLst>
            <a:ext uri="{FF2B5EF4-FFF2-40B4-BE49-F238E27FC236}">
              <a16:creationId xmlns:a16="http://schemas.microsoft.com/office/drawing/2014/main" id="{D698DEA2-4C7B-443C-9B20-979C185BF8C8}"/>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92617C84-6A66-4CF2-8A66-FBF5E845C1C6}"/>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6" name="AutoShape 39" descr="Resultado de imagen para MULTICONECTOR HDMI">
          <a:extLst>
            <a:ext uri="{FF2B5EF4-FFF2-40B4-BE49-F238E27FC236}">
              <a16:creationId xmlns:a16="http://schemas.microsoft.com/office/drawing/2014/main" id="{0DC6AD88-DE03-405C-80C8-094FB458B7C5}"/>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D17D846E-7FBD-4BA2-BB40-32F1ABB80882}"/>
            </a:ext>
          </a:extLst>
        </xdr:cNvPr>
        <xdr:cNvSpPr>
          <a:spLocks noChangeAspect="1" noChangeArrowheads="1"/>
        </xdr:cNvSpPr>
      </xdr:nvSpPr>
      <xdr:spPr bwMode="auto">
        <a:xfrm>
          <a:off x="6736080" y="4579620"/>
          <a:ext cx="304800" cy="455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98" name="AutoShape 39" descr="Resultado de imagen para MULTICONECTOR HDMI">
          <a:extLst>
            <a:ext uri="{FF2B5EF4-FFF2-40B4-BE49-F238E27FC236}">
              <a16:creationId xmlns:a16="http://schemas.microsoft.com/office/drawing/2014/main" id="{6EA0AEAA-9426-415D-A3CC-AB72E9A35099}"/>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5B49F17C-CBD6-406C-8FDB-97457403F2EC}"/>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E39C5BAB-A69D-4554-8D41-A81C44E69696}"/>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1" name="AutoShape 39" descr="Resultado de imagen para MULTICONECTOR HDMI">
          <a:extLst>
            <a:ext uri="{FF2B5EF4-FFF2-40B4-BE49-F238E27FC236}">
              <a16:creationId xmlns:a16="http://schemas.microsoft.com/office/drawing/2014/main" id="{74665679-CE49-4466-B3D0-B916AE34BF01}"/>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10179003-D8AD-42F0-9643-261B963F0006}"/>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839F7EE0-1CB4-4466-923C-106FC79C0E8B}"/>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4" name="AutoShape 39" descr="Resultado de imagen para MULTICONECTOR HDMI">
          <a:extLst>
            <a:ext uri="{FF2B5EF4-FFF2-40B4-BE49-F238E27FC236}">
              <a16:creationId xmlns:a16="http://schemas.microsoft.com/office/drawing/2014/main" id="{619138ED-A0F2-4236-96B5-2DCB6EDF187F}"/>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12560349-C3CD-47CD-88D6-E5CDF5ECE0B5}"/>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BE97B075-4495-470C-8145-08954989B041}"/>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7" name="AutoShape 39" descr="Resultado de imagen para MULTICONECTOR HDMI">
          <a:extLst>
            <a:ext uri="{FF2B5EF4-FFF2-40B4-BE49-F238E27FC236}">
              <a16:creationId xmlns:a16="http://schemas.microsoft.com/office/drawing/2014/main" id="{7664C63A-0A79-4DF2-860F-3F85F9BCF792}"/>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8" name="AutoShape 39" descr="Resultado de imagen para MULTICONECTOR HDMI">
          <a:extLst>
            <a:ext uri="{FF2B5EF4-FFF2-40B4-BE49-F238E27FC236}">
              <a16:creationId xmlns:a16="http://schemas.microsoft.com/office/drawing/2014/main" id="{03D5E1AF-9FF6-4862-A58C-6B05A6ADAF32}"/>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DC2B86CC-6D89-451A-84FA-69B499047BAC}"/>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1E3FCCD-C44C-42BF-8E78-EA15BB7FB1C5}"/>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1" name="AutoShape 39" descr="Resultado de imagen para MULTICONECTOR HDMI">
          <a:extLst>
            <a:ext uri="{FF2B5EF4-FFF2-40B4-BE49-F238E27FC236}">
              <a16:creationId xmlns:a16="http://schemas.microsoft.com/office/drawing/2014/main" id="{4E73830F-A125-41A3-90D5-FF4868495E4F}"/>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86217768-C8B6-4957-A457-2A07C0687329}"/>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10107E51-5D82-402B-82E4-7A37B0F26986}"/>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4" name="AutoShape 39" descr="Resultado de imagen para MULTICONECTOR HDMI">
          <a:extLst>
            <a:ext uri="{FF2B5EF4-FFF2-40B4-BE49-F238E27FC236}">
              <a16:creationId xmlns:a16="http://schemas.microsoft.com/office/drawing/2014/main" id="{1CA9CD8B-1DF2-48EB-BEE9-25194080B588}"/>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DDC2C4F4-85BD-4B2C-B807-D59FB310575B}"/>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661EEAD5-2F70-454A-B221-A91768AC4215}"/>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7" name="AutoShape 39" descr="Resultado de imagen para MULTICONECTOR HDMI">
          <a:extLst>
            <a:ext uri="{FF2B5EF4-FFF2-40B4-BE49-F238E27FC236}">
              <a16:creationId xmlns:a16="http://schemas.microsoft.com/office/drawing/2014/main" id="{5BF614E0-BBA4-4A05-A577-8DB9FC53BD11}"/>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3717DAC6-A10A-4B0C-BE8A-1CB2ECAC37A5}"/>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19" name="AutoShape 39" descr="Resultado de imagen para MULTICONECTOR HDMI">
          <a:extLst>
            <a:ext uri="{FF2B5EF4-FFF2-40B4-BE49-F238E27FC236}">
              <a16:creationId xmlns:a16="http://schemas.microsoft.com/office/drawing/2014/main" id="{736773A5-DA89-4637-A965-740E745EEB2E}"/>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D838EDBA-BAAB-451A-B2C2-6EF1570BCFBB}"/>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88043</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72E9AC3D-D344-4926-8E5E-E73E8F427940}"/>
            </a:ext>
          </a:extLst>
        </xdr:cNvPr>
        <xdr:cNvSpPr>
          <a:spLocks noChangeAspect="1" noChangeArrowheads="1"/>
        </xdr:cNvSpPr>
      </xdr:nvSpPr>
      <xdr:spPr bwMode="auto">
        <a:xfrm>
          <a:off x="6736080" y="4579620"/>
          <a:ext cx="304800" cy="448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A21C5E46-6088-4DF0-9FBA-35976B0D8EB0}"/>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BD497D7E-9B52-4769-88E7-BB2E28E36DE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24" name="AutoShape 39" descr="Resultado de imagen para MULTICONECTOR HDMI">
          <a:extLst>
            <a:ext uri="{FF2B5EF4-FFF2-40B4-BE49-F238E27FC236}">
              <a16:creationId xmlns:a16="http://schemas.microsoft.com/office/drawing/2014/main" id="{A1FFE3F0-404A-4FAA-9D6D-020CDF4EDE3D}"/>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C5D5D813-33D9-429E-9CCF-D2CB50182995}"/>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26" name="AutoShape 39" descr="Resultado de imagen para MULTICONECTOR HDMI">
          <a:extLst>
            <a:ext uri="{FF2B5EF4-FFF2-40B4-BE49-F238E27FC236}">
              <a16:creationId xmlns:a16="http://schemas.microsoft.com/office/drawing/2014/main" id="{274A07E3-B80F-4704-99F4-E3B1A22088E3}"/>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E42A773-0F87-4541-B8DB-97E5CDF45E88}"/>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F32BC756-9289-4FA5-B648-EF270F56FB2C}"/>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29" name="AutoShape 39" descr="Resultado de imagen para MULTICONECTOR HDMI">
          <a:extLst>
            <a:ext uri="{FF2B5EF4-FFF2-40B4-BE49-F238E27FC236}">
              <a16:creationId xmlns:a16="http://schemas.microsoft.com/office/drawing/2014/main" id="{FE1D4934-C635-44F7-BA43-0EF1F83DFD22}"/>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AD395CBB-4725-4BED-A533-F89438AFE616}"/>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31" name="AutoShape 39" descr="Resultado de imagen para MULTICONECTOR HDMI">
          <a:extLst>
            <a:ext uri="{FF2B5EF4-FFF2-40B4-BE49-F238E27FC236}">
              <a16:creationId xmlns:a16="http://schemas.microsoft.com/office/drawing/2014/main" id="{CC3C6A49-4B1B-4982-821A-9ECA5602A212}"/>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83E88FE9-3EA3-4908-9DAE-09009CDF69DE}"/>
            </a:ext>
          </a:extLst>
        </xdr:cNvPr>
        <xdr:cNvSpPr>
          <a:spLocks noChangeAspect="1" noChangeArrowheads="1"/>
        </xdr:cNvSpPr>
      </xdr:nvSpPr>
      <xdr:spPr bwMode="auto">
        <a:xfrm>
          <a:off x="6736080" y="4579620"/>
          <a:ext cx="304800" cy="4526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3" name="AutoShape 39" descr="Resultado de imagen para MULTICONECTOR HDMI">
          <a:extLst>
            <a:ext uri="{FF2B5EF4-FFF2-40B4-BE49-F238E27FC236}">
              <a16:creationId xmlns:a16="http://schemas.microsoft.com/office/drawing/2014/main" id="{97249B98-FFBF-4044-AD03-FFF324AB531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84F873A1-4B6B-4DB2-9B1B-AAC615C9423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E1EE7C88-C67F-4C43-A63F-F443A8CD1D0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6" name="AutoShape 39" descr="Resultado de imagen para MULTICONECTOR HDMI">
          <a:extLst>
            <a:ext uri="{FF2B5EF4-FFF2-40B4-BE49-F238E27FC236}">
              <a16:creationId xmlns:a16="http://schemas.microsoft.com/office/drawing/2014/main" id="{4DE7263B-AF48-434B-B08F-B31D790EA4EF}"/>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8DB46368-DFC4-432F-B844-D083139DFEA7}"/>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37FB4CE8-82D5-4317-B5D4-FCA02933AD8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39" name="AutoShape 39" descr="Resultado de imagen para MULTICONECTOR HDMI">
          <a:extLst>
            <a:ext uri="{FF2B5EF4-FFF2-40B4-BE49-F238E27FC236}">
              <a16:creationId xmlns:a16="http://schemas.microsoft.com/office/drawing/2014/main" id="{3070C5A7-D214-408D-AEC5-B71999D00119}"/>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263B56BE-C5EB-4438-B258-51DE238DAFEB}"/>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70D78380-212F-43CF-B1D5-985DD4C9C6F6}"/>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2" name="AutoShape 39" descr="Resultado de imagen para MULTICONECTOR HDMI">
          <a:extLst>
            <a:ext uri="{FF2B5EF4-FFF2-40B4-BE49-F238E27FC236}">
              <a16:creationId xmlns:a16="http://schemas.microsoft.com/office/drawing/2014/main" id="{9648B76E-0F77-46FB-8A4F-870125993320}"/>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3" name="AutoShape 39" descr="Resultado de imagen para MULTICONECTOR HDMI">
          <a:extLst>
            <a:ext uri="{FF2B5EF4-FFF2-40B4-BE49-F238E27FC236}">
              <a16:creationId xmlns:a16="http://schemas.microsoft.com/office/drawing/2014/main" id="{17DBC8FB-C2DB-4667-825F-4B33164E9863}"/>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60A1937-74CB-469A-96E0-5AC595480EFA}"/>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2C8AB10C-A265-4560-A85A-60CF86A54960}"/>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6" name="AutoShape 39" descr="Resultado de imagen para MULTICONECTOR HDMI">
          <a:extLst>
            <a:ext uri="{FF2B5EF4-FFF2-40B4-BE49-F238E27FC236}">
              <a16:creationId xmlns:a16="http://schemas.microsoft.com/office/drawing/2014/main" id="{AD1B850D-BED3-4E98-84CF-8AE354848ED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EFD9FE4A-BB07-4168-A6EB-D68D97A70FD2}"/>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28</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695779E9-D762-49E8-A593-676889C933CC}"/>
            </a:ext>
          </a:extLst>
        </xdr:cNvPr>
        <xdr:cNvSpPr>
          <a:spLocks noChangeAspect="1" noChangeArrowheads="1"/>
        </xdr:cNvSpPr>
      </xdr:nvSpPr>
      <xdr:spPr bwMode="auto">
        <a:xfrm>
          <a:off x="6736080" y="4579620"/>
          <a:ext cx="304800" cy="445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C10CE4B9-9027-4101-A19D-7792841487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6C25A5CA-C4A0-44C2-A1A2-6C60F61A5821}"/>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11</xdr:col>
      <xdr:colOff>0</xdr:colOff>
      <xdr:row>60</xdr:row>
      <xdr:rowOff>0</xdr:rowOff>
    </xdr:from>
    <xdr:to>
      <xdr:col>11</xdr:col>
      <xdr:colOff>304800</xdr:colOff>
      <xdr:row>61</xdr:row>
      <xdr:rowOff>87447</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55</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55</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3</xdr:col>
      <xdr:colOff>54427</xdr:colOff>
      <xdr:row>0</xdr:row>
      <xdr:rowOff>326571</xdr:rowOff>
    </xdr:from>
    <xdr:to>
      <xdr:col>4</xdr:col>
      <xdr:colOff>1970766</xdr:colOff>
      <xdr:row>3</xdr:row>
      <xdr:rowOff>58964</xdr:rowOff>
    </xdr:to>
    <xdr:pic>
      <xdr:nvPicPr>
        <xdr:cNvPr id="2" name="Imagen 1">
          <a:extLst>
            <a:ext uri="{FF2B5EF4-FFF2-40B4-BE49-F238E27FC236}">
              <a16:creationId xmlns:a16="http://schemas.microsoft.com/office/drawing/2014/main" id="{A1A35DA1-E477-4F1A-AC52-7177AA9B40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1752" y="326571"/>
          <a:ext cx="2745014" cy="932543"/>
        </a:xfrm>
        <a:prstGeom prst="rect">
          <a:avLst/>
        </a:prstGeom>
        <a:noFill/>
        <a:ln>
          <a:noFill/>
        </a:ln>
      </xdr:spPr>
    </xdr:pic>
    <xdr:clientData/>
  </xdr:twoCellAnchor>
  <xdr:twoCellAnchor editAs="oneCell">
    <xdr:from>
      <xdr:col>12</xdr:col>
      <xdr:colOff>1287118</xdr:colOff>
      <xdr:row>0</xdr:row>
      <xdr:rowOff>158750</xdr:rowOff>
    </xdr:from>
    <xdr:to>
      <xdr:col>13</xdr:col>
      <xdr:colOff>1033327</xdr:colOff>
      <xdr:row>3</xdr:row>
      <xdr:rowOff>142875</xdr:rowOff>
    </xdr:to>
    <xdr:pic>
      <xdr:nvPicPr>
        <xdr:cNvPr id="3" name="Imagen 2">
          <a:extLst>
            <a:ext uri="{FF2B5EF4-FFF2-40B4-BE49-F238E27FC236}">
              <a16:creationId xmlns:a16="http://schemas.microsoft.com/office/drawing/2014/main" id="{2EA591AA-C395-40B9-A852-42AE2243EE07}"/>
            </a:ext>
          </a:extLst>
        </xdr:cNvPr>
        <xdr:cNvPicPr>
          <a:picLocks noChangeAspect="1"/>
        </xdr:cNvPicPr>
      </xdr:nvPicPr>
      <xdr:blipFill>
        <a:blip xmlns:r="http://schemas.openxmlformats.org/officeDocument/2006/relationships" r:embed="rId2"/>
        <a:stretch>
          <a:fillRect/>
        </a:stretch>
      </xdr:blipFill>
      <xdr:spPr>
        <a:xfrm>
          <a:off x="19194118" y="158750"/>
          <a:ext cx="1203534" cy="11842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31</xdr:row>
      <xdr:rowOff>2401</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45FC52B3-61A9-4993-8ADB-8EA85FE9ACC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305C7AD2-D3DF-4E64-88BC-A5CBA1E11D0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6E8BF276-7B16-4FD2-9EA0-0C1CD4FC27E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C47CFC13-86B0-4B1B-913B-141B856C192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6" name="AutoShape 39" descr="Resultado de imagen para MULTICONECTOR HDMI">
          <a:extLst>
            <a:ext uri="{FF2B5EF4-FFF2-40B4-BE49-F238E27FC236}">
              <a16:creationId xmlns:a16="http://schemas.microsoft.com/office/drawing/2014/main" id="{3BBA53B1-4823-427F-A12C-EDB14995662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FF96621A-FF00-4BED-92F0-2756DD867ED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6239FCB5-98F4-4DD2-8A52-11FB8DE9C53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9" name="AutoShape 39" descr="Resultado de imagen para MULTICONECTOR HDMI">
          <a:extLst>
            <a:ext uri="{FF2B5EF4-FFF2-40B4-BE49-F238E27FC236}">
              <a16:creationId xmlns:a16="http://schemas.microsoft.com/office/drawing/2014/main" id="{6384289F-E5EC-41B9-BF2A-AC499CCDCEB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55F49657-607B-415C-B0A7-80D3CCA93B7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1" name="AutoShape 39" descr="Resultado de imagen para MULTICONECTOR HDMI">
          <a:extLst>
            <a:ext uri="{FF2B5EF4-FFF2-40B4-BE49-F238E27FC236}">
              <a16:creationId xmlns:a16="http://schemas.microsoft.com/office/drawing/2014/main" id="{48CA18EC-8F88-4D9E-976E-85A619AED04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F67028F9-DCA8-4553-823C-495C18C3F24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2B038BD4-BE63-400F-ABFD-1753C62E879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4" name="AutoShape 39" descr="Resultado de imagen para MULTICONECTOR HDMI">
          <a:extLst>
            <a:ext uri="{FF2B5EF4-FFF2-40B4-BE49-F238E27FC236}">
              <a16:creationId xmlns:a16="http://schemas.microsoft.com/office/drawing/2014/main" id="{D12DCD2F-5500-4D2A-9926-4F2EB95E39C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86E4F79C-D7FC-4F10-B797-57F8D461CD1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6" name="AutoShape 39" descr="Resultado de imagen para MULTICONECTOR HDMI">
          <a:extLst>
            <a:ext uri="{FF2B5EF4-FFF2-40B4-BE49-F238E27FC236}">
              <a16:creationId xmlns:a16="http://schemas.microsoft.com/office/drawing/2014/main" id="{B82E3077-9CC1-4D5A-A65D-1BD21F3E530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822265F7-34B7-47D6-85E5-6736AA837E2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8" name="AutoShape 39" descr="Resultado de imagen para MULTICONECTOR HDMI">
          <a:extLst>
            <a:ext uri="{FF2B5EF4-FFF2-40B4-BE49-F238E27FC236}">
              <a16:creationId xmlns:a16="http://schemas.microsoft.com/office/drawing/2014/main" id="{9443D115-313C-49FE-91C4-DFA5B1A3C03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B0A393E4-900F-455A-9107-861A0033D35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0DF3F4AD-3392-4440-B56A-C55A6C46C10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1" name="AutoShape 39" descr="Resultado de imagen para MULTICONECTOR HDMI">
          <a:extLst>
            <a:ext uri="{FF2B5EF4-FFF2-40B4-BE49-F238E27FC236}">
              <a16:creationId xmlns:a16="http://schemas.microsoft.com/office/drawing/2014/main" id="{C9ED863C-10F2-4506-B502-13E4F72B7CA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1B7D6620-8EF1-45E0-9B3A-EB28814862B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605EABEE-D972-40B6-9836-63011821EB8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4" name="AutoShape 39" descr="Resultado de imagen para MULTICONECTOR HDMI">
          <a:extLst>
            <a:ext uri="{FF2B5EF4-FFF2-40B4-BE49-F238E27FC236}">
              <a16:creationId xmlns:a16="http://schemas.microsoft.com/office/drawing/2014/main" id="{413A058D-3CC6-4F6E-A666-F463315E3F6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448BEAC4-C4A6-41B7-B2B9-491F5474CC4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2401</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99127489-9BD7-4398-B688-6A64A17E97C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7" name="AutoShape 39" descr="Resultado de imagen para MULTICONECTOR HDMI">
          <a:extLst>
            <a:ext uri="{FF2B5EF4-FFF2-40B4-BE49-F238E27FC236}">
              <a16:creationId xmlns:a16="http://schemas.microsoft.com/office/drawing/2014/main" id="{BB27FC06-5413-41A2-B0E4-342F006AECB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DF7336A7-777E-45F7-AB47-C5A87A7281D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44689FEC-399B-4356-9894-B442903D2C2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0" name="AutoShape 39" descr="Resultado de imagen para MULTICONECTOR HDMI">
          <a:extLst>
            <a:ext uri="{FF2B5EF4-FFF2-40B4-BE49-F238E27FC236}">
              <a16:creationId xmlns:a16="http://schemas.microsoft.com/office/drawing/2014/main" id="{F36DBFBD-0FCC-4F6B-971C-F92441F2078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1" name="AutoShape 39" descr="Resultado de imagen para MULTICONECTOR HDMI">
          <a:extLst>
            <a:ext uri="{FF2B5EF4-FFF2-40B4-BE49-F238E27FC236}">
              <a16:creationId xmlns:a16="http://schemas.microsoft.com/office/drawing/2014/main" id="{8F94B3D9-B471-4382-9EE2-6A81C444992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919EFC44-AF2D-49F8-8D9A-8943A225AC9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0285F195-36CB-4CDE-89DA-A70B8DC5441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4" name="AutoShape 39" descr="Resultado de imagen para MULTICONECTOR HDMI">
          <a:extLst>
            <a:ext uri="{FF2B5EF4-FFF2-40B4-BE49-F238E27FC236}">
              <a16:creationId xmlns:a16="http://schemas.microsoft.com/office/drawing/2014/main" id="{17792599-3128-4B24-AF71-55AA81CFEF8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B684B687-94BF-4951-BF99-EDA06FA2543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86572082-9121-4C29-B92D-B55CBCB25A0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7" name="AutoShape 39" descr="Resultado de imagen para MULTICONECTOR HDMI">
          <a:extLst>
            <a:ext uri="{FF2B5EF4-FFF2-40B4-BE49-F238E27FC236}">
              <a16:creationId xmlns:a16="http://schemas.microsoft.com/office/drawing/2014/main" id="{00CFBF77-4BBD-43F5-8463-299E47E117D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564BB39B-6E3A-41B4-8543-53F3A969EE9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39690E54-0F96-4DCB-A5CB-B957237E2DA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0" name="AutoShape 39" descr="Resultado de imagen para MULTICONECTOR HDMI">
          <a:extLst>
            <a:ext uri="{FF2B5EF4-FFF2-40B4-BE49-F238E27FC236}">
              <a16:creationId xmlns:a16="http://schemas.microsoft.com/office/drawing/2014/main" id="{FBF72063-C9E6-4B9D-A1DD-769DBE2CB4C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566C4C65-A8A1-42B0-A3FE-D251BC8CFC4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2" name="AutoShape 39" descr="Resultado de imagen para MULTICONECTOR HDMI">
          <a:extLst>
            <a:ext uri="{FF2B5EF4-FFF2-40B4-BE49-F238E27FC236}">
              <a16:creationId xmlns:a16="http://schemas.microsoft.com/office/drawing/2014/main" id="{A742F4DE-1664-413E-A7E3-2922266EB54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E8081AF-E151-458D-8664-B0454248A2C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108998</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6A019B37-442B-481F-8425-8FB44068040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3E847535-B121-4477-B0F3-AFC3B2A8FCF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25E51233-AA14-4D8B-B2E4-92CB36A5E72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1290A0C4-D54B-4CEF-B75D-A5D46BD4EA1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8" name="AutoShape 39" descr="Resultado de imagen para MULTICONECTOR HDMI">
          <a:extLst>
            <a:ext uri="{FF2B5EF4-FFF2-40B4-BE49-F238E27FC236}">
              <a16:creationId xmlns:a16="http://schemas.microsoft.com/office/drawing/2014/main" id="{79B3011C-EB3C-402E-B5E1-415DD5566F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78E8F606-F966-4D38-AB3D-490A9068060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792BC376-B18B-4D29-ADB9-26AC5FE1888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1" name="AutoShape 39" descr="Resultado de imagen para MULTICONECTOR HDMI">
          <a:extLst>
            <a:ext uri="{FF2B5EF4-FFF2-40B4-BE49-F238E27FC236}">
              <a16:creationId xmlns:a16="http://schemas.microsoft.com/office/drawing/2014/main" id="{FD13E64E-F67D-4D33-99F0-44D1FC46291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0F7454F9-E54B-4A43-9636-8EF1EAE3416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3" name="AutoShape 39" descr="Resultado de imagen para MULTICONECTOR HDMI">
          <a:extLst>
            <a:ext uri="{FF2B5EF4-FFF2-40B4-BE49-F238E27FC236}">
              <a16:creationId xmlns:a16="http://schemas.microsoft.com/office/drawing/2014/main" id="{BE2A17F0-FE66-4961-AE76-99CFE0151A6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B8C2985D-0E37-4CC2-A332-B2CCBA65B6E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3F14EE26-C7BA-46F6-AB98-1D1B977A168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6" name="AutoShape 39" descr="Resultado de imagen para MULTICONECTOR HDMI">
          <a:extLst>
            <a:ext uri="{FF2B5EF4-FFF2-40B4-BE49-F238E27FC236}">
              <a16:creationId xmlns:a16="http://schemas.microsoft.com/office/drawing/2014/main" id="{E215E303-FB9E-483F-9E9E-12CC4EC8AA1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F213AC2-0A2A-4336-AF4C-3D49E30AFB5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8" name="AutoShape 39" descr="Resultado de imagen para MULTICONECTOR HDMI">
          <a:extLst>
            <a:ext uri="{FF2B5EF4-FFF2-40B4-BE49-F238E27FC236}">
              <a16:creationId xmlns:a16="http://schemas.microsoft.com/office/drawing/2014/main" id="{D85E46BA-BAA1-4581-9CA9-A84C7E3D803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41B85833-3D7D-4E8E-A1FD-0C40E009DBA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0" name="AutoShape 39" descr="Resultado de imagen para MULTICONECTOR HDMI">
          <a:extLst>
            <a:ext uri="{FF2B5EF4-FFF2-40B4-BE49-F238E27FC236}">
              <a16:creationId xmlns:a16="http://schemas.microsoft.com/office/drawing/2014/main" id="{376E36AE-156C-4651-B91B-0B634C9F633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3BED104E-1F38-41CE-BC69-F35590ECD12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023FA640-726B-4944-8CD3-DC9FCECFFA3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3" name="AutoShape 39" descr="Resultado de imagen para MULTICONECTOR HDMI">
          <a:extLst>
            <a:ext uri="{FF2B5EF4-FFF2-40B4-BE49-F238E27FC236}">
              <a16:creationId xmlns:a16="http://schemas.microsoft.com/office/drawing/2014/main" id="{3ADBAF7D-D059-4E89-92E8-D6853E50807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53258039-CD5B-4273-897A-69A5FC64C81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EB3C7EDC-CDC7-46C0-AD0B-237B1D6D7D5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6" name="AutoShape 39" descr="Resultado de imagen para MULTICONECTOR HDMI">
          <a:extLst>
            <a:ext uri="{FF2B5EF4-FFF2-40B4-BE49-F238E27FC236}">
              <a16:creationId xmlns:a16="http://schemas.microsoft.com/office/drawing/2014/main" id="{D2732DD6-10C1-466C-A76E-41B449B949D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A7BF9325-440D-465C-8B02-D138A7866F0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13586F5D-2E03-4818-8E16-0005CC91C90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69" name="AutoShape 39" descr="Resultado de imagen para MULTICONECTOR HDMI">
          <a:extLst>
            <a:ext uri="{FF2B5EF4-FFF2-40B4-BE49-F238E27FC236}">
              <a16:creationId xmlns:a16="http://schemas.microsoft.com/office/drawing/2014/main" id="{C8298C36-B0BC-4847-80F2-F9EDE063826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E7BBC509-6BD1-4118-9F19-C6EC1A7BF42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6E519EAE-8BC3-476F-BF10-AAB445C023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2" name="AutoShape 39" descr="Resultado de imagen para MULTICONECTOR HDMI">
          <a:extLst>
            <a:ext uri="{FF2B5EF4-FFF2-40B4-BE49-F238E27FC236}">
              <a16:creationId xmlns:a16="http://schemas.microsoft.com/office/drawing/2014/main" id="{B6206397-2A18-46C0-BDB2-34DEBA9D733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3" name="AutoShape 39" descr="Resultado de imagen para MULTICONECTOR HDMI">
          <a:extLst>
            <a:ext uri="{FF2B5EF4-FFF2-40B4-BE49-F238E27FC236}">
              <a16:creationId xmlns:a16="http://schemas.microsoft.com/office/drawing/2014/main" id="{BC64BEBB-9BBF-481A-806D-EEB9F1C1789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4D663172-CF0E-4A2F-AB49-67D3C02CCB2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F67FFF64-89AC-45AE-955A-6D5B7B023F5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6" name="AutoShape 39" descr="Resultado de imagen para MULTICONECTOR HDMI">
          <a:extLst>
            <a:ext uri="{FF2B5EF4-FFF2-40B4-BE49-F238E27FC236}">
              <a16:creationId xmlns:a16="http://schemas.microsoft.com/office/drawing/2014/main" id="{96189F1C-5700-4088-9A92-668A99CE7E2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83D1C8A0-0333-456A-B5F0-AB6FE2E46AE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0FAECA93-5876-44CB-8131-AF45D9AEB9B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79" name="AutoShape 39" descr="Resultado de imagen para MULTICONECTOR HDMI">
          <a:extLst>
            <a:ext uri="{FF2B5EF4-FFF2-40B4-BE49-F238E27FC236}">
              <a16:creationId xmlns:a16="http://schemas.microsoft.com/office/drawing/2014/main" id="{FCBCB680-0F74-4786-8AE0-02EA293C16B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FF80E32E-E22F-4801-A88A-53D33F4C874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B94D5282-4E6D-4B45-A049-B7E12E27F8E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2" name="AutoShape 39" descr="Resultado de imagen para MULTICONECTOR HDMI">
          <a:extLst>
            <a:ext uri="{FF2B5EF4-FFF2-40B4-BE49-F238E27FC236}">
              <a16:creationId xmlns:a16="http://schemas.microsoft.com/office/drawing/2014/main" id="{1F842AA3-98ED-47D7-8A92-9E35E7F891E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3AF91005-25AE-4953-A8AA-001494A6C80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4" name="AutoShape 39" descr="Resultado de imagen para MULTICONECTOR HDMI">
          <a:extLst>
            <a:ext uri="{FF2B5EF4-FFF2-40B4-BE49-F238E27FC236}">
              <a16:creationId xmlns:a16="http://schemas.microsoft.com/office/drawing/2014/main" id="{E678A24E-235B-44C5-8171-45299058A40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6270EE31-3774-492B-B2B5-D7F4317B39F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14381C51-454D-469E-B065-D7A841D7137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F05C0168-C425-4A4F-A253-4C78AF782F7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F1478378-F9CD-4BB5-AABF-CFBF5A9F5DD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89" name="AutoShape 39" descr="Resultado de imagen para MULTICONECTOR HDMI">
          <a:extLst>
            <a:ext uri="{FF2B5EF4-FFF2-40B4-BE49-F238E27FC236}">
              <a16:creationId xmlns:a16="http://schemas.microsoft.com/office/drawing/2014/main" id="{D52EAF3D-FC42-4551-A5F5-73B4D4A536B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3448587A-99FB-4EDE-BA48-6ADDA1FA577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1" name="AutoShape 39" descr="Resultado de imagen para MULTICONECTOR HDMI">
          <a:extLst>
            <a:ext uri="{FF2B5EF4-FFF2-40B4-BE49-F238E27FC236}">
              <a16:creationId xmlns:a16="http://schemas.microsoft.com/office/drawing/2014/main" id="{DD7C60D8-8559-4F43-B1CE-2C4239772235}"/>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654C17FB-4DDE-4C3B-A2AF-30F84C0BA57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8ECD71CF-F234-45EF-BF02-20098810BDE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4" name="AutoShape 39" descr="Resultado de imagen para MULTICONECTOR HDMI">
          <a:extLst>
            <a:ext uri="{FF2B5EF4-FFF2-40B4-BE49-F238E27FC236}">
              <a16:creationId xmlns:a16="http://schemas.microsoft.com/office/drawing/2014/main" id="{4FA8D646-C002-4499-B0B6-E149945FE0BB}"/>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8527B3EB-7326-40D4-AB6A-47ECBBE6EC74}"/>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6" name="AutoShape 39" descr="Resultado de imagen para MULTICONECTOR HDMI">
          <a:extLst>
            <a:ext uri="{FF2B5EF4-FFF2-40B4-BE49-F238E27FC236}">
              <a16:creationId xmlns:a16="http://schemas.microsoft.com/office/drawing/2014/main" id="{87CB25F7-1484-4465-9720-1EF31BE7C547}"/>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15789</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6A449A85-9F81-47B1-A91C-13B1ECFCC54E}"/>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8" name="AutoShape 39" descr="Resultado de imagen para MULTICONECTOR HDMI">
          <a:extLst>
            <a:ext uri="{FF2B5EF4-FFF2-40B4-BE49-F238E27FC236}">
              <a16:creationId xmlns:a16="http://schemas.microsoft.com/office/drawing/2014/main" id="{CBCA24E6-AE18-40F0-95F8-1173B3148F1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29FA2E96-AE92-4BE8-99D7-E175A362842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E938A887-A402-4802-820A-64D4B1BD720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1" name="AutoShape 39" descr="Resultado de imagen para MULTICONECTOR HDMI">
          <a:extLst>
            <a:ext uri="{FF2B5EF4-FFF2-40B4-BE49-F238E27FC236}">
              <a16:creationId xmlns:a16="http://schemas.microsoft.com/office/drawing/2014/main" id="{1F49ADFD-FCE0-4706-8A0F-4669CDA03CC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D1B147B4-FF01-43FE-971D-A9B19531D88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F786A5C5-DAFB-45EA-A377-45070368F24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4" name="AutoShape 39" descr="Resultado de imagen para MULTICONECTOR HDMI">
          <a:extLst>
            <a:ext uri="{FF2B5EF4-FFF2-40B4-BE49-F238E27FC236}">
              <a16:creationId xmlns:a16="http://schemas.microsoft.com/office/drawing/2014/main" id="{74564116-F4BE-435E-8617-3E72FE627A7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B4E8F067-49C2-487B-B173-948BAA952E0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513110AB-6F21-4928-B501-B3C2FD2CA2F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7" name="AutoShape 39" descr="Resultado de imagen para MULTICONECTOR HDMI">
          <a:extLst>
            <a:ext uri="{FF2B5EF4-FFF2-40B4-BE49-F238E27FC236}">
              <a16:creationId xmlns:a16="http://schemas.microsoft.com/office/drawing/2014/main" id="{2A2699B0-DADE-48E4-8026-CB19EAA6AFD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8" name="AutoShape 39" descr="Resultado de imagen para MULTICONECTOR HDMI">
          <a:extLst>
            <a:ext uri="{FF2B5EF4-FFF2-40B4-BE49-F238E27FC236}">
              <a16:creationId xmlns:a16="http://schemas.microsoft.com/office/drawing/2014/main" id="{C1A2A072-835F-4543-839A-924BC5047F6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05F31C74-7383-42EA-AE66-DD69639FCE2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1DA0CC5C-55C9-4739-8CED-B7F29627FAD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1" name="AutoShape 39" descr="Resultado de imagen para MULTICONECTOR HDMI">
          <a:extLst>
            <a:ext uri="{FF2B5EF4-FFF2-40B4-BE49-F238E27FC236}">
              <a16:creationId xmlns:a16="http://schemas.microsoft.com/office/drawing/2014/main" id="{E6AC5B97-4114-414A-9227-F0FC257DF37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36EDA1E2-24EF-41B8-8B9B-CCDF84A9F8D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47B1BACD-5CEE-4B50-A473-C4710C0C3AE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4" name="AutoShape 39" descr="Resultado de imagen para MULTICONECTOR HDMI">
          <a:extLst>
            <a:ext uri="{FF2B5EF4-FFF2-40B4-BE49-F238E27FC236}">
              <a16:creationId xmlns:a16="http://schemas.microsoft.com/office/drawing/2014/main" id="{6FB6574A-E1EB-4E0F-A072-0902EA49099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00E9D66E-D2C5-46B7-9B13-CC541ED5D89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796A0400-7DB9-4AB9-8E57-38168F6B513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7" name="AutoShape 39" descr="Resultado de imagen para MULTICONECTOR HDMI">
          <a:extLst>
            <a:ext uri="{FF2B5EF4-FFF2-40B4-BE49-F238E27FC236}">
              <a16:creationId xmlns:a16="http://schemas.microsoft.com/office/drawing/2014/main" id="{DDFF2231-735E-43D5-AF1E-E147814150C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C5E126CD-1EF3-4FEB-AAB2-FDAFCA72F7E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19" name="AutoShape 39" descr="Resultado de imagen para MULTICONECTOR HDMI">
          <a:extLst>
            <a:ext uri="{FF2B5EF4-FFF2-40B4-BE49-F238E27FC236}">
              <a16:creationId xmlns:a16="http://schemas.microsoft.com/office/drawing/2014/main" id="{5560C42F-0FC7-4B7E-868A-F1BD956DBD1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17B170A6-94AC-4B89-88F7-E693072ED9F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118523</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5A27C817-C2B9-465A-9CD2-FD37CC76EF1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30EECF01-E8CB-4681-8EA1-E68A0A50EF0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B65F8C8A-A0D7-4CCD-AD8E-308E2F90912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4" name="AutoShape 39" descr="Resultado de imagen para MULTICONECTOR HDMI">
          <a:extLst>
            <a:ext uri="{FF2B5EF4-FFF2-40B4-BE49-F238E27FC236}">
              <a16:creationId xmlns:a16="http://schemas.microsoft.com/office/drawing/2014/main" id="{CF44FBA3-B402-48C4-BB83-DE68C688710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E7358E16-21DA-4A54-B3F9-24043B15D21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6" name="AutoShape 39" descr="Resultado de imagen para MULTICONECTOR HDMI">
          <a:extLst>
            <a:ext uri="{FF2B5EF4-FFF2-40B4-BE49-F238E27FC236}">
              <a16:creationId xmlns:a16="http://schemas.microsoft.com/office/drawing/2014/main" id="{F9429093-DDE0-456E-BDCF-C2FD91512E2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9A1FEDF7-09A1-4BA0-8261-337D3DB5054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2CE09906-A637-4FE5-BA42-D1A9C8F1C0A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29" name="AutoShape 39" descr="Resultado de imagen para MULTICONECTOR HDMI">
          <a:extLst>
            <a:ext uri="{FF2B5EF4-FFF2-40B4-BE49-F238E27FC236}">
              <a16:creationId xmlns:a16="http://schemas.microsoft.com/office/drawing/2014/main" id="{825695A8-C3F0-4563-A349-FA97B8B61F2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F152E5FD-0740-492E-8D3E-1E608EFF5A2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1" name="AutoShape 39" descr="Resultado de imagen para MULTICONECTOR HDMI">
          <a:extLst>
            <a:ext uri="{FF2B5EF4-FFF2-40B4-BE49-F238E27FC236}">
              <a16:creationId xmlns:a16="http://schemas.microsoft.com/office/drawing/2014/main" id="{99DB8BFF-964C-437B-B514-FF24E3C395E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31</xdr:row>
      <xdr:rowOff>4223</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EEBD9E23-3FDE-48E4-9960-053D52BBDD2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3" name="AutoShape 39" descr="Resultado de imagen para MULTICONECTOR HDMI">
          <a:extLst>
            <a:ext uri="{FF2B5EF4-FFF2-40B4-BE49-F238E27FC236}">
              <a16:creationId xmlns:a16="http://schemas.microsoft.com/office/drawing/2014/main" id="{7E16B988-C859-44E4-92B8-D96C8713826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AA8C3799-DB56-430C-84EB-DB4CD6CB04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64FED044-0A35-4C61-8769-E5E64F3A653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6" name="AutoShape 39" descr="Resultado de imagen para MULTICONECTOR HDMI">
          <a:extLst>
            <a:ext uri="{FF2B5EF4-FFF2-40B4-BE49-F238E27FC236}">
              <a16:creationId xmlns:a16="http://schemas.microsoft.com/office/drawing/2014/main" id="{5D6AA1EF-50E4-468A-BB66-FD86607320A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3AB28AAE-3405-4057-9336-87423EF9D4B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FE76EFCC-9192-4B8C-8C2A-2B9CFEB7D0F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39" name="AutoShape 39" descr="Resultado de imagen para MULTICONECTOR HDMI">
          <a:extLst>
            <a:ext uri="{FF2B5EF4-FFF2-40B4-BE49-F238E27FC236}">
              <a16:creationId xmlns:a16="http://schemas.microsoft.com/office/drawing/2014/main" id="{6FBC0377-BBAF-4936-8084-D643789DC9B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ABCC1A60-2043-4F57-9114-2E335FD420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5ED3DBCD-4D4E-44E2-A661-A8DBA6B4827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2" name="AutoShape 39" descr="Resultado de imagen para MULTICONECTOR HDMI">
          <a:extLst>
            <a:ext uri="{FF2B5EF4-FFF2-40B4-BE49-F238E27FC236}">
              <a16:creationId xmlns:a16="http://schemas.microsoft.com/office/drawing/2014/main" id="{DB367A6E-5589-43BD-8ABE-EB626109D1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3" name="AutoShape 39" descr="Resultado de imagen para MULTICONECTOR HDMI">
          <a:extLst>
            <a:ext uri="{FF2B5EF4-FFF2-40B4-BE49-F238E27FC236}">
              <a16:creationId xmlns:a16="http://schemas.microsoft.com/office/drawing/2014/main" id="{2F6C5632-D8A8-463B-9A5D-E731F5B9D6C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BE234115-1660-4065-B490-5479AC1B67F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679859C4-224A-42FE-98D7-A7F0B9F3A46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6" name="AutoShape 39" descr="Resultado de imagen para MULTICONECTOR HDMI">
          <a:extLst>
            <a:ext uri="{FF2B5EF4-FFF2-40B4-BE49-F238E27FC236}">
              <a16:creationId xmlns:a16="http://schemas.microsoft.com/office/drawing/2014/main" id="{55F9746D-366A-42E5-B52E-40F44E41F7E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F3946CFB-6645-4A14-A549-EAFB210A5BE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93870</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21D6AA6D-6C13-4BFB-B873-6D0B57C1F6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59103523-8B19-4051-91FA-A8C8192C28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6074DDE5-79BC-4304-AC98-E8F12F6A0D6B}"/>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6E463EB2-0F9C-4954-9226-EA76102C325A}"/>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6F97DD4F-02A1-48A2-95CA-553E6F5FA1F9}"/>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60</xdr:row>
      <xdr:rowOff>0</xdr:rowOff>
    </xdr:from>
    <xdr:to>
      <xdr:col>11</xdr:col>
      <xdr:colOff>304800</xdr:colOff>
      <xdr:row>61</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ADD6374-14E2-4BA4-9C10-1C159432484B}"/>
            </a:ext>
          </a:extLst>
        </xdr:cNvPr>
        <xdr:cNvSpPr>
          <a:spLocks noChangeAspect="1" noChangeArrowheads="1"/>
        </xdr:cNvSpPr>
      </xdr:nvSpPr>
      <xdr:spPr bwMode="auto">
        <a:xfrm>
          <a:off x="11864340" y="247192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55</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31B6D18-9D50-446B-BD15-F5A7FDAAD496}"/>
            </a:ext>
          </a:extLst>
        </xdr:cNvPr>
        <xdr:cNvSpPr>
          <a:spLocks noChangeAspect="1" noChangeArrowheads="1"/>
        </xdr:cNvSpPr>
      </xdr:nvSpPr>
      <xdr:spPr bwMode="auto">
        <a:xfrm>
          <a:off x="13106400" y="237210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55</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017F719-2D5E-4F77-8CD4-00A5F3444FB9}"/>
            </a:ext>
          </a:extLst>
        </xdr:cNvPr>
        <xdr:cNvSpPr>
          <a:spLocks noChangeAspect="1" noChangeArrowheads="1"/>
        </xdr:cNvSpPr>
      </xdr:nvSpPr>
      <xdr:spPr bwMode="auto">
        <a:xfrm>
          <a:off x="13106400" y="237210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27</xdr:row>
      <xdr:rowOff>18730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98377451-1C0E-4B1D-B19C-54CF8CC77FC4}"/>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1A0CE721-CF36-4AC3-A908-A46774462BC1}"/>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8A363F15-DCB6-450E-A115-FBA5BADC36DF}"/>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C33537E0-3230-4D6F-A16F-693485E3F04E}"/>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6" name="AutoShape 39" descr="Resultado de imagen para MULTICONECTOR HDMI">
          <a:extLst>
            <a:ext uri="{FF2B5EF4-FFF2-40B4-BE49-F238E27FC236}">
              <a16:creationId xmlns:a16="http://schemas.microsoft.com/office/drawing/2014/main" id="{5AF57F1B-5608-42C0-860D-D9FD34C6A0A5}"/>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A21252BE-D424-417F-9A12-1EB27913062E}"/>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36007451-54BD-4AA3-ADED-D9FF48897A30}"/>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9" name="AutoShape 39" descr="Resultado de imagen para MULTICONECTOR HDMI">
          <a:extLst>
            <a:ext uri="{FF2B5EF4-FFF2-40B4-BE49-F238E27FC236}">
              <a16:creationId xmlns:a16="http://schemas.microsoft.com/office/drawing/2014/main" id="{6F853CB1-9A83-4373-A1E8-8D71A3E20C05}"/>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A6072A82-AD6C-4508-85BD-97EA8D0967E7}"/>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1" name="AutoShape 39" descr="Resultado de imagen para MULTICONECTOR HDMI">
          <a:extLst>
            <a:ext uri="{FF2B5EF4-FFF2-40B4-BE49-F238E27FC236}">
              <a16:creationId xmlns:a16="http://schemas.microsoft.com/office/drawing/2014/main" id="{885FDF22-1E59-4093-8750-B074F9065CF8}"/>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FABAA091-8B12-4F99-BC7A-0E7BF0A612B4}"/>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0C9454FD-C773-4BCA-AF48-52CED5225AD3}"/>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4" name="AutoShape 39" descr="Resultado de imagen para MULTICONECTOR HDMI">
          <a:extLst>
            <a:ext uri="{FF2B5EF4-FFF2-40B4-BE49-F238E27FC236}">
              <a16:creationId xmlns:a16="http://schemas.microsoft.com/office/drawing/2014/main" id="{FB33ECFF-1D70-42DD-ACDE-AB01F2B99FED}"/>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0851EA87-E667-4927-BAF1-BCDC839A9827}"/>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6" name="AutoShape 39" descr="Resultado de imagen para MULTICONECTOR HDMI">
          <a:extLst>
            <a:ext uri="{FF2B5EF4-FFF2-40B4-BE49-F238E27FC236}">
              <a16:creationId xmlns:a16="http://schemas.microsoft.com/office/drawing/2014/main" id="{23AEE047-DEA2-43E2-B8F6-99A369844EBC}"/>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EB0868A6-3012-407E-AA3B-D9437393616C}"/>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18" name="AutoShape 39" descr="Resultado de imagen para MULTICONECTOR HDMI">
          <a:extLst>
            <a:ext uri="{FF2B5EF4-FFF2-40B4-BE49-F238E27FC236}">
              <a16:creationId xmlns:a16="http://schemas.microsoft.com/office/drawing/2014/main" id="{CF46A129-16E7-486B-AAF0-B3E0CB90A585}"/>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5CDEAFDD-84B5-4E4D-A5C5-634BC34A5BD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88A2F774-56ED-4912-BA12-6CC57714DE7C}"/>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1" name="AutoShape 39" descr="Resultado de imagen para MULTICONECTOR HDMI">
          <a:extLst>
            <a:ext uri="{FF2B5EF4-FFF2-40B4-BE49-F238E27FC236}">
              <a16:creationId xmlns:a16="http://schemas.microsoft.com/office/drawing/2014/main" id="{2F0F843E-0A2C-4076-9B36-4914F7ABA4DD}"/>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7B0CB009-4C1B-482C-A18D-D1F355BC31F7}"/>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B22645FB-981A-404F-8BE9-B622590FEA4B}"/>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24" name="AutoShape 39" descr="Resultado de imagen para MULTICONECTOR HDMI">
          <a:extLst>
            <a:ext uri="{FF2B5EF4-FFF2-40B4-BE49-F238E27FC236}">
              <a16:creationId xmlns:a16="http://schemas.microsoft.com/office/drawing/2014/main" id="{22EF9022-7A86-4A54-AB72-390C7F2C52CD}"/>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41E285C4-37F3-443E-BF52-48BD25CBC1A4}"/>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18730</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681A9F79-4193-4E23-A61E-40760B391C73}"/>
            </a:ext>
          </a:extLst>
        </xdr:cNvPr>
        <xdr:cNvSpPr>
          <a:spLocks noChangeAspect="1" noChangeArrowheads="1"/>
        </xdr:cNvSpPr>
      </xdr:nvSpPr>
      <xdr:spPr bwMode="auto">
        <a:xfrm>
          <a:off x="6736080" y="4579620"/>
          <a:ext cx="304800" cy="4540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7" name="AutoShape 39" descr="Resultado de imagen para MULTICONECTOR HDMI">
          <a:extLst>
            <a:ext uri="{FF2B5EF4-FFF2-40B4-BE49-F238E27FC236}">
              <a16:creationId xmlns:a16="http://schemas.microsoft.com/office/drawing/2014/main" id="{6BC618CF-5485-4016-911C-6D5DB80F14B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E87955D6-DFD9-4149-A211-3CD67B6266F4}"/>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3264F9AA-5ED2-486C-A167-BD03F93AF6B1}"/>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0" name="AutoShape 39" descr="Resultado de imagen para MULTICONECTOR HDMI">
          <a:extLst>
            <a:ext uri="{FF2B5EF4-FFF2-40B4-BE49-F238E27FC236}">
              <a16:creationId xmlns:a16="http://schemas.microsoft.com/office/drawing/2014/main" id="{D34B9CFE-A9F0-4293-BD45-8AB8E57ADAA2}"/>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1" name="AutoShape 39" descr="Resultado de imagen para MULTICONECTOR HDMI">
          <a:extLst>
            <a:ext uri="{FF2B5EF4-FFF2-40B4-BE49-F238E27FC236}">
              <a16:creationId xmlns:a16="http://schemas.microsoft.com/office/drawing/2014/main" id="{1F6E4641-C58F-4230-BCDC-4B0258A953DF}"/>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F4A18C4C-CB65-443E-8F77-846D9A721803}"/>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AA5B1403-5BEA-45D5-9C10-0CBCDF418EC8}"/>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4" name="AutoShape 39" descr="Resultado de imagen para MULTICONECTOR HDMI">
          <a:extLst>
            <a:ext uri="{FF2B5EF4-FFF2-40B4-BE49-F238E27FC236}">
              <a16:creationId xmlns:a16="http://schemas.microsoft.com/office/drawing/2014/main" id="{1E1E1E91-5010-45B9-A1A7-99453C45612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3C6EC179-CF73-4C44-B440-96A05738F743}"/>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25396122-0449-4D98-A997-BBF642C3BC92}"/>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7" name="AutoShape 39" descr="Resultado de imagen para MULTICONECTOR HDMI">
          <a:extLst>
            <a:ext uri="{FF2B5EF4-FFF2-40B4-BE49-F238E27FC236}">
              <a16:creationId xmlns:a16="http://schemas.microsoft.com/office/drawing/2014/main" id="{0A71DF5D-40DA-4C68-A7CF-67FD84DBED0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E2299845-F49D-4386-B2DB-117846C9AA5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77C30BDA-9A2C-40D9-B877-FC5A14330281}"/>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0" name="AutoShape 39" descr="Resultado de imagen para MULTICONECTOR HDMI">
          <a:extLst>
            <a:ext uri="{FF2B5EF4-FFF2-40B4-BE49-F238E27FC236}">
              <a16:creationId xmlns:a16="http://schemas.microsoft.com/office/drawing/2014/main" id="{157A4F93-D4FF-4A3F-A8AD-DDE3AD00AFCE}"/>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639067F5-B115-4490-BF52-8288CC8210DF}"/>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2" name="AutoShape 39" descr="Resultado de imagen para MULTICONECTOR HDMI">
          <a:extLst>
            <a:ext uri="{FF2B5EF4-FFF2-40B4-BE49-F238E27FC236}">
              <a16:creationId xmlns:a16="http://schemas.microsoft.com/office/drawing/2014/main" id="{6C58FA90-0F4D-48B6-AD90-3ECF2B78AC96}"/>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45C5BAAE-BB69-460B-838E-3CD74AAACBA0}"/>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117163</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DB1628A4-099A-4CEA-B062-D711D8AF3842}"/>
            </a:ext>
          </a:extLst>
        </xdr:cNvPr>
        <xdr:cNvSpPr>
          <a:spLocks noChangeAspect="1" noChangeArrowheads="1"/>
        </xdr:cNvSpPr>
      </xdr:nvSpPr>
      <xdr:spPr bwMode="auto">
        <a:xfrm>
          <a:off x="6736080" y="4579620"/>
          <a:ext cx="304800" cy="4475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B34112CA-0DD2-4BEC-A4DF-61655FB6B986}"/>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B9E8974E-1048-4C7A-9A8D-DA75797D83C1}"/>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D162D467-89F2-43AE-980A-A193E7C2D54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48" name="AutoShape 39" descr="Resultado de imagen para MULTICONECTOR HDMI">
          <a:extLst>
            <a:ext uri="{FF2B5EF4-FFF2-40B4-BE49-F238E27FC236}">
              <a16:creationId xmlns:a16="http://schemas.microsoft.com/office/drawing/2014/main" id="{7A3CA798-B525-4826-B2C4-FC0BD5016506}"/>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0B144091-BE70-4908-94EA-BBF756E9739D}"/>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B0D26571-9152-4D46-8911-F08D9F9AF5F5}"/>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51" name="AutoShape 39" descr="Resultado de imagen para MULTICONECTOR HDMI">
          <a:extLst>
            <a:ext uri="{FF2B5EF4-FFF2-40B4-BE49-F238E27FC236}">
              <a16:creationId xmlns:a16="http://schemas.microsoft.com/office/drawing/2014/main" id="{5007CAB1-F9D9-4DB2-8621-DC970CA94CF1}"/>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545BCF30-F752-4ADC-A5D9-C766D10EAAA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3" name="AutoShape 39" descr="Resultado de imagen para MULTICONECTOR HDMI">
          <a:extLst>
            <a:ext uri="{FF2B5EF4-FFF2-40B4-BE49-F238E27FC236}">
              <a16:creationId xmlns:a16="http://schemas.microsoft.com/office/drawing/2014/main" id="{EB369D9A-C4D7-41A6-9BC9-72D1B62FB407}"/>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5C143DB1-4031-4E26-83C8-7FC28F100385}"/>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F0F8D22C-8CB0-426E-8987-6313CA47FCE7}"/>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6" name="AutoShape 39" descr="Resultado de imagen para MULTICONECTOR HDMI">
          <a:extLst>
            <a:ext uri="{FF2B5EF4-FFF2-40B4-BE49-F238E27FC236}">
              <a16:creationId xmlns:a16="http://schemas.microsoft.com/office/drawing/2014/main" id="{871B3A2A-E76E-4F5B-947B-388B4CDA9CC7}"/>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8BD0CD87-9FD0-48B7-AB8F-7A1B450C7B67}"/>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8" name="AutoShape 39" descr="Resultado de imagen para MULTICONECTOR HDMI">
          <a:extLst>
            <a:ext uri="{FF2B5EF4-FFF2-40B4-BE49-F238E27FC236}">
              <a16:creationId xmlns:a16="http://schemas.microsoft.com/office/drawing/2014/main" id="{7C825A34-57FC-4E27-8669-1A00C508CB53}"/>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71B9B2A5-C820-40A4-BF9A-D583C1FAF67E}"/>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0" name="AutoShape 39" descr="Resultado de imagen para MULTICONECTOR HDMI">
          <a:extLst>
            <a:ext uri="{FF2B5EF4-FFF2-40B4-BE49-F238E27FC236}">
              <a16:creationId xmlns:a16="http://schemas.microsoft.com/office/drawing/2014/main" id="{A85EA8FC-1182-4DF8-BE32-BBDB0320F20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AB13EAF9-643E-4ABC-827D-6E8D648D1F6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093F64AC-66FB-4543-AD0C-C72E4442060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3" name="AutoShape 39" descr="Resultado de imagen para MULTICONECTOR HDMI">
          <a:extLst>
            <a:ext uri="{FF2B5EF4-FFF2-40B4-BE49-F238E27FC236}">
              <a16:creationId xmlns:a16="http://schemas.microsoft.com/office/drawing/2014/main" id="{8C25D7BD-FC0E-471B-A9AC-92E71BFCF4B0}"/>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DFEB6470-49C3-467F-9077-9D7E7C262659}"/>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F111752D-E4D5-40EB-8A05-B96CF4FDF0C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66" name="AutoShape 39" descr="Resultado de imagen para MULTICONECTOR HDMI">
          <a:extLst>
            <a:ext uri="{FF2B5EF4-FFF2-40B4-BE49-F238E27FC236}">
              <a16:creationId xmlns:a16="http://schemas.microsoft.com/office/drawing/2014/main" id="{01CB2CF5-00A8-4E3E-B7A1-351ACAEAE019}"/>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1C4EF642-AFF3-43EB-9A04-FC8C17197BB1}"/>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F544E0CE-042A-4641-A5B7-A069D35FB838}"/>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69" name="AutoShape 39" descr="Resultado de imagen para MULTICONECTOR HDMI">
          <a:extLst>
            <a:ext uri="{FF2B5EF4-FFF2-40B4-BE49-F238E27FC236}">
              <a16:creationId xmlns:a16="http://schemas.microsoft.com/office/drawing/2014/main" id="{48CB90DD-7646-4077-A5AA-015169156A1F}"/>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62842E24-3C43-4714-ABE1-3DA32894A61D}"/>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382674AD-5759-43B9-95EC-85FFCFDA3CC4}"/>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2" name="AutoShape 39" descr="Resultado de imagen para MULTICONECTOR HDMI">
          <a:extLst>
            <a:ext uri="{FF2B5EF4-FFF2-40B4-BE49-F238E27FC236}">
              <a16:creationId xmlns:a16="http://schemas.microsoft.com/office/drawing/2014/main" id="{1D2AF432-F523-457F-9743-27D486AC1F2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3" name="AutoShape 39" descr="Resultado de imagen para MULTICONECTOR HDMI">
          <a:extLst>
            <a:ext uri="{FF2B5EF4-FFF2-40B4-BE49-F238E27FC236}">
              <a16:creationId xmlns:a16="http://schemas.microsoft.com/office/drawing/2014/main" id="{4B031219-EE53-4C83-A48D-C6F5ABEDE561}"/>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AD0B254D-960F-49EF-89EF-57D7118019E7}"/>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D07F2FE2-67C7-490E-86A2-C540ED15C3A2}"/>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6" name="AutoShape 39" descr="Resultado de imagen para MULTICONECTOR HDMI">
          <a:extLst>
            <a:ext uri="{FF2B5EF4-FFF2-40B4-BE49-F238E27FC236}">
              <a16:creationId xmlns:a16="http://schemas.microsoft.com/office/drawing/2014/main" id="{ABB60A5E-A045-4147-B520-6E7FE2E70966}"/>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A21B71EB-9F54-44C3-B369-5BFC8217789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C1CC873F-495E-4F28-8F28-25837759D074}"/>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79" name="AutoShape 39" descr="Resultado de imagen para MULTICONECTOR HDMI">
          <a:extLst>
            <a:ext uri="{FF2B5EF4-FFF2-40B4-BE49-F238E27FC236}">
              <a16:creationId xmlns:a16="http://schemas.microsoft.com/office/drawing/2014/main" id="{D7C9A2FB-0CD1-4923-83B3-8E57797B6F24}"/>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27CE6F10-6CE5-4267-98AD-451E28208A9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7396F703-8CFA-40C5-8459-E2D89EE403F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2" name="AutoShape 39" descr="Resultado de imagen para MULTICONECTOR HDMI">
          <a:extLst>
            <a:ext uri="{FF2B5EF4-FFF2-40B4-BE49-F238E27FC236}">
              <a16:creationId xmlns:a16="http://schemas.microsoft.com/office/drawing/2014/main" id="{69C8D6A2-0B82-4458-975B-964300F270B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880433F4-F918-477C-85C1-77B72460C9A6}"/>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4" name="AutoShape 39" descr="Resultado de imagen para MULTICONECTOR HDMI">
          <a:extLst>
            <a:ext uri="{FF2B5EF4-FFF2-40B4-BE49-F238E27FC236}">
              <a16:creationId xmlns:a16="http://schemas.microsoft.com/office/drawing/2014/main" id="{D355EF61-6E03-4B0E-9CDA-05FBAEEDFC9A}"/>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301DDDAD-6188-49FC-B2C4-CACD548B128C}"/>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B8EB0562-27C9-40C3-9200-11089AF44697}"/>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F29F2B55-C6E6-4D71-B447-58702FBBF2E1}"/>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F1A923EF-B10D-4760-B170-96DA3FFB1BD7}"/>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89" name="AutoShape 39" descr="Resultado de imagen para MULTICONECTOR HDMI">
          <a:extLst>
            <a:ext uri="{FF2B5EF4-FFF2-40B4-BE49-F238E27FC236}">
              <a16:creationId xmlns:a16="http://schemas.microsoft.com/office/drawing/2014/main" id="{EFC2FF41-BA09-468C-A180-81990F365EB8}"/>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37878BED-AC89-4A89-A09F-080ACA61240D}"/>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1" name="AutoShape 39" descr="Resultado de imagen para MULTICONECTOR HDMI">
          <a:extLst>
            <a:ext uri="{FF2B5EF4-FFF2-40B4-BE49-F238E27FC236}">
              <a16:creationId xmlns:a16="http://schemas.microsoft.com/office/drawing/2014/main" id="{8203AF61-A391-48BC-A91E-240FB07C51E1}"/>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FDFE677D-60D3-4400-A949-5D5CF8BB2756}"/>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88C87D7A-BAA2-4502-9291-D04C46A9FFE6}"/>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4" name="AutoShape 39" descr="Resultado de imagen para MULTICONECTOR HDMI">
          <a:extLst>
            <a:ext uri="{FF2B5EF4-FFF2-40B4-BE49-F238E27FC236}">
              <a16:creationId xmlns:a16="http://schemas.microsoft.com/office/drawing/2014/main" id="{8A391566-2C9E-43AC-8E18-49D7C499CC01}"/>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1719223F-B4A3-4D57-8E46-FA851635A2EB}"/>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6" name="AutoShape 39" descr="Resultado de imagen para MULTICONECTOR HDMI">
          <a:extLst>
            <a:ext uri="{FF2B5EF4-FFF2-40B4-BE49-F238E27FC236}">
              <a16:creationId xmlns:a16="http://schemas.microsoft.com/office/drawing/2014/main" id="{4EBD8A2D-CEB7-4119-98AD-0130419BAE38}"/>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34839</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5CB6FEC7-5EEC-49B6-893F-AB29CEC7C0EB}"/>
            </a:ext>
          </a:extLst>
        </xdr:cNvPr>
        <xdr:cNvSpPr>
          <a:spLocks noChangeAspect="1" noChangeArrowheads="1"/>
        </xdr:cNvSpPr>
      </xdr:nvSpPr>
      <xdr:spPr bwMode="auto">
        <a:xfrm>
          <a:off x="6736080" y="4579620"/>
          <a:ext cx="304800" cy="4557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98" name="AutoShape 39" descr="Resultado de imagen para MULTICONECTOR HDMI">
          <a:extLst>
            <a:ext uri="{FF2B5EF4-FFF2-40B4-BE49-F238E27FC236}">
              <a16:creationId xmlns:a16="http://schemas.microsoft.com/office/drawing/2014/main" id="{BA400CC4-1065-42D9-92F9-E3F8C8E1468B}"/>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CCB6D7B3-6BEE-4747-AE1E-4980A66E0688}"/>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538752AC-F2F0-4137-A50C-5FADA5EB28C7}"/>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1" name="AutoShape 39" descr="Resultado de imagen para MULTICONECTOR HDMI">
          <a:extLst>
            <a:ext uri="{FF2B5EF4-FFF2-40B4-BE49-F238E27FC236}">
              <a16:creationId xmlns:a16="http://schemas.microsoft.com/office/drawing/2014/main" id="{11EC2FB0-D38D-4E96-A87E-39C7D6A0733C}"/>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00D3BA68-5ED9-4ADB-8218-C7C21BB9334E}"/>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98ED1A5D-F91E-4537-AF76-19386E41ADCB}"/>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4" name="AutoShape 39" descr="Resultado de imagen para MULTICONECTOR HDMI">
          <a:extLst>
            <a:ext uri="{FF2B5EF4-FFF2-40B4-BE49-F238E27FC236}">
              <a16:creationId xmlns:a16="http://schemas.microsoft.com/office/drawing/2014/main" id="{61AE41F0-76FB-4CE1-A9FB-55C1839618A0}"/>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7F196F9F-8195-45E5-8AC0-7A4809E6EF7A}"/>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CEFF1131-A942-4AD0-B177-1F1628B42070}"/>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7" name="AutoShape 39" descr="Resultado de imagen para MULTICONECTOR HDMI">
          <a:extLst>
            <a:ext uri="{FF2B5EF4-FFF2-40B4-BE49-F238E27FC236}">
              <a16:creationId xmlns:a16="http://schemas.microsoft.com/office/drawing/2014/main" id="{F478D40B-AF84-4237-AF4A-3C6033F247D3}"/>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8" name="AutoShape 39" descr="Resultado de imagen para MULTICONECTOR HDMI">
          <a:extLst>
            <a:ext uri="{FF2B5EF4-FFF2-40B4-BE49-F238E27FC236}">
              <a16:creationId xmlns:a16="http://schemas.microsoft.com/office/drawing/2014/main" id="{C2FBBB5C-61DA-4C3B-B1B2-82EF869B1BAA}"/>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416F4243-1451-4EDF-AD15-8F424DF76CF7}"/>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346189B0-B20C-4FC8-998B-D403B3F5FD68}"/>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1" name="AutoShape 39" descr="Resultado de imagen para MULTICONECTOR HDMI">
          <a:extLst>
            <a:ext uri="{FF2B5EF4-FFF2-40B4-BE49-F238E27FC236}">
              <a16:creationId xmlns:a16="http://schemas.microsoft.com/office/drawing/2014/main" id="{6246384E-6BD5-4A6A-A446-13FC6B096925}"/>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4E7413D3-BD82-4B5F-B90F-9B0E3AF994B4}"/>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03962939-04D8-404D-8569-5E048FFF84B8}"/>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4" name="AutoShape 39" descr="Resultado de imagen para MULTICONECTOR HDMI">
          <a:extLst>
            <a:ext uri="{FF2B5EF4-FFF2-40B4-BE49-F238E27FC236}">
              <a16:creationId xmlns:a16="http://schemas.microsoft.com/office/drawing/2014/main" id="{B4C7AF0F-1362-4872-8FD5-5EECA1DDBB7A}"/>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9C2B71BE-6F12-4C65-A506-B9E20AB38DEF}"/>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DF343722-1D91-463A-87A4-194F1232421D}"/>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7" name="AutoShape 39" descr="Resultado de imagen para MULTICONECTOR HDMI">
          <a:extLst>
            <a:ext uri="{FF2B5EF4-FFF2-40B4-BE49-F238E27FC236}">
              <a16:creationId xmlns:a16="http://schemas.microsoft.com/office/drawing/2014/main" id="{05CEE71D-7D0D-46D0-8680-A062C5272833}"/>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B6526517-F245-4E5E-8DF7-94545E733712}"/>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19" name="AutoShape 39" descr="Resultado de imagen para MULTICONECTOR HDMI">
          <a:extLst>
            <a:ext uri="{FF2B5EF4-FFF2-40B4-BE49-F238E27FC236}">
              <a16:creationId xmlns:a16="http://schemas.microsoft.com/office/drawing/2014/main" id="{F28CF0F6-40B1-44F7-933D-FF9F192C4541}"/>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92A49876-EDAC-4D66-A4BF-7091E7C997EA}"/>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126688</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F71CBF10-81A7-40DD-9EBF-DB8B52C1B466}"/>
            </a:ext>
          </a:extLst>
        </xdr:cNvPr>
        <xdr:cNvSpPr>
          <a:spLocks noChangeAspect="1" noChangeArrowheads="1"/>
        </xdr:cNvSpPr>
      </xdr:nvSpPr>
      <xdr:spPr bwMode="auto">
        <a:xfrm>
          <a:off x="6736080" y="4579620"/>
          <a:ext cx="304800" cy="44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470FCD0E-28C0-47B2-9384-B4CFBA9D288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5C8C0A59-B85B-4BD0-B763-14C999B8316C}"/>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24" name="AutoShape 39" descr="Resultado de imagen para MULTICONECTOR HDMI">
          <a:extLst>
            <a:ext uri="{FF2B5EF4-FFF2-40B4-BE49-F238E27FC236}">
              <a16:creationId xmlns:a16="http://schemas.microsoft.com/office/drawing/2014/main" id="{F10E763F-C2E4-482E-8EF0-E0CAFF4A84C6}"/>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6FB06DE3-FA60-4E6F-8FA9-15DD68D30CC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26" name="AutoShape 39" descr="Resultado de imagen para MULTICONECTOR HDMI">
          <a:extLst>
            <a:ext uri="{FF2B5EF4-FFF2-40B4-BE49-F238E27FC236}">
              <a16:creationId xmlns:a16="http://schemas.microsoft.com/office/drawing/2014/main" id="{3B0D2771-6CF8-4743-8F5F-DAA7A30FFA26}"/>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B89DA9DF-27B3-4090-9D47-34435B772985}"/>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B6D7967A-6319-403D-AC5C-6BFEB64A1AB7}"/>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29" name="AutoShape 39" descr="Resultado de imagen para MULTICONECTOR HDMI">
          <a:extLst>
            <a:ext uri="{FF2B5EF4-FFF2-40B4-BE49-F238E27FC236}">
              <a16:creationId xmlns:a16="http://schemas.microsoft.com/office/drawing/2014/main" id="{F2A0F8CD-4B01-4EC4-94C3-F722C1A0F034}"/>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46007162-1C0E-49D7-BC3C-DF761EBFCDDA}"/>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31" name="AutoShape 39" descr="Resultado de imagen para MULTICONECTOR HDMI">
          <a:extLst>
            <a:ext uri="{FF2B5EF4-FFF2-40B4-BE49-F238E27FC236}">
              <a16:creationId xmlns:a16="http://schemas.microsoft.com/office/drawing/2014/main" id="{A1C92174-0E22-4488-AA0F-D5635962D9B4}"/>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27</xdr:row>
      <xdr:rowOff>11027</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3C1B20E-065A-417F-9F8E-C3F9BE029F72}"/>
            </a:ext>
          </a:extLst>
        </xdr:cNvPr>
        <xdr:cNvSpPr>
          <a:spLocks noChangeAspect="1" noChangeArrowheads="1"/>
        </xdr:cNvSpPr>
      </xdr:nvSpPr>
      <xdr:spPr bwMode="auto">
        <a:xfrm>
          <a:off x="6736080" y="4579620"/>
          <a:ext cx="304800" cy="4532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3" name="AutoShape 39" descr="Resultado de imagen para MULTICONECTOR HDMI">
          <a:extLst>
            <a:ext uri="{FF2B5EF4-FFF2-40B4-BE49-F238E27FC236}">
              <a16:creationId xmlns:a16="http://schemas.microsoft.com/office/drawing/2014/main" id="{171D22E0-0A0C-4881-8273-04827865A411}"/>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533C2181-9C06-4775-86E9-544279417C04}"/>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890363F1-2309-4B67-82E1-F73F90C674EC}"/>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6" name="AutoShape 39" descr="Resultado de imagen para MULTICONECTOR HDMI">
          <a:extLst>
            <a:ext uri="{FF2B5EF4-FFF2-40B4-BE49-F238E27FC236}">
              <a16:creationId xmlns:a16="http://schemas.microsoft.com/office/drawing/2014/main" id="{834AE62D-6D06-4705-8FAA-47F2455BFFE1}"/>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A3E9C73C-E1D0-45F4-A465-B6523E378EA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B4430A55-EA0A-496C-AE1A-5988E35CDA8C}"/>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39" name="AutoShape 39" descr="Resultado de imagen para MULTICONECTOR HDMI">
          <a:extLst>
            <a:ext uri="{FF2B5EF4-FFF2-40B4-BE49-F238E27FC236}">
              <a16:creationId xmlns:a16="http://schemas.microsoft.com/office/drawing/2014/main" id="{BB8FBC26-2A99-44CF-9260-5DF3AC730952}"/>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D26F26EB-EE38-4535-A3A6-A97F53C2943E}"/>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436AC525-E9AD-407A-8E93-ED041377B4FF}"/>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2" name="AutoShape 39" descr="Resultado de imagen para MULTICONECTOR HDMI">
          <a:extLst>
            <a:ext uri="{FF2B5EF4-FFF2-40B4-BE49-F238E27FC236}">
              <a16:creationId xmlns:a16="http://schemas.microsoft.com/office/drawing/2014/main" id="{132BD79A-7FC1-427B-9A81-D44AE5B75B5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3" name="AutoShape 39" descr="Resultado de imagen para MULTICONECTOR HDMI">
          <a:extLst>
            <a:ext uri="{FF2B5EF4-FFF2-40B4-BE49-F238E27FC236}">
              <a16:creationId xmlns:a16="http://schemas.microsoft.com/office/drawing/2014/main" id="{8D5AECCF-5218-47DF-BBF0-5F005126A7CE}"/>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9DFD808B-63D7-471F-8FC3-9DDB3F3B4A38}"/>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2B60E88D-5DF5-41D4-8065-4430852435C2}"/>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6" name="AutoShape 39" descr="Resultado de imagen para MULTICONECTOR HDMI">
          <a:extLst>
            <a:ext uri="{FF2B5EF4-FFF2-40B4-BE49-F238E27FC236}">
              <a16:creationId xmlns:a16="http://schemas.microsoft.com/office/drawing/2014/main" id="{E454D197-7FEA-44D4-939F-7689E35D6EF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F89EC91-2F53-402D-A566-65A9B785BE53}"/>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26</xdr:row>
      <xdr:rowOff>102035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BE7AD6F7-1C06-45D0-A4F0-586C64F33C7B}"/>
            </a:ext>
          </a:extLst>
        </xdr:cNvPr>
        <xdr:cNvSpPr>
          <a:spLocks noChangeAspect="1" noChangeArrowheads="1"/>
        </xdr:cNvSpPr>
      </xdr:nvSpPr>
      <xdr:spPr bwMode="auto">
        <a:xfrm>
          <a:off x="6736080" y="4579620"/>
          <a:ext cx="304800" cy="446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0D22E946-20A2-40ED-9900-9C8BFB83FB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6989ECDD-5467-4EC9-8AB8-CCEFF4BCED1D}"/>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26C5A265-AC2A-4300-A0B6-FA30AEA97515}"/>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8EFDE399-9F02-4CBF-B91A-B415874013A3}"/>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64</xdr:row>
      <xdr:rowOff>0</xdr:rowOff>
    </xdr:from>
    <xdr:to>
      <xdr:col>11</xdr:col>
      <xdr:colOff>304800</xdr:colOff>
      <xdr:row>65</xdr:row>
      <xdr:rowOff>87449</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16A952-2FB8-46A3-8F49-C37EE3963EDF}"/>
            </a:ext>
          </a:extLst>
        </xdr:cNvPr>
        <xdr:cNvSpPr>
          <a:spLocks noChangeAspect="1" noChangeArrowheads="1"/>
        </xdr:cNvSpPr>
      </xdr:nvSpPr>
      <xdr:spPr bwMode="auto">
        <a:xfrm>
          <a:off x="11864340" y="247192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59</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139C2CC-1968-4A2A-B2DE-A6B077C81E42}"/>
            </a:ext>
          </a:extLst>
        </xdr:cNvPr>
        <xdr:cNvSpPr>
          <a:spLocks noChangeAspect="1" noChangeArrowheads="1"/>
        </xdr:cNvSpPr>
      </xdr:nvSpPr>
      <xdr:spPr bwMode="auto">
        <a:xfrm>
          <a:off x="13106400" y="237210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59</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1519D0F-F3D1-42F3-8845-76011566B132}"/>
            </a:ext>
          </a:extLst>
        </xdr:cNvPr>
        <xdr:cNvSpPr>
          <a:spLocks noChangeAspect="1" noChangeArrowheads="1"/>
        </xdr:cNvSpPr>
      </xdr:nvSpPr>
      <xdr:spPr bwMode="auto">
        <a:xfrm>
          <a:off x="13106400" y="237210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5.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30</xdr:row>
      <xdr:rowOff>18730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943CD23-F1CB-4184-AE8E-316A66BD057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98CB3742-3071-47CE-8F9A-DEB4B07382A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0C6AF78D-A923-45F8-982C-054D20CC0B7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C1391616-A4CC-42D3-A3A2-AF8DB3AB1A7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6" name="AutoShape 39" descr="Resultado de imagen para MULTICONECTOR HDMI">
          <a:extLst>
            <a:ext uri="{FF2B5EF4-FFF2-40B4-BE49-F238E27FC236}">
              <a16:creationId xmlns:a16="http://schemas.microsoft.com/office/drawing/2014/main" id="{E4D69834-9057-45EF-BE90-BB3167A7157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91016CF3-A29B-4CF0-A45E-4F826708893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7DD9B5C9-FDC2-4214-AD34-59EC2A4A702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9" name="AutoShape 39" descr="Resultado de imagen para MULTICONECTOR HDMI">
          <a:extLst>
            <a:ext uri="{FF2B5EF4-FFF2-40B4-BE49-F238E27FC236}">
              <a16:creationId xmlns:a16="http://schemas.microsoft.com/office/drawing/2014/main" id="{4E3F85F6-DA4F-4370-8C05-22F36BB5F80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0BAC7E52-D5F6-4F93-8228-82FBEDE5A13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1" name="AutoShape 39" descr="Resultado de imagen para MULTICONECTOR HDMI">
          <a:extLst>
            <a:ext uri="{FF2B5EF4-FFF2-40B4-BE49-F238E27FC236}">
              <a16:creationId xmlns:a16="http://schemas.microsoft.com/office/drawing/2014/main" id="{8ABBB7C1-28FA-4AFD-B928-3C64CD06718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B86BC652-1F3F-437B-97EC-22C7B6EA678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7277CF5D-174B-46DD-B9F3-A106FE54021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4" name="AutoShape 39" descr="Resultado de imagen para MULTICONECTOR HDMI">
          <a:extLst>
            <a:ext uri="{FF2B5EF4-FFF2-40B4-BE49-F238E27FC236}">
              <a16:creationId xmlns:a16="http://schemas.microsoft.com/office/drawing/2014/main" id="{3ACF7012-41D5-4C74-8E1D-38E26F0AA49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1E5758D7-2309-4AD5-BDD3-29674796C46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6" name="AutoShape 39" descr="Resultado de imagen para MULTICONECTOR HDMI">
          <a:extLst>
            <a:ext uri="{FF2B5EF4-FFF2-40B4-BE49-F238E27FC236}">
              <a16:creationId xmlns:a16="http://schemas.microsoft.com/office/drawing/2014/main" id="{523DD6A4-A83F-4E57-BFB8-4EBF49FDB62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CE3E211A-5367-416A-8955-4C21460E148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18" name="AutoShape 39" descr="Resultado de imagen para MULTICONECTOR HDMI">
          <a:extLst>
            <a:ext uri="{FF2B5EF4-FFF2-40B4-BE49-F238E27FC236}">
              <a16:creationId xmlns:a16="http://schemas.microsoft.com/office/drawing/2014/main" id="{6894B5CC-5DEB-4BB9-A2DE-EECA75D4433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C586EB19-9765-4994-B243-9FA389AA9B9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25A06242-2774-4855-9466-BD65179A287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1" name="AutoShape 39" descr="Resultado de imagen para MULTICONECTOR HDMI">
          <a:extLst>
            <a:ext uri="{FF2B5EF4-FFF2-40B4-BE49-F238E27FC236}">
              <a16:creationId xmlns:a16="http://schemas.microsoft.com/office/drawing/2014/main" id="{F9497B5B-51F4-473F-8076-6CD6686327D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D99F94A2-4331-4CAA-95E1-DFB70BA2318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7281DB0E-4660-4DDC-89A1-F1D94CEF08C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24" name="AutoShape 39" descr="Resultado de imagen para MULTICONECTOR HDMI">
          <a:extLst>
            <a:ext uri="{FF2B5EF4-FFF2-40B4-BE49-F238E27FC236}">
              <a16:creationId xmlns:a16="http://schemas.microsoft.com/office/drawing/2014/main" id="{53718E51-7C1D-4363-B17B-E7078FEAD1D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2886416C-9532-4A2A-83E1-C2CC70A03DE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18730</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AB9D74D6-62C5-4A73-9CC8-5B22C07B148C}"/>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7" name="AutoShape 39" descr="Resultado de imagen para MULTICONECTOR HDMI">
          <a:extLst>
            <a:ext uri="{FF2B5EF4-FFF2-40B4-BE49-F238E27FC236}">
              <a16:creationId xmlns:a16="http://schemas.microsoft.com/office/drawing/2014/main" id="{2198AE08-6F76-4AE5-BC83-F94D4DEAC43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A8FADDC0-CC53-4421-B82D-7E32CB59D36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34A4FE7-1420-46EF-8E41-7EF26E03B20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0" name="AutoShape 39" descr="Resultado de imagen para MULTICONECTOR HDMI">
          <a:extLst>
            <a:ext uri="{FF2B5EF4-FFF2-40B4-BE49-F238E27FC236}">
              <a16:creationId xmlns:a16="http://schemas.microsoft.com/office/drawing/2014/main" id="{494AE6B5-72E9-414A-9F5B-BC6ACC87545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1" name="AutoShape 39" descr="Resultado de imagen para MULTICONECTOR HDMI">
          <a:extLst>
            <a:ext uri="{FF2B5EF4-FFF2-40B4-BE49-F238E27FC236}">
              <a16:creationId xmlns:a16="http://schemas.microsoft.com/office/drawing/2014/main" id="{001F4A3F-887C-475F-9550-383951D3C12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85B2ABBB-6F26-463A-B351-43990C1591E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E2F4A4DD-A637-4B91-808A-7E99CAA6605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4" name="AutoShape 39" descr="Resultado de imagen para MULTICONECTOR HDMI">
          <a:extLst>
            <a:ext uri="{FF2B5EF4-FFF2-40B4-BE49-F238E27FC236}">
              <a16:creationId xmlns:a16="http://schemas.microsoft.com/office/drawing/2014/main" id="{320AF6E3-F318-4605-B891-65E4120F56E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522C6815-814C-44F6-8B09-2A18B714E26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3AEC47B4-1402-4F74-BECF-4EA8D08B1A8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7" name="AutoShape 39" descr="Resultado de imagen para MULTICONECTOR HDMI">
          <a:extLst>
            <a:ext uri="{FF2B5EF4-FFF2-40B4-BE49-F238E27FC236}">
              <a16:creationId xmlns:a16="http://schemas.microsoft.com/office/drawing/2014/main" id="{84DCF888-2F1A-4237-BA25-6ACCA9B89D5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F219DA44-8EF8-422C-8094-1FF7B9B846E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A838B093-60D3-4AC1-93DF-DABD51D1439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0" name="AutoShape 39" descr="Resultado de imagen para MULTICONECTOR HDMI">
          <a:extLst>
            <a:ext uri="{FF2B5EF4-FFF2-40B4-BE49-F238E27FC236}">
              <a16:creationId xmlns:a16="http://schemas.microsoft.com/office/drawing/2014/main" id="{239E0705-6500-40D6-A233-75105F0292A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EFCF66B9-25D9-4F70-83FA-B0567EB94C3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2" name="AutoShape 39" descr="Resultado de imagen para MULTICONECTOR HDMI">
          <a:extLst>
            <a:ext uri="{FF2B5EF4-FFF2-40B4-BE49-F238E27FC236}">
              <a16:creationId xmlns:a16="http://schemas.microsoft.com/office/drawing/2014/main" id="{90003BA4-4B5F-4FD6-BBF3-CA41883E178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9BD64F68-5D45-4D39-A355-17B0DDFE125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117163</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43B06CE3-FF10-4DFA-B521-0B6E73F1B10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15E62EA9-601A-4806-ABD8-2FACBD85270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C5D4DBB1-C1E8-4109-857A-E3824A8BA0F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C0D4F184-1A23-44EC-A32E-3F7A5BA09FE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48" name="AutoShape 39" descr="Resultado de imagen para MULTICONECTOR HDMI">
          <a:extLst>
            <a:ext uri="{FF2B5EF4-FFF2-40B4-BE49-F238E27FC236}">
              <a16:creationId xmlns:a16="http://schemas.microsoft.com/office/drawing/2014/main" id="{F00DABD1-8083-48EE-9BB8-0C58E34027D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975174C5-7EF2-403A-B443-F31E16CE42A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029042F-FEB7-47A9-9316-250583687BA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51" name="AutoShape 39" descr="Resultado de imagen para MULTICONECTOR HDMI">
          <a:extLst>
            <a:ext uri="{FF2B5EF4-FFF2-40B4-BE49-F238E27FC236}">
              <a16:creationId xmlns:a16="http://schemas.microsoft.com/office/drawing/2014/main" id="{D1CBDF5A-0713-47BC-84FB-048D6FCEA3A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3711E67-218E-4A4F-A402-A7861DB44F1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3" name="AutoShape 39" descr="Resultado de imagen para MULTICONECTOR HDMI">
          <a:extLst>
            <a:ext uri="{FF2B5EF4-FFF2-40B4-BE49-F238E27FC236}">
              <a16:creationId xmlns:a16="http://schemas.microsoft.com/office/drawing/2014/main" id="{CEB5380C-13F7-4DF3-81EC-763AEAE38A9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2024AE1B-D806-4B1C-8E7D-3DD925C52D4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22824B59-61A5-4489-85AC-8AEC52680C0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6" name="AutoShape 39" descr="Resultado de imagen para MULTICONECTOR HDMI">
          <a:extLst>
            <a:ext uri="{FF2B5EF4-FFF2-40B4-BE49-F238E27FC236}">
              <a16:creationId xmlns:a16="http://schemas.microsoft.com/office/drawing/2014/main" id="{360C9A92-81AC-47D4-BDD1-7B51A4DA72F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EFDD21B2-89DA-45CE-B12D-5DEF6F0D9DC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8" name="AutoShape 39" descr="Resultado de imagen para MULTICONECTOR HDMI">
          <a:extLst>
            <a:ext uri="{FF2B5EF4-FFF2-40B4-BE49-F238E27FC236}">
              <a16:creationId xmlns:a16="http://schemas.microsoft.com/office/drawing/2014/main" id="{D8D30B23-9B9D-4D31-A3FA-DC4BF5FB08B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7F1EFBB5-26D9-4774-9189-65636F9DB55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0" name="AutoShape 39" descr="Resultado de imagen para MULTICONECTOR HDMI">
          <a:extLst>
            <a:ext uri="{FF2B5EF4-FFF2-40B4-BE49-F238E27FC236}">
              <a16:creationId xmlns:a16="http://schemas.microsoft.com/office/drawing/2014/main" id="{E81C99DF-6CA7-4C56-A40B-A827DB8387E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E09BF78E-085A-4FA4-98CD-7E86BD1768E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FD27103C-933F-4064-9221-7D5D1094F24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3" name="AutoShape 39" descr="Resultado de imagen para MULTICONECTOR HDMI">
          <a:extLst>
            <a:ext uri="{FF2B5EF4-FFF2-40B4-BE49-F238E27FC236}">
              <a16:creationId xmlns:a16="http://schemas.microsoft.com/office/drawing/2014/main" id="{27DB67C1-AB14-4F38-8D7A-72AD8049D19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D9E5A69D-0A6E-4C8E-864B-241C5DDC3CD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FD65A329-25F9-466C-BE69-70342CF1A7C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66" name="AutoShape 39" descr="Resultado de imagen para MULTICONECTOR HDMI">
          <a:extLst>
            <a:ext uri="{FF2B5EF4-FFF2-40B4-BE49-F238E27FC236}">
              <a16:creationId xmlns:a16="http://schemas.microsoft.com/office/drawing/2014/main" id="{51F75C48-2034-41F2-B869-BCBE6DFAD84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3CA1AE6B-0E16-4B43-8668-C10E60D4266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86394562-FE99-4259-9460-8EE29F8DB88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69" name="AutoShape 39" descr="Resultado de imagen para MULTICONECTOR HDMI">
          <a:extLst>
            <a:ext uri="{FF2B5EF4-FFF2-40B4-BE49-F238E27FC236}">
              <a16:creationId xmlns:a16="http://schemas.microsoft.com/office/drawing/2014/main" id="{006D1B63-F2B7-48AC-8608-C2740EB583C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A34EC1CC-D30A-47E4-A654-0C3754B82BA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BABDD8C2-EB42-4572-A6E7-CE3002DA5D5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2" name="AutoShape 39" descr="Resultado de imagen para MULTICONECTOR HDMI">
          <a:extLst>
            <a:ext uri="{FF2B5EF4-FFF2-40B4-BE49-F238E27FC236}">
              <a16:creationId xmlns:a16="http://schemas.microsoft.com/office/drawing/2014/main" id="{9B0F788C-B2C4-4ABA-9C82-17571CAEE2B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3" name="AutoShape 39" descr="Resultado de imagen para MULTICONECTOR HDMI">
          <a:extLst>
            <a:ext uri="{FF2B5EF4-FFF2-40B4-BE49-F238E27FC236}">
              <a16:creationId xmlns:a16="http://schemas.microsoft.com/office/drawing/2014/main" id="{B9194C36-4FCB-473D-9E8E-4D3706FCDD3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3BEBCD2F-AC6C-4269-B028-271EA81549D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167E06A9-6A76-44B1-A314-33EFCB64610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6" name="AutoShape 39" descr="Resultado de imagen para MULTICONECTOR HDMI">
          <a:extLst>
            <a:ext uri="{FF2B5EF4-FFF2-40B4-BE49-F238E27FC236}">
              <a16:creationId xmlns:a16="http://schemas.microsoft.com/office/drawing/2014/main" id="{E770F249-E051-41F1-ACC0-86DB9712A3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77BB530D-56FF-46B9-A748-E8DFD85D385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359A73A8-CD07-457E-8536-86203F67AE2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79" name="AutoShape 39" descr="Resultado de imagen para MULTICONECTOR HDMI">
          <a:extLst>
            <a:ext uri="{FF2B5EF4-FFF2-40B4-BE49-F238E27FC236}">
              <a16:creationId xmlns:a16="http://schemas.microsoft.com/office/drawing/2014/main" id="{41C234FD-CCCA-40F5-B856-06A11D44553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4CD5ACD5-943F-41B2-B8C7-65EC1139F9F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1028FCE7-5D97-4DF8-81CB-91C8ED9987F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2" name="AutoShape 39" descr="Resultado de imagen para MULTICONECTOR HDMI">
          <a:extLst>
            <a:ext uri="{FF2B5EF4-FFF2-40B4-BE49-F238E27FC236}">
              <a16:creationId xmlns:a16="http://schemas.microsoft.com/office/drawing/2014/main" id="{CDD12446-C2B4-4AA4-9E6E-69BF87F6C3A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AF335599-CA7C-4EB8-AB25-CC5BF4C28ED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4" name="AutoShape 39" descr="Resultado de imagen para MULTICONECTOR HDMI">
          <a:extLst>
            <a:ext uri="{FF2B5EF4-FFF2-40B4-BE49-F238E27FC236}">
              <a16:creationId xmlns:a16="http://schemas.microsoft.com/office/drawing/2014/main" id="{73B43678-3F37-48AF-B5C9-E94CA021B56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1178BF04-3EAC-46D4-BDA0-39C9AA350A0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CF8B571A-96F7-49DB-AC70-885651AD269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A12CF699-2FEA-468A-8828-3D02363A4D4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9D914377-75C8-4398-B1F9-36AC8250F55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89" name="AutoShape 39" descr="Resultado de imagen para MULTICONECTOR HDMI">
          <a:extLst>
            <a:ext uri="{FF2B5EF4-FFF2-40B4-BE49-F238E27FC236}">
              <a16:creationId xmlns:a16="http://schemas.microsoft.com/office/drawing/2014/main" id="{168AB4AB-F9E3-4209-941D-97887B18F13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CAA92586-1624-44A5-A960-E23AABC6780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1" name="AutoShape 39" descr="Resultado de imagen para MULTICONECTOR HDMI">
          <a:extLst>
            <a:ext uri="{FF2B5EF4-FFF2-40B4-BE49-F238E27FC236}">
              <a16:creationId xmlns:a16="http://schemas.microsoft.com/office/drawing/2014/main" id="{0D017B5E-4BA3-4A96-BF33-CF5CEF950BA4}"/>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908F2659-856E-4888-BEF6-1F2BFECDE36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A65EEFB5-9E07-46AB-8CDD-FC34C6B4CAF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4" name="AutoShape 39" descr="Resultado de imagen para MULTICONECTOR HDMI">
          <a:extLst>
            <a:ext uri="{FF2B5EF4-FFF2-40B4-BE49-F238E27FC236}">
              <a16:creationId xmlns:a16="http://schemas.microsoft.com/office/drawing/2014/main" id="{79D07F1A-13EA-44E5-BBB1-B2F3B18A720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8CCCA29C-9576-48E4-B9AD-C1D8F3F6BBD4}"/>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6" name="AutoShape 39" descr="Resultado de imagen para MULTICONECTOR HDMI">
          <a:extLst>
            <a:ext uri="{FF2B5EF4-FFF2-40B4-BE49-F238E27FC236}">
              <a16:creationId xmlns:a16="http://schemas.microsoft.com/office/drawing/2014/main" id="{3F4811ED-945D-4899-B041-289699D8613F}"/>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34839</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53341790-2536-4376-A613-8B780E8E115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98" name="AutoShape 39" descr="Resultado de imagen para MULTICONECTOR HDMI">
          <a:extLst>
            <a:ext uri="{FF2B5EF4-FFF2-40B4-BE49-F238E27FC236}">
              <a16:creationId xmlns:a16="http://schemas.microsoft.com/office/drawing/2014/main" id="{6245AAD5-9743-40C1-92BC-A787B4C277F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99ADE236-985C-49C6-B724-07229C1336F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6F7D02B7-ADFC-4516-931B-7721253EE38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1" name="AutoShape 39" descr="Resultado de imagen para MULTICONECTOR HDMI">
          <a:extLst>
            <a:ext uri="{FF2B5EF4-FFF2-40B4-BE49-F238E27FC236}">
              <a16:creationId xmlns:a16="http://schemas.microsoft.com/office/drawing/2014/main" id="{E39FD056-BC19-4457-8805-19D7598B4DD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3101E552-85CF-42CF-A271-86BB907FDE8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2E2F276E-F26F-441E-B27D-99F74A0C096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4" name="AutoShape 39" descr="Resultado de imagen para MULTICONECTOR HDMI">
          <a:extLst>
            <a:ext uri="{FF2B5EF4-FFF2-40B4-BE49-F238E27FC236}">
              <a16:creationId xmlns:a16="http://schemas.microsoft.com/office/drawing/2014/main" id="{7A9A8D4C-412F-4F56-9657-C791EEECA03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272796E9-DB42-47BB-9A17-510CBFDD78B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A53F7053-936A-4C90-9161-D6D308B2E19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7" name="AutoShape 39" descr="Resultado de imagen para MULTICONECTOR HDMI">
          <a:extLst>
            <a:ext uri="{FF2B5EF4-FFF2-40B4-BE49-F238E27FC236}">
              <a16:creationId xmlns:a16="http://schemas.microsoft.com/office/drawing/2014/main" id="{C9884C7D-DC1B-4930-85AA-EA21D9802A5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8" name="AutoShape 39" descr="Resultado de imagen para MULTICONECTOR HDMI">
          <a:extLst>
            <a:ext uri="{FF2B5EF4-FFF2-40B4-BE49-F238E27FC236}">
              <a16:creationId xmlns:a16="http://schemas.microsoft.com/office/drawing/2014/main" id="{3E27E4F2-1432-4F3E-8B32-B2A5AC1AF06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7FA652D7-704B-4EAD-A2DC-1C91B9A7790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0C602E1A-67C5-42E5-A84F-5CE9EA3B060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1" name="AutoShape 39" descr="Resultado de imagen para MULTICONECTOR HDMI">
          <a:extLst>
            <a:ext uri="{FF2B5EF4-FFF2-40B4-BE49-F238E27FC236}">
              <a16:creationId xmlns:a16="http://schemas.microsoft.com/office/drawing/2014/main" id="{6AA6D708-C718-49E0-8716-D4EF1C21A3E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DD3C39F7-4FAC-4FCC-A6B3-626C02FB26C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CD018BDE-A58A-4DA6-B8F7-69EB2022D3C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4" name="AutoShape 39" descr="Resultado de imagen para MULTICONECTOR HDMI">
          <a:extLst>
            <a:ext uri="{FF2B5EF4-FFF2-40B4-BE49-F238E27FC236}">
              <a16:creationId xmlns:a16="http://schemas.microsoft.com/office/drawing/2014/main" id="{DA59D0E7-E2B1-4D8F-80FB-DEDC3C4FA28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CD82C4A6-F382-43B2-82F3-6C8984A34EC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2A8532B4-3D97-4F13-BCAA-4A1C8BA3487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7" name="AutoShape 39" descr="Resultado de imagen para MULTICONECTOR HDMI">
          <a:extLst>
            <a:ext uri="{FF2B5EF4-FFF2-40B4-BE49-F238E27FC236}">
              <a16:creationId xmlns:a16="http://schemas.microsoft.com/office/drawing/2014/main" id="{79CE436F-BC6B-4F5A-A6E7-B9D74167F9B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6DA7A7BD-B06B-4A8A-9A94-0E37675795E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19" name="AutoShape 39" descr="Resultado de imagen para MULTICONECTOR HDMI">
          <a:extLst>
            <a:ext uri="{FF2B5EF4-FFF2-40B4-BE49-F238E27FC236}">
              <a16:creationId xmlns:a16="http://schemas.microsoft.com/office/drawing/2014/main" id="{C5EDE4A9-7657-450A-900B-DC5F41E0CA2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9AEAC869-2D02-47B3-96B9-2C722380D3D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126688</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D2EE9238-8F91-457E-9539-02CCC584826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B3CECBF4-3F6A-4DF2-998D-572FC46B5E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1A22F1C8-03BA-426E-8C8B-BB7912B9878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24" name="AutoShape 39" descr="Resultado de imagen para MULTICONECTOR HDMI">
          <a:extLst>
            <a:ext uri="{FF2B5EF4-FFF2-40B4-BE49-F238E27FC236}">
              <a16:creationId xmlns:a16="http://schemas.microsoft.com/office/drawing/2014/main" id="{15F72D6D-69A7-46FB-9A9D-08887F027B4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39BFE963-F89C-4342-BF34-84831790DF0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26" name="AutoShape 39" descr="Resultado de imagen para MULTICONECTOR HDMI">
          <a:extLst>
            <a:ext uri="{FF2B5EF4-FFF2-40B4-BE49-F238E27FC236}">
              <a16:creationId xmlns:a16="http://schemas.microsoft.com/office/drawing/2014/main" id="{3D0BE329-9593-41B2-BE9F-8F4D2A06781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9BC73377-7992-489A-8B68-56ED6B83ADE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DB6FA5-A545-4C40-9E7F-3BB7D13C206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29" name="AutoShape 39" descr="Resultado de imagen para MULTICONECTOR HDMI">
          <a:extLst>
            <a:ext uri="{FF2B5EF4-FFF2-40B4-BE49-F238E27FC236}">
              <a16:creationId xmlns:a16="http://schemas.microsoft.com/office/drawing/2014/main" id="{301E3EB0-B819-472A-A505-CA566B517D7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B7C0E299-66DF-487B-8B91-647C6F58A49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31" name="AutoShape 39" descr="Resultado de imagen para MULTICONECTOR HDMI">
          <a:extLst>
            <a:ext uri="{FF2B5EF4-FFF2-40B4-BE49-F238E27FC236}">
              <a16:creationId xmlns:a16="http://schemas.microsoft.com/office/drawing/2014/main" id="{8758EF11-9356-4902-95E1-9E4637F0A73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30</xdr:row>
      <xdr:rowOff>11027</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F07680DD-3D26-494A-BED7-02125FA1807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3" name="AutoShape 39" descr="Resultado de imagen para MULTICONECTOR HDMI">
          <a:extLst>
            <a:ext uri="{FF2B5EF4-FFF2-40B4-BE49-F238E27FC236}">
              <a16:creationId xmlns:a16="http://schemas.microsoft.com/office/drawing/2014/main" id="{8B2F1A33-257D-48E5-9EAE-A8E9D6264E7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E16934F-6F87-4C3C-8B52-007B5CD52A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D3E481C2-063C-4E2A-AB04-12DD073D8E4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6" name="AutoShape 39" descr="Resultado de imagen para MULTICONECTOR HDMI">
          <a:extLst>
            <a:ext uri="{FF2B5EF4-FFF2-40B4-BE49-F238E27FC236}">
              <a16:creationId xmlns:a16="http://schemas.microsoft.com/office/drawing/2014/main" id="{C8B910D3-3E03-4BF4-B370-66981BE48DC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FE904BB8-BE86-4724-A753-8CC87524C05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AC925BBE-7210-4140-B2F9-4FE5BA546F9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39" name="AutoShape 39" descr="Resultado de imagen para MULTICONECTOR HDMI">
          <a:extLst>
            <a:ext uri="{FF2B5EF4-FFF2-40B4-BE49-F238E27FC236}">
              <a16:creationId xmlns:a16="http://schemas.microsoft.com/office/drawing/2014/main" id="{7BC72FFD-E110-43B3-8290-E4F37CB5D14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AC5040D5-5A37-4DCF-8495-4600803926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85F6FE4E-7157-4A9A-B640-152D0E59061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2" name="AutoShape 39" descr="Resultado de imagen para MULTICONECTOR HDMI">
          <a:extLst>
            <a:ext uri="{FF2B5EF4-FFF2-40B4-BE49-F238E27FC236}">
              <a16:creationId xmlns:a16="http://schemas.microsoft.com/office/drawing/2014/main" id="{7CD2A2D1-5573-4A6B-91CB-43A8C8A80C1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3" name="AutoShape 39" descr="Resultado de imagen para MULTICONECTOR HDMI">
          <a:extLst>
            <a:ext uri="{FF2B5EF4-FFF2-40B4-BE49-F238E27FC236}">
              <a16:creationId xmlns:a16="http://schemas.microsoft.com/office/drawing/2014/main" id="{D365243B-052E-44FF-82BC-D0359B2242B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69D1A96D-B98F-4A88-B55B-06E40B57278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02115683-5FCF-4D32-8E26-CE39E1F88FE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6" name="AutoShape 39" descr="Resultado de imagen para MULTICONECTOR HDMI">
          <a:extLst>
            <a:ext uri="{FF2B5EF4-FFF2-40B4-BE49-F238E27FC236}">
              <a16:creationId xmlns:a16="http://schemas.microsoft.com/office/drawing/2014/main" id="{2E23F44C-27C6-4A2F-BDD1-026EA237674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102035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B747DFAD-E35D-461B-AD10-DBFB0CFCBF9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81643</xdr:colOff>
      <xdr:row>14</xdr:row>
      <xdr:rowOff>0</xdr:rowOff>
    </xdr:from>
    <xdr:to>
      <xdr:col>5</xdr:col>
      <xdr:colOff>386443</xdr:colOff>
      <xdr:row>29</xdr:row>
      <xdr:rowOff>102035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E8B26431-2BB2-48AC-B1C9-4C922E3FA850}"/>
            </a:ext>
          </a:extLst>
        </xdr:cNvPr>
        <xdr:cNvSpPr>
          <a:spLocks noChangeAspect="1" noChangeArrowheads="1"/>
        </xdr:cNvSpPr>
      </xdr:nvSpPr>
      <xdr:spPr bwMode="auto">
        <a:xfrm>
          <a:off x="6653893" y="4667250"/>
          <a:ext cx="304800" cy="44971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BE517E7D-99ED-4418-9F8A-E483175330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41D0CD3D-4F3E-4139-9A54-B97EF2DB123E}"/>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AB126C28-9AAC-40CA-909D-368C38007481}"/>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29CEBA55-C40A-4238-98BA-04FA8853B334}"/>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68</xdr:row>
      <xdr:rowOff>0</xdr:rowOff>
    </xdr:from>
    <xdr:to>
      <xdr:col>11</xdr:col>
      <xdr:colOff>304800</xdr:colOff>
      <xdr:row>69</xdr:row>
      <xdr:rowOff>87450</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BA1967B-6E0B-4A3B-A8BF-ABEE155FAC6F}"/>
            </a:ext>
          </a:extLst>
        </xdr:cNvPr>
        <xdr:cNvSpPr>
          <a:spLocks noChangeAspect="1" noChangeArrowheads="1"/>
        </xdr:cNvSpPr>
      </xdr:nvSpPr>
      <xdr:spPr bwMode="auto">
        <a:xfrm>
          <a:off x="11864340" y="2985516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63</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9EC3283-C1CA-4E1F-8183-C7DB330965F7}"/>
            </a:ext>
          </a:extLst>
        </xdr:cNvPr>
        <xdr:cNvSpPr>
          <a:spLocks noChangeAspect="1" noChangeArrowheads="1"/>
        </xdr:cNvSpPr>
      </xdr:nvSpPr>
      <xdr:spPr bwMode="auto">
        <a:xfrm>
          <a:off x="13106400" y="2885694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63</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25A8E7F-7FF7-4A49-B7AB-C8D60FDDB7ED}"/>
            </a:ext>
          </a:extLst>
        </xdr:cNvPr>
        <xdr:cNvSpPr>
          <a:spLocks noChangeAspect="1" noChangeArrowheads="1"/>
        </xdr:cNvSpPr>
      </xdr:nvSpPr>
      <xdr:spPr bwMode="auto">
        <a:xfrm>
          <a:off x="13106400" y="2885694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34</xdr:row>
      <xdr:rowOff>74519</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49E397EE-BD2E-4B80-BA9E-C21A653A30E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7AB73B83-1BAF-4CA9-B202-20B9EEA14E3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FF5081A7-F12F-40B0-BAD1-9D26F76ED7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2FBFFEA6-8E41-4AFD-B9E4-5F34A2FB265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6" name="AutoShape 39" descr="Resultado de imagen para MULTICONECTOR HDMI">
          <a:extLst>
            <a:ext uri="{FF2B5EF4-FFF2-40B4-BE49-F238E27FC236}">
              <a16:creationId xmlns:a16="http://schemas.microsoft.com/office/drawing/2014/main" id="{D619ABDE-6FAB-4244-8998-D0B5CA34EC8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2E399C69-350E-4AD6-AAD8-EDA9DED7B06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B1519CF-B62E-4B1E-9788-A624918AA61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9" name="AutoShape 39" descr="Resultado de imagen para MULTICONECTOR HDMI">
          <a:extLst>
            <a:ext uri="{FF2B5EF4-FFF2-40B4-BE49-F238E27FC236}">
              <a16:creationId xmlns:a16="http://schemas.microsoft.com/office/drawing/2014/main" id="{5E7CBB60-33CB-40BB-ACF1-95C2B1F5B75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C5A8D35F-4B21-405E-B456-C0EDDD88211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1" name="AutoShape 39" descr="Resultado de imagen para MULTICONECTOR HDMI">
          <a:extLst>
            <a:ext uri="{FF2B5EF4-FFF2-40B4-BE49-F238E27FC236}">
              <a16:creationId xmlns:a16="http://schemas.microsoft.com/office/drawing/2014/main" id="{1E467EEC-0CA4-45C7-9729-EF84C55BD8D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1655BE63-A2AB-467E-AAE4-CA7B3FCDA05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858130D8-DBA3-46BF-B108-3212F781E88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4" name="AutoShape 39" descr="Resultado de imagen para MULTICONECTOR HDMI">
          <a:extLst>
            <a:ext uri="{FF2B5EF4-FFF2-40B4-BE49-F238E27FC236}">
              <a16:creationId xmlns:a16="http://schemas.microsoft.com/office/drawing/2014/main" id="{2C8AC543-9582-4DF1-97E0-1E3F98D9C70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F7051279-53FF-4749-A475-5567E822F73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6" name="AutoShape 39" descr="Resultado de imagen para MULTICONECTOR HDMI">
          <a:extLst>
            <a:ext uri="{FF2B5EF4-FFF2-40B4-BE49-F238E27FC236}">
              <a16:creationId xmlns:a16="http://schemas.microsoft.com/office/drawing/2014/main" id="{81BF10CF-FCE2-4D0F-881E-33B12164962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CABED914-4D24-4129-A4D6-DF73E13829F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18" name="AutoShape 39" descr="Resultado de imagen para MULTICONECTOR HDMI">
          <a:extLst>
            <a:ext uri="{FF2B5EF4-FFF2-40B4-BE49-F238E27FC236}">
              <a16:creationId xmlns:a16="http://schemas.microsoft.com/office/drawing/2014/main" id="{5246261F-91E9-4FD4-B1BF-0F2E560BDB7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7DA95C78-333A-47B4-8053-749219573A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83796509-63F6-4C5E-9F84-18DB63D7707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1" name="AutoShape 39" descr="Resultado de imagen para MULTICONECTOR HDMI">
          <a:extLst>
            <a:ext uri="{FF2B5EF4-FFF2-40B4-BE49-F238E27FC236}">
              <a16:creationId xmlns:a16="http://schemas.microsoft.com/office/drawing/2014/main" id="{081F347B-F613-49C7-AC73-F7BFF67AF34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4F8AEF02-0FD9-4EE6-868F-67B33AD13A1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8677E1D2-DD14-498A-8CCE-0DE753B904B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24" name="AutoShape 39" descr="Resultado de imagen para MULTICONECTOR HDMI">
          <a:extLst>
            <a:ext uri="{FF2B5EF4-FFF2-40B4-BE49-F238E27FC236}">
              <a16:creationId xmlns:a16="http://schemas.microsoft.com/office/drawing/2014/main" id="{DD244D13-805A-42F1-A75D-BCED449F279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FBA44176-9A51-4586-8036-34A543DBC9E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74519</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47A817B6-6298-4829-8E21-59A948FCAE5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7" name="AutoShape 39" descr="Resultado de imagen para MULTICONECTOR HDMI">
          <a:extLst>
            <a:ext uri="{FF2B5EF4-FFF2-40B4-BE49-F238E27FC236}">
              <a16:creationId xmlns:a16="http://schemas.microsoft.com/office/drawing/2014/main" id="{A0D0BC8E-7473-4EFE-A4C7-F2830933B97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F241D4B0-70E7-463F-A113-A5907856EE4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FEE4A4E6-1F3F-4726-BFC0-0FFDDBC7D7B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0" name="AutoShape 39" descr="Resultado de imagen para MULTICONECTOR HDMI">
          <a:extLst>
            <a:ext uri="{FF2B5EF4-FFF2-40B4-BE49-F238E27FC236}">
              <a16:creationId xmlns:a16="http://schemas.microsoft.com/office/drawing/2014/main" id="{40372C2F-D7D6-4104-A18E-E39E2AB1E6E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1" name="AutoShape 39" descr="Resultado de imagen para MULTICONECTOR HDMI">
          <a:extLst>
            <a:ext uri="{FF2B5EF4-FFF2-40B4-BE49-F238E27FC236}">
              <a16:creationId xmlns:a16="http://schemas.microsoft.com/office/drawing/2014/main" id="{F284649D-B948-4B3A-9551-F5E4118B974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1FD869A2-7729-46EC-811A-86D76429898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1F5F63D4-D4B2-463E-A6DF-63F9EBF12A6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4" name="AutoShape 39" descr="Resultado de imagen para MULTICONECTOR HDMI">
          <a:extLst>
            <a:ext uri="{FF2B5EF4-FFF2-40B4-BE49-F238E27FC236}">
              <a16:creationId xmlns:a16="http://schemas.microsoft.com/office/drawing/2014/main" id="{A9434128-4DE2-4781-9EA3-4C6741A6308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9E4DBF55-8BE6-4FC5-9566-9A8151B84A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597A28B0-41A8-4D1A-A6AD-7986962AA0E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7" name="AutoShape 39" descr="Resultado de imagen para MULTICONECTOR HDMI">
          <a:extLst>
            <a:ext uri="{FF2B5EF4-FFF2-40B4-BE49-F238E27FC236}">
              <a16:creationId xmlns:a16="http://schemas.microsoft.com/office/drawing/2014/main" id="{28DDA06A-3ABE-4A1C-9008-CA6DFDF98AD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CD02A0B4-1F91-477A-8F4C-3F4BE4B3A10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47DC6E79-F794-4248-9240-6FEBE0FFACA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0" name="AutoShape 39" descr="Resultado de imagen para MULTICONECTOR HDMI">
          <a:extLst>
            <a:ext uri="{FF2B5EF4-FFF2-40B4-BE49-F238E27FC236}">
              <a16:creationId xmlns:a16="http://schemas.microsoft.com/office/drawing/2014/main" id="{C057C477-F9AC-4ECC-8A6F-02911B2F24E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C681A484-FFA1-4C4A-AF38-2CC163C814B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2" name="AutoShape 39" descr="Resultado de imagen para MULTICONECTOR HDMI">
          <a:extLst>
            <a:ext uri="{FF2B5EF4-FFF2-40B4-BE49-F238E27FC236}">
              <a16:creationId xmlns:a16="http://schemas.microsoft.com/office/drawing/2014/main" id="{F40BF51C-9C6A-41EB-949B-4A531FE5E05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4300681-3B39-483A-887E-5B2EB50A839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9666</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D05E1499-660C-4DF9-ADE3-F8D2A5F4598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A3DEC930-5510-429B-9996-EC5C9987656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4572F9C6-4647-4A09-A955-CF7C4B267BD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DD78263E-E697-4175-BB8F-3786A424B36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48" name="AutoShape 39" descr="Resultado de imagen para MULTICONECTOR HDMI">
          <a:extLst>
            <a:ext uri="{FF2B5EF4-FFF2-40B4-BE49-F238E27FC236}">
              <a16:creationId xmlns:a16="http://schemas.microsoft.com/office/drawing/2014/main" id="{88032E5A-37F5-4323-A317-AA11CB78129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8ACFA66B-E0DC-4CC8-AFE4-F3F1242B2DF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F47602E5-7ABC-4EA2-BC2B-69E15F22D4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51" name="AutoShape 39" descr="Resultado de imagen para MULTICONECTOR HDMI">
          <a:extLst>
            <a:ext uri="{FF2B5EF4-FFF2-40B4-BE49-F238E27FC236}">
              <a16:creationId xmlns:a16="http://schemas.microsoft.com/office/drawing/2014/main" id="{E3A33E74-8004-4074-B544-FDAC4D3DFE4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82BA5963-27A9-4759-A71A-70A3EE1DC4B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3" name="AutoShape 39" descr="Resultado de imagen para MULTICONECTOR HDMI">
          <a:extLst>
            <a:ext uri="{FF2B5EF4-FFF2-40B4-BE49-F238E27FC236}">
              <a16:creationId xmlns:a16="http://schemas.microsoft.com/office/drawing/2014/main" id="{DC28B539-BF5C-4AEE-A266-9865DE5331A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F7C1D7AC-1EAD-4162-9994-49222AD0FE9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EFD41902-9F0E-4F4F-B0A1-A26F6AD81F3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6" name="AutoShape 39" descr="Resultado de imagen para MULTICONECTOR HDMI">
          <a:extLst>
            <a:ext uri="{FF2B5EF4-FFF2-40B4-BE49-F238E27FC236}">
              <a16:creationId xmlns:a16="http://schemas.microsoft.com/office/drawing/2014/main" id="{FA7CCEE3-EE71-4983-9143-E63F4906897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BB0226F-19AD-4FE4-A391-435BD5ABE57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8" name="AutoShape 39" descr="Resultado de imagen para MULTICONECTOR HDMI">
          <a:extLst>
            <a:ext uri="{FF2B5EF4-FFF2-40B4-BE49-F238E27FC236}">
              <a16:creationId xmlns:a16="http://schemas.microsoft.com/office/drawing/2014/main" id="{CDB0818E-0F0A-456E-BA77-D5B3EB91F78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3A5549C-5778-4281-A9D6-BC694C906D5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0" name="AutoShape 39" descr="Resultado de imagen para MULTICONECTOR HDMI">
          <a:extLst>
            <a:ext uri="{FF2B5EF4-FFF2-40B4-BE49-F238E27FC236}">
              <a16:creationId xmlns:a16="http://schemas.microsoft.com/office/drawing/2014/main" id="{9773719E-CF5B-42D6-8C61-E6FC82D7964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95150D05-D563-4885-8435-63318420EA6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C48024CA-716D-4299-BC2C-C99831BB962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3" name="AutoShape 39" descr="Resultado de imagen para MULTICONECTOR HDMI">
          <a:extLst>
            <a:ext uri="{FF2B5EF4-FFF2-40B4-BE49-F238E27FC236}">
              <a16:creationId xmlns:a16="http://schemas.microsoft.com/office/drawing/2014/main" id="{D247CC96-0C3B-45D4-B713-9DE34CFE42D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79F76525-D965-45FC-9E0B-5AF65C1CCF0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6756568C-837E-4C36-A7D3-CB6A3CFDEF5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66" name="AutoShape 39" descr="Resultado de imagen para MULTICONECTOR HDMI">
          <a:extLst>
            <a:ext uri="{FF2B5EF4-FFF2-40B4-BE49-F238E27FC236}">
              <a16:creationId xmlns:a16="http://schemas.microsoft.com/office/drawing/2014/main" id="{B66B83B5-9652-4B8E-870E-C878DAF23DF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620CCB43-FF1A-477A-A805-B47D6C64121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7FFEA880-688A-4787-97B9-5EB5FEB315F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69" name="AutoShape 39" descr="Resultado de imagen para MULTICONECTOR HDMI">
          <a:extLst>
            <a:ext uri="{FF2B5EF4-FFF2-40B4-BE49-F238E27FC236}">
              <a16:creationId xmlns:a16="http://schemas.microsoft.com/office/drawing/2014/main" id="{1B3BB36C-B3AA-467D-AE56-7B2ED67C329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DFFFD333-F6BC-44D2-BCEA-2D3E741D0C9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6C4AFA0-D7B1-4277-BE8E-A7C6C38EDD8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2" name="AutoShape 39" descr="Resultado de imagen para MULTICONECTOR HDMI">
          <a:extLst>
            <a:ext uri="{FF2B5EF4-FFF2-40B4-BE49-F238E27FC236}">
              <a16:creationId xmlns:a16="http://schemas.microsoft.com/office/drawing/2014/main" id="{0D8320A0-B46B-42FC-A55A-978C3F7D471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3" name="AutoShape 39" descr="Resultado de imagen para MULTICONECTOR HDMI">
          <a:extLst>
            <a:ext uri="{FF2B5EF4-FFF2-40B4-BE49-F238E27FC236}">
              <a16:creationId xmlns:a16="http://schemas.microsoft.com/office/drawing/2014/main" id="{6B2EC989-B294-4A9E-B752-DE2C443A3A7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FDF25E30-ABAE-4647-B8DE-3AACE1FDDD6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E71EB7E3-3898-4EDD-957D-A3EEECA5BC0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6" name="AutoShape 39" descr="Resultado de imagen para MULTICONECTOR HDMI">
          <a:extLst>
            <a:ext uri="{FF2B5EF4-FFF2-40B4-BE49-F238E27FC236}">
              <a16:creationId xmlns:a16="http://schemas.microsoft.com/office/drawing/2014/main" id="{6A573AFB-D3B2-4C89-8916-944DAED0F70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1EBC6F47-532F-43B4-A4F9-01B82E6680D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05345217-55B9-430C-A6EC-DC68A3EF0E7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79" name="AutoShape 39" descr="Resultado de imagen para MULTICONECTOR HDMI">
          <a:extLst>
            <a:ext uri="{FF2B5EF4-FFF2-40B4-BE49-F238E27FC236}">
              <a16:creationId xmlns:a16="http://schemas.microsoft.com/office/drawing/2014/main" id="{D302D4DB-87CC-4483-ACB2-4D22677DE90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6393E939-781B-4F78-A66D-7A7F9B221FB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4522AAB5-602D-4D27-A54A-26DEB537F88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2" name="AutoShape 39" descr="Resultado de imagen para MULTICONECTOR HDMI">
          <a:extLst>
            <a:ext uri="{FF2B5EF4-FFF2-40B4-BE49-F238E27FC236}">
              <a16:creationId xmlns:a16="http://schemas.microsoft.com/office/drawing/2014/main" id="{3CAB1B27-DA22-486F-93FD-1D6D562D576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3D756E36-53C6-475D-86D3-25A94C48199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4" name="AutoShape 39" descr="Resultado de imagen para MULTICONECTOR HDMI">
          <a:extLst>
            <a:ext uri="{FF2B5EF4-FFF2-40B4-BE49-F238E27FC236}">
              <a16:creationId xmlns:a16="http://schemas.microsoft.com/office/drawing/2014/main" id="{59A430C4-DE1D-4046-A028-D3F6EB61542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11EB4DB8-7371-4F66-8683-F1D8B0AB230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62701FFF-A826-400F-8E88-45B80190B5B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8B13F992-7614-46BC-B962-A3F800F43B7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C3DCD5F1-0B66-4E42-B5AD-9F96011A8B7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89" name="AutoShape 39" descr="Resultado de imagen para MULTICONECTOR HDMI">
          <a:extLst>
            <a:ext uri="{FF2B5EF4-FFF2-40B4-BE49-F238E27FC236}">
              <a16:creationId xmlns:a16="http://schemas.microsoft.com/office/drawing/2014/main" id="{143BC35C-88B0-4301-9D29-15BD1AB7B3E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418ECF2B-6D23-425F-BB57-03A0924694C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1" name="AutoShape 39" descr="Resultado de imagen para MULTICONECTOR HDMI">
          <a:extLst>
            <a:ext uri="{FF2B5EF4-FFF2-40B4-BE49-F238E27FC236}">
              <a16:creationId xmlns:a16="http://schemas.microsoft.com/office/drawing/2014/main" id="{B0CF0A6F-EF30-4737-AA57-6CBB97CD401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5930CF14-CA9D-452A-AD4F-90F6A9B7347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A448FA1A-238A-4B72-A4DA-8D94822376E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4" name="AutoShape 39" descr="Resultado de imagen para MULTICONECTOR HDMI">
          <a:extLst>
            <a:ext uri="{FF2B5EF4-FFF2-40B4-BE49-F238E27FC236}">
              <a16:creationId xmlns:a16="http://schemas.microsoft.com/office/drawing/2014/main" id="{EF62AE5F-94CB-40CE-8521-4236E662E63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1E9D79FE-1448-4F22-B839-86ABCACECDD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6" name="AutoShape 39" descr="Resultado de imagen para MULTICONECTOR HDMI">
          <a:extLst>
            <a:ext uri="{FF2B5EF4-FFF2-40B4-BE49-F238E27FC236}">
              <a16:creationId xmlns:a16="http://schemas.microsoft.com/office/drawing/2014/main" id="{71B4B6C9-30D0-41A3-9394-6DBFC942DF18}"/>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90628</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4DF9C77E-21D6-4C3A-B50A-4DE779E4BC48}"/>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98" name="AutoShape 39" descr="Resultado de imagen para MULTICONECTOR HDMI">
          <a:extLst>
            <a:ext uri="{FF2B5EF4-FFF2-40B4-BE49-F238E27FC236}">
              <a16:creationId xmlns:a16="http://schemas.microsoft.com/office/drawing/2014/main" id="{3B733671-260D-45E1-9809-C0E8A0126B2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903FA3F8-B463-40FF-B81C-1B3BF82DA30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54C2D3F5-4DCE-49B5-9397-475AF7E0EA4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1" name="AutoShape 39" descr="Resultado de imagen para MULTICONECTOR HDMI">
          <a:extLst>
            <a:ext uri="{FF2B5EF4-FFF2-40B4-BE49-F238E27FC236}">
              <a16:creationId xmlns:a16="http://schemas.microsoft.com/office/drawing/2014/main" id="{9203CF39-2975-49FE-9B17-9353B5D9D5D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A44EE65C-6D8B-4939-940D-CF6459AB288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82C96C24-9AFA-48C5-B338-77FD70E5CED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4" name="AutoShape 39" descr="Resultado de imagen para MULTICONECTOR HDMI">
          <a:extLst>
            <a:ext uri="{FF2B5EF4-FFF2-40B4-BE49-F238E27FC236}">
              <a16:creationId xmlns:a16="http://schemas.microsoft.com/office/drawing/2014/main" id="{019D019E-3335-403B-883C-E65F502C2B5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3EE70391-D5FD-4402-8E1E-ACCB7AE353E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934CF5A9-312B-4F74-B975-D895D981CE0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7" name="AutoShape 39" descr="Resultado de imagen para MULTICONECTOR HDMI">
          <a:extLst>
            <a:ext uri="{FF2B5EF4-FFF2-40B4-BE49-F238E27FC236}">
              <a16:creationId xmlns:a16="http://schemas.microsoft.com/office/drawing/2014/main" id="{553AD143-16A8-4258-8A1A-1E9A3A69BC1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8" name="AutoShape 39" descr="Resultado de imagen para MULTICONECTOR HDMI">
          <a:extLst>
            <a:ext uri="{FF2B5EF4-FFF2-40B4-BE49-F238E27FC236}">
              <a16:creationId xmlns:a16="http://schemas.microsoft.com/office/drawing/2014/main" id="{37DAAC19-02C7-4E88-A78B-64CB304C555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7F0717CB-E881-43CF-A84F-A20BE7FE2CC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046B8630-7897-4D5E-9B7E-B3AD83B4CE5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1" name="AutoShape 39" descr="Resultado de imagen para MULTICONECTOR HDMI">
          <a:extLst>
            <a:ext uri="{FF2B5EF4-FFF2-40B4-BE49-F238E27FC236}">
              <a16:creationId xmlns:a16="http://schemas.microsoft.com/office/drawing/2014/main" id="{D127EFAE-7D7A-4E92-8CEC-5D5B84F2B33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03C7020D-05CE-4396-96C9-23C0CE543E3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57D6376E-7AC9-4116-B349-87FB6DAF6C3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4" name="AutoShape 39" descr="Resultado de imagen para MULTICONECTOR HDMI">
          <a:extLst>
            <a:ext uri="{FF2B5EF4-FFF2-40B4-BE49-F238E27FC236}">
              <a16:creationId xmlns:a16="http://schemas.microsoft.com/office/drawing/2014/main" id="{1361E236-518F-4926-A105-D8BD369A173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769B9DB9-FCAC-49CE-84B3-6FB0D19B678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4DF2FEFB-1DBA-4017-A1FD-A5E4733A050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7" name="AutoShape 39" descr="Resultado de imagen para MULTICONECTOR HDMI">
          <a:extLst>
            <a:ext uri="{FF2B5EF4-FFF2-40B4-BE49-F238E27FC236}">
              <a16:creationId xmlns:a16="http://schemas.microsoft.com/office/drawing/2014/main" id="{55371C85-D80E-4E15-9925-085F254CE1B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9AF784D6-6CC6-4D03-918D-4CD61214605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19" name="AutoShape 39" descr="Resultado de imagen para MULTICONECTOR HDMI">
          <a:extLst>
            <a:ext uri="{FF2B5EF4-FFF2-40B4-BE49-F238E27FC236}">
              <a16:creationId xmlns:a16="http://schemas.microsoft.com/office/drawing/2014/main" id="{7195D08E-FD0F-481E-81A0-9A0F493C496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B3C75072-DAA1-418E-BEE8-927E986BB86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19191</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14ADBB0A-4E53-4876-B4EF-88B355D4056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BE998D47-387D-44BE-809F-963A8767DC3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31A38DF4-5A57-4435-83A7-B2BEB23BF18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24" name="AutoShape 39" descr="Resultado de imagen para MULTICONECTOR HDMI">
          <a:extLst>
            <a:ext uri="{FF2B5EF4-FFF2-40B4-BE49-F238E27FC236}">
              <a16:creationId xmlns:a16="http://schemas.microsoft.com/office/drawing/2014/main" id="{42384A4A-7245-494C-9F58-9704CCE43F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B603D833-6086-429D-B580-A873E7E5D4F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26" name="AutoShape 39" descr="Resultado de imagen para MULTICONECTOR HDMI">
          <a:extLst>
            <a:ext uri="{FF2B5EF4-FFF2-40B4-BE49-F238E27FC236}">
              <a16:creationId xmlns:a16="http://schemas.microsoft.com/office/drawing/2014/main" id="{44073254-F507-4B83-ADA0-E2288A52C84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5397CBBD-BC6B-4080-BFA0-33607700F72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8776B216-0BD0-4DA2-AE06-7879A0A0D7B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29" name="AutoShape 39" descr="Resultado de imagen para MULTICONECTOR HDMI">
          <a:extLst>
            <a:ext uri="{FF2B5EF4-FFF2-40B4-BE49-F238E27FC236}">
              <a16:creationId xmlns:a16="http://schemas.microsoft.com/office/drawing/2014/main" id="{3274BDBA-8E0A-4E41-B8D9-1A70416D7B7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8F29264A-5C04-47AD-8C37-4368523AE10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31" name="AutoShape 39" descr="Resultado de imagen para MULTICONECTOR HDMI">
          <a:extLst>
            <a:ext uri="{FF2B5EF4-FFF2-40B4-BE49-F238E27FC236}">
              <a16:creationId xmlns:a16="http://schemas.microsoft.com/office/drawing/2014/main" id="{DBACBA62-40C3-48BF-9219-22E9EBDDCE9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34</xdr:row>
      <xdr:rowOff>66816</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E1EEEEA7-4532-4FFC-9A6C-26273C55E0D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3" name="AutoShape 39" descr="Resultado de imagen para MULTICONECTOR HDMI">
          <a:extLst>
            <a:ext uri="{FF2B5EF4-FFF2-40B4-BE49-F238E27FC236}">
              <a16:creationId xmlns:a16="http://schemas.microsoft.com/office/drawing/2014/main" id="{D2F9DF46-2556-4D2E-90C6-C2303B9F75D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F8F0AAB-52D9-445C-86BB-4DEAEAE90D8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8707B592-F931-4B37-B442-40E5BF2E5E1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6" name="AutoShape 39" descr="Resultado de imagen para MULTICONECTOR HDMI">
          <a:extLst>
            <a:ext uri="{FF2B5EF4-FFF2-40B4-BE49-F238E27FC236}">
              <a16:creationId xmlns:a16="http://schemas.microsoft.com/office/drawing/2014/main" id="{F6E0A75C-3EE0-4505-878E-BF247229F75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64024AE5-D3B3-4515-AD77-235B6C02DEE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61C4E982-C98E-4C69-873D-717E80ED046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39" name="AutoShape 39" descr="Resultado de imagen para MULTICONECTOR HDMI">
          <a:extLst>
            <a:ext uri="{FF2B5EF4-FFF2-40B4-BE49-F238E27FC236}">
              <a16:creationId xmlns:a16="http://schemas.microsoft.com/office/drawing/2014/main" id="{CDFC058B-07A1-451B-B0CE-096F7F7A0A1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3E58B7A5-A6D0-48BB-97E8-2686EFB113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704A3F72-F046-497E-A6C9-B04686C94AC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2" name="AutoShape 39" descr="Resultado de imagen para MULTICONECTOR HDMI">
          <a:extLst>
            <a:ext uri="{FF2B5EF4-FFF2-40B4-BE49-F238E27FC236}">
              <a16:creationId xmlns:a16="http://schemas.microsoft.com/office/drawing/2014/main" id="{C6F9C6A2-7098-4AA6-877B-5F6551E7340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3" name="AutoShape 39" descr="Resultado de imagen para MULTICONECTOR HDMI">
          <a:extLst>
            <a:ext uri="{FF2B5EF4-FFF2-40B4-BE49-F238E27FC236}">
              <a16:creationId xmlns:a16="http://schemas.microsoft.com/office/drawing/2014/main" id="{72E440B6-903A-463F-9BDF-AE59A726A03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6B665F28-21A3-4056-BE2D-7D106286B7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A61B82BF-3B89-4092-BAB9-12EFAB87AC2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6" name="AutoShape 39" descr="Resultado de imagen para MULTICONECTOR HDMI">
          <a:extLst>
            <a:ext uri="{FF2B5EF4-FFF2-40B4-BE49-F238E27FC236}">
              <a16:creationId xmlns:a16="http://schemas.microsoft.com/office/drawing/2014/main" id="{DF09CD76-B8FE-45A0-9CA0-21FB8EE582D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43AD78E-73BD-405E-BF90-EAE5F063910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33</xdr:row>
      <xdr:rowOff>156463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F7CE5EF8-8F91-4F84-BAAE-879A138CFD2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9">
          <a:extLst>
            <a:ext uri="{FF2B5EF4-FFF2-40B4-BE49-F238E27FC236}">
              <a16:creationId xmlns:a16="http://schemas.microsoft.com/office/drawing/2014/main" id="{939DC704-ED02-4047-BDD5-1FAF0B213F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50">
          <a:extLst>
            <a:ext uri="{FF2B5EF4-FFF2-40B4-BE49-F238E27FC236}">
              <a16:creationId xmlns:a16="http://schemas.microsoft.com/office/drawing/2014/main" id="{F3A96C8C-3E7F-4521-842E-1B2F2967AE93}"/>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7.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9"/>
  <sheetViews>
    <sheetView zoomScale="145" zoomScaleNormal="145" workbookViewId="0">
      <selection activeCell="B4" sqref="B4"/>
    </sheetView>
  </sheetViews>
  <sheetFormatPr baseColWidth="10" defaultColWidth="11.5703125" defaultRowHeight="12.75" x14ac:dyDescent="0.2"/>
  <cols>
    <col min="1" max="1" width="34.140625" style="83" customWidth="1"/>
    <col min="2" max="2" width="47.28515625" customWidth="1"/>
    <col min="3" max="5" width="17.5703125" bestFit="1" customWidth="1"/>
  </cols>
  <sheetData>
    <row r="1" spans="1:5" s="83" customFormat="1" x14ac:dyDescent="0.2">
      <c r="A1" s="241" t="s">
        <v>0</v>
      </c>
      <c r="B1" s="241"/>
    </row>
    <row r="2" spans="1:5" ht="78.75" customHeight="1" x14ac:dyDescent="0.2">
      <c r="A2" s="84" t="s">
        <v>1</v>
      </c>
      <c r="B2" s="134" t="s">
        <v>2</v>
      </c>
    </row>
    <row r="3" spans="1:5" x14ac:dyDescent="0.2">
      <c r="A3" s="84" t="s">
        <v>3</v>
      </c>
      <c r="B3" s="85" t="s">
        <v>4</v>
      </c>
    </row>
    <row r="4" spans="1:5" x14ac:dyDescent="0.2">
      <c r="A4" s="84" t="s">
        <v>5</v>
      </c>
      <c r="B4" s="86">
        <v>3108643000</v>
      </c>
      <c r="C4" s="144"/>
      <c r="D4" s="144"/>
    </row>
    <row r="5" spans="1:5" x14ac:dyDescent="0.2">
      <c r="A5" s="84" t="s">
        <v>6</v>
      </c>
      <c r="B5" s="87"/>
      <c r="D5" s="144"/>
      <c r="E5" s="144"/>
    </row>
    <row r="6" spans="1:5" x14ac:dyDescent="0.2">
      <c r="A6" s="84" t="s">
        <v>7</v>
      </c>
      <c r="B6" s="91">
        <v>45590</v>
      </c>
    </row>
    <row r="7" spans="1:5" x14ac:dyDescent="0.2">
      <c r="A7" s="242" t="s">
        <v>8</v>
      </c>
      <c r="B7" s="85" t="s">
        <v>9</v>
      </c>
    </row>
    <row r="8" spans="1:5" x14ac:dyDescent="0.2">
      <c r="A8" s="243"/>
      <c r="B8" s="85" t="s">
        <v>10</v>
      </c>
    </row>
    <row r="9" spans="1:5" x14ac:dyDescent="0.2">
      <c r="A9" s="243"/>
      <c r="B9" s="85" t="s">
        <v>11</v>
      </c>
    </row>
    <row r="10" spans="1:5" x14ac:dyDescent="0.2">
      <c r="A10" s="243"/>
      <c r="B10" s="85" t="s">
        <v>12</v>
      </c>
    </row>
    <row r="11" spans="1:5" x14ac:dyDescent="0.2">
      <c r="A11" s="243"/>
      <c r="B11" s="85" t="s">
        <v>13</v>
      </c>
    </row>
    <row r="12" spans="1:5" x14ac:dyDescent="0.2">
      <c r="A12" s="244"/>
      <c r="B12" s="100" t="s">
        <v>14</v>
      </c>
    </row>
    <row r="13" spans="1:5" x14ac:dyDescent="0.2">
      <c r="A13" s="245" t="s">
        <v>15</v>
      </c>
      <c r="B13" s="85"/>
    </row>
    <row r="14" spans="1:5" x14ac:dyDescent="0.2">
      <c r="A14" s="246"/>
      <c r="B14" s="100"/>
    </row>
    <row r="15" spans="1:5" x14ac:dyDescent="0.2">
      <c r="A15" s="242" t="s">
        <v>16</v>
      </c>
      <c r="B15" s="100"/>
    </row>
    <row r="16" spans="1:5" x14ac:dyDescent="0.2">
      <c r="A16" s="244"/>
      <c r="B16" s="100"/>
    </row>
    <row r="17" spans="1:2" x14ac:dyDescent="0.2">
      <c r="A17" s="242" t="s">
        <v>17</v>
      </c>
      <c r="B17" s="85"/>
    </row>
    <row r="18" spans="1:2" x14ac:dyDescent="0.2">
      <c r="A18" s="243"/>
      <c r="B18" s="100"/>
    </row>
    <row r="19" spans="1:2" x14ac:dyDescent="0.2">
      <c r="A19" s="244"/>
      <c r="B19" s="100"/>
    </row>
  </sheetData>
  <mergeCells count="5">
    <mergeCell ref="A1:B1"/>
    <mergeCell ref="A17:A19"/>
    <mergeCell ref="A15:A16"/>
    <mergeCell ref="A13:A14"/>
    <mergeCell ref="A7:A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workbookViewId="0">
      <selection activeCell="J21" sqref="J21"/>
    </sheetView>
  </sheetViews>
  <sheetFormatPr baseColWidth="10" defaultColWidth="11.5703125" defaultRowHeight="12.75" x14ac:dyDescent="0.2"/>
  <cols>
    <col min="1" max="1" width="18" customWidth="1"/>
    <col min="2" max="2" width="18.5703125" customWidth="1"/>
    <col min="3" max="3" width="36.28515625" bestFit="1" customWidth="1"/>
    <col min="4" max="4" width="19.5703125" customWidth="1"/>
    <col min="5" max="5" width="16.7109375" bestFit="1" customWidth="1"/>
  </cols>
  <sheetData>
    <row r="2" spans="1:6" x14ac:dyDescent="0.2">
      <c r="A2" s="88" t="s">
        <v>18</v>
      </c>
      <c r="B2" s="88" t="s">
        <v>19</v>
      </c>
      <c r="C2" s="101" t="s">
        <v>20</v>
      </c>
      <c r="D2" s="101" t="s">
        <v>21</v>
      </c>
      <c r="E2" s="101" t="s">
        <v>21</v>
      </c>
      <c r="F2" s="101" t="s">
        <v>20</v>
      </c>
    </row>
    <row r="3" spans="1:6" x14ac:dyDescent="0.2">
      <c r="A3" s="89" t="s">
        <v>22</v>
      </c>
      <c r="B3" s="90">
        <v>1160000</v>
      </c>
      <c r="C3" t="s">
        <v>23</v>
      </c>
      <c r="D3" s="89" t="s">
        <v>24</v>
      </c>
      <c r="E3" s="90">
        <v>0</v>
      </c>
      <c r="F3" t="s">
        <v>23</v>
      </c>
    </row>
    <row r="4" spans="1:6" x14ac:dyDescent="0.2">
      <c r="A4" s="89" t="s">
        <v>25</v>
      </c>
      <c r="C4" t="s">
        <v>26</v>
      </c>
      <c r="D4" s="89" t="s">
        <v>27</v>
      </c>
      <c r="E4" s="90">
        <v>0.01</v>
      </c>
      <c r="F4" t="s">
        <v>23</v>
      </c>
    </row>
    <row r="5" spans="1:6" x14ac:dyDescent="0.2">
      <c r="A5" s="89" t="s">
        <v>28</v>
      </c>
      <c r="C5" t="s">
        <v>29</v>
      </c>
      <c r="D5" s="89" t="s">
        <v>30</v>
      </c>
      <c r="E5" s="90">
        <v>0.02</v>
      </c>
      <c r="F5" t="s">
        <v>23</v>
      </c>
    </row>
    <row r="6" spans="1:6" x14ac:dyDescent="0.2">
      <c r="A6" s="89" t="s">
        <v>31</v>
      </c>
      <c r="E6" s="90">
        <v>0.03</v>
      </c>
      <c r="F6" t="s">
        <v>23</v>
      </c>
    </row>
    <row r="7" spans="1:6" x14ac:dyDescent="0.2">
      <c r="E7" s="90">
        <v>0.04</v>
      </c>
      <c r="F7" t="s">
        <v>23</v>
      </c>
    </row>
    <row r="8" spans="1:6" x14ac:dyDescent="0.2">
      <c r="E8" s="90">
        <v>0.05</v>
      </c>
      <c r="F8" t="s">
        <v>23</v>
      </c>
    </row>
    <row r="9" spans="1:6" x14ac:dyDescent="0.2">
      <c r="E9" s="90">
        <v>0.06</v>
      </c>
      <c r="F9" t="s">
        <v>23</v>
      </c>
    </row>
    <row r="10" spans="1:6" x14ac:dyDescent="0.2">
      <c r="E10" s="90">
        <v>7.0000000000000007E-2</v>
      </c>
      <c r="F10" t="s">
        <v>23</v>
      </c>
    </row>
    <row r="11" spans="1:6" x14ac:dyDescent="0.2">
      <c r="E11" s="90">
        <v>0.08</v>
      </c>
      <c r="F11" t="s">
        <v>23</v>
      </c>
    </row>
    <row r="12" spans="1:6" x14ac:dyDescent="0.2">
      <c r="E12" s="90">
        <v>0.09</v>
      </c>
      <c r="F12" t="s">
        <v>23</v>
      </c>
    </row>
    <row r="13" spans="1:6" x14ac:dyDescent="0.2">
      <c r="E13" s="90">
        <v>0.1</v>
      </c>
      <c r="F13" t="s">
        <v>23</v>
      </c>
    </row>
    <row r="14" spans="1:6" x14ac:dyDescent="0.2">
      <c r="E14" s="90">
        <v>0.11</v>
      </c>
      <c r="F14" t="s">
        <v>23</v>
      </c>
    </row>
    <row r="15" spans="1:6" x14ac:dyDescent="0.2">
      <c r="E15" s="90">
        <v>0.12</v>
      </c>
      <c r="F15" t="s">
        <v>23</v>
      </c>
    </row>
    <row r="16" spans="1:6" x14ac:dyDescent="0.2">
      <c r="E16" s="90">
        <v>0.13</v>
      </c>
      <c r="F16" t="s">
        <v>23</v>
      </c>
    </row>
    <row r="17" spans="5:6" x14ac:dyDescent="0.2">
      <c r="E17" s="90">
        <v>0.14000000000000001</v>
      </c>
      <c r="F17" t="s">
        <v>23</v>
      </c>
    </row>
    <row r="18" spans="5:6" x14ac:dyDescent="0.2">
      <c r="E18" s="90">
        <v>0.15</v>
      </c>
      <c r="F18" t="s">
        <v>23</v>
      </c>
    </row>
    <row r="19" spans="5:6" x14ac:dyDescent="0.2">
      <c r="E19" s="90">
        <v>0.16</v>
      </c>
      <c r="F19" t="s">
        <v>23</v>
      </c>
    </row>
    <row r="20" spans="5:6" x14ac:dyDescent="0.2">
      <c r="E20" s="90">
        <v>0.17</v>
      </c>
      <c r="F20" t="s">
        <v>23</v>
      </c>
    </row>
    <row r="21" spans="5:6" x14ac:dyDescent="0.2">
      <c r="E21" s="90">
        <v>0.18</v>
      </c>
      <c r="F21" t="s">
        <v>23</v>
      </c>
    </row>
    <row r="22" spans="5:6" x14ac:dyDescent="0.2">
      <c r="E22" s="90">
        <v>0.19</v>
      </c>
      <c r="F22" t="s">
        <v>23</v>
      </c>
    </row>
    <row r="23" spans="5:6" x14ac:dyDescent="0.2">
      <c r="E23" s="90">
        <v>0.2</v>
      </c>
      <c r="F23" t="s">
        <v>23</v>
      </c>
    </row>
    <row r="24" spans="5:6" x14ac:dyDescent="0.2">
      <c r="E24" s="90">
        <v>0.21</v>
      </c>
      <c r="F24" t="s">
        <v>23</v>
      </c>
    </row>
    <row r="25" spans="5:6" x14ac:dyDescent="0.2">
      <c r="E25" s="90">
        <v>0.22</v>
      </c>
      <c r="F25" t="s">
        <v>23</v>
      </c>
    </row>
    <row r="26" spans="5:6" x14ac:dyDescent="0.2">
      <c r="E26" s="90">
        <v>0.23</v>
      </c>
      <c r="F26" t="s">
        <v>23</v>
      </c>
    </row>
    <row r="27" spans="5:6" x14ac:dyDescent="0.2">
      <c r="E27" s="90">
        <v>0.24</v>
      </c>
      <c r="F27" t="s">
        <v>23</v>
      </c>
    </row>
    <row r="28" spans="5:6" x14ac:dyDescent="0.2">
      <c r="E28" s="90">
        <v>0.25</v>
      </c>
      <c r="F28" t="s">
        <v>23</v>
      </c>
    </row>
    <row r="29" spans="5:6" x14ac:dyDescent="0.2">
      <c r="E29" s="90">
        <v>0.26</v>
      </c>
      <c r="F29" t="s">
        <v>23</v>
      </c>
    </row>
    <row r="30" spans="5:6" x14ac:dyDescent="0.2">
      <c r="E30" s="90">
        <v>0.27</v>
      </c>
      <c r="F30" t="s">
        <v>23</v>
      </c>
    </row>
    <row r="31" spans="5:6" x14ac:dyDescent="0.2">
      <c r="E31" s="90">
        <v>0.28000000000000003</v>
      </c>
      <c r="F31" t="s">
        <v>23</v>
      </c>
    </row>
    <row r="32" spans="5:6" x14ac:dyDescent="0.2">
      <c r="E32" s="90">
        <v>0.28999999999999998</v>
      </c>
      <c r="F32" t="s">
        <v>23</v>
      </c>
    </row>
    <row r="33" spans="5:6" x14ac:dyDescent="0.2">
      <c r="E33" s="90">
        <v>0.3</v>
      </c>
      <c r="F33" t="s">
        <v>23</v>
      </c>
    </row>
    <row r="34" spans="5:6" x14ac:dyDescent="0.2">
      <c r="E34" s="90">
        <v>0.31</v>
      </c>
      <c r="F34" t="s">
        <v>23</v>
      </c>
    </row>
    <row r="35" spans="5:6" x14ac:dyDescent="0.2">
      <c r="E35" s="90">
        <v>0.32</v>
      </c>
      <c r="F35" t="s">
        <v>23</v>
      </c>
    </row>
    <row r="36" spans="5:6" x14ac:dyDescent="0.2">
      <c r="E36" s="90">
        <v>0.33</v>
      </c>
      <c r="F36" t="s">
        <v>23</v>
      </c>
    </row>
    <row r="37" spans="5:6" x14ac:dyDescent="0.2">
      <c r="E37" s="90">
        <v>0.34</v>
      </c>
      <c r="F37" t="s">
        <v>26</v>
      </c>
    </row>
    <row r="38" spans="5:6" x14ac:dyDescent="0.2">
      <c r="E38" s="90">
        <v>0.35</v>
      </c>
      <c r="F38" t="s">
        <v>26</v>
      </c>
    </row>
    <row r="39" spans="5:6" x14ac:dyDescent="0.2">
      <c r="E39" s="90">
        <v>0.36</v>
      </c>
      <c r="F39" t="s">
        <v>26</v>
      </c>
    </row>
    <row r="40" spans="5:6" x14ac:dyDescent="0.2">
      <c r="E40" s="90">
        <v>0.37</v>
      </c>
      <c r="F40" t="s">
        <v>26</v>
      </c>
    </row>
    <row r="41" spans="5:6" x14ac:dyDescent="0.2">
      <c r="E41" s="90">
        <v>0.38</v>
      </c>
      <c r="F41" t="s">
        <v>26</v>
      </c>
    </row>
    <row r="42" spans="5:6" x14ac:dyDescent="0.2">
      <c r="E42" s="90">
        <v>0.39</v>
      </c>
      <c r="F42" t="s">
        <v>26</v>
      </c>
    </row>
    <row r="43" spans="5:6" x14ac:dyDescent="0.2">
      <c r="E43" s="90">
        <v>0.4</v>
      </c>
      <c r="F43" t="s">
        <v>26</v>
      </c>
    </row>
    <row r="44" spans="5:6" x14ac:dyDescent="0.2">
      <c r="E44" s="90">
        <v>0.41</v>
      </c>
      <c r="F44" t="s">
        <v>26</v>
      </c>
    </row>
    <row r="45" spans="5:6" x14ac:dyDescent="0.2">
      <c r="E45" s="90">
        <v>0.42</v>
      </c>
      <c r="F45" t="s">
        <v>26</v>
      </c>
    </row>
    <row r="46" spans="5:6" x14ac:dyDescent="0.2">
      <c r="E46" s="90">
        <v>0.43</v>
      </c>
      <c r="F46" t="s">
        <v>26</v>
      </c>
    </row>
    <row r="47" spans="5:6" x14ac:dyDescent="0.2">
      <c r="E47" s="90">
        <v>0.44</v>
      </c>
      <c r="F47" t="s">
        <v>26</v>
      </c>
    </row>
    <row r="48" spans="5:6" x14ac:dyDescent="0.2">
      <c r="E48" s="90">
        <v>0.45</v>
      </c>
      <c r="F48" t="s">
        <v>26</v>
      </c>
    </row>
    <row r="49" spans="5:6" x14ac:dyDescent="0.2">
      <c r="E49" s="90">
        <v>0.46</v>
      </c>
      <c r="F49" t="s">
        <v>26</v>
      </c>
    </row>
    <row r="50" spans="5:6" x14ac:dyDescent="0.2">
      <c r="E50" s="90">
        <v>0.47</v>
      </c>
      <c r="F50" t="s">
        <v>26</v>
      </c>
    </row>
    <row r="51" spans="5:6" x14ac:dyDescent="0.2">
      <c r="E51" s="90">
        <v>0.48</v>
      </c>
      <c r="F51" t="s">
        <v>26</v>
      </c>
    </row>
    <row r="52" spans="5:6" x14ac:dyDescent="0.2">
      <c r="E52" s="90">
        <v>0.49</v>
      </c>
      <c r="F52" t="s">
        <v>26</v>
      </c>
    </row>
    <row r="53" spans="5:6" x14ac:dyDescent="0.2">
      <c r="E53" s="90">
        <v>0.5</v>
      </c>
      <c r="F53" t="s">
        <v>26</v>
      </c>
    </row>
    <row r="54" spans="5:6" x14ac:dyDescent="0.2">
      <c r="E54" s="90">
        <v>0.51</v>
      </c>
      <c r="F54" t="s">
        <v>26</v>
      </c>
    </row>
    <row r="55" spans="5:6" x14ac:dyDescent="0.2">
      <c r="E55" s="90">
        <v>0.52</v>
      </c>
      <c r="F55" t="s">
        <v>26</v>
      </c>
    </row>
    <row r="56" spans="5:6" x14ac:dyDescent="0.2">
      <c r="E56" s="90">
        <v>0.53</v>
      </c>
      <c r="F56" t="s">
        <v>26</v>
      </c>
    </row>
    <row r="57" spans="5:6" x14ac:dyDescent="0.2">
      <c r="E57" s="90">
        <v>0.54</v>
      </c>
      <c r="F57" t="s">
        <v>26</v>
      </c>
    </row>
    <row r="58" spans="5:6" x14ac:dyDescent="0.2">
      <c r="E58" s="90">
        <v>0.55000000000000004</v>
      </c>
      <c r="F58" t="s">
        <v>26</v>
      </c>
    </row>
    <row r="59" spans="5:6" x14ac:dyDescent="0.2">
      <c r="E59" s="90">
        <v>0.56000000000000005</v>
      </c>
      <c r="F59" t="s">
        <v>26</v>
      </c>
    </row>
    <row r="60" spans="5:6" x14ac:dyDescent="0.2">
      <c r="E60" s="90">
        <v>0.56999999999999995</v>
      </c>
      <c r="F60" t="s">
        <v>26</v>
      </c>
    </row>
    <row r="61" spans="5:6" x14ac:dyDescent="0.2">
      <c r="E61" s="90">
        <v>0.57999999999999996</v>
      </c>
      <c r="F61" t="s">
        <v>26</v>
      </c>
    </row>
    <row r="62" spans="5:6" x14ac:dyDescent="0.2">
      <c r="E62" s="90">
        <v>0.59</v>
      </c>
      <c r="F62" t="s">
        <v>26</v>
      </c>
    </row>
    <row r="63" spans="5:6" x14ac:dyDescent="0.2">
      <c r="E63" s="90">
        <v>0.6</v>
      </c>
      <c r="F63" t="s">
        <v>26</v>
      </c>
    </row>
    <row r="64" spans="5:6" x14ac:dyDescent="0.2">
      <c r="E64" s="90">
        <v>0.61</v>
      </c>
      <c r="F64" t="s">
        <v>26</v>
      </c>
    </row>
    <row r="65" spans="5:6" x14ac:dyDescent="0.2">
      <c r="E65" s="90">
        <v>0.62</v>
      </c>
      <c r="F65" t="s">
        <v>26</v>
      </c>
    </row>
    <row r="66" spans="5:6" x14ac:dyDescent="0.2">
      <c r="E66" s="90">
        <v>0.63</v>
      </c>
      <c r="F66" t="s">
        <v>26</v>
      </c>
    </row>
    <row r="67" spans="5:6" x14ac:dyDescent="0.2">
      <c r="E67" s="90">
        <v>0.64</v>
      </c>
      <c r="F67" t="s">
        <v>26</v>
      </c>
    </row>
    <row r="68" spans="5:6" x14ac:dyDescent="0.2">
      <c r="E68" s="90">
        <v>0.65</v>
      </c>
      <c r="F68" t="s">
        <v>26</v>
      </c>
    </row>
    <row r="69" spans="5:6" x14ac:dyDescent="0.2">
      <c r="E69" s="90">
        <v>0.66</v>
      </c>
      <c r="F69" t="s">
        <v>26</v>
      </c>
    </row>
    <row r="70" spans="5:6" x14ac:dyDescent="0.2">
      <c r="E70" s="90">
        <v>0.67</v>
      </c>
      <c r="F70" t="s">
        <v>26</v>
      </c>
    </row>
    <row r="71" spans="5:6" x14ac:dyDescent="0.2">
      <c r="E71" s="90">
        <v>0.68</v>
      </c>
      <c r="F71" t="s">
        <v>29</v>
      </c>
    </row>
    <row r="72" spans="5:6" x14ac:dyDescent="0.2">
      <c r="E72" s="90">
        <v>0.69</v>
      </c>
      <c r="F72" t="s">
        <v>29</v>
      </c>
    </row>
    <row r="73" spans="5:6" x14ac:dyDescent="0.2">
      <c r="E73" s="90">
        <v>0.7</v>
      </c>
      <c r="F73" t="s">
        <v>29</v>
      </c>
    </row>
    <row r="74" spans="5:6" x14ac:dyDescent="0.2">
      <c r="E74" s="90">
        <v>0.71</v>
      </c>
      <c r="F74" t="s">
        <v>29</v>
      </c>
    </row>
    <row r="75" spans="5:6" x14ac:dyDescent="0.2">
      <c r="E75" s="90">
        <v>0.72</v>
      </c>
      <c r="F75" t="s">
        <v>29</v>
      </c>
    </row>
    <row r="76" spans="5:6" x14ac:dyDescent="0.2">
      <c r="E76" s="90">
        <v>0.73</v>
      </c>
      <c r="F76" t="s">
        <v>29</v>
      </c>
    </row>
    <row r="77" spans="5:6" x14ac:dyDescent="0.2">
      <c r="E77" s="90">
        <v>0.74</v>
      </c>
      <c r="F77" t="s">
        <v>29</v>
      </c>
    </row>
    <row r="78" spans="5:6" x14ac:dyDescent="0.2">
      <c r="E78" s="90">
        <v>0.75</v>
      </c>
      <c r="F78" t="s">
        <v>29</v>
      </c>
    </row>
    <row r="79" spans="5:6" x14ac:dyDescent="0.2">
      <c r="E79" s="90">
        <v>0.76</v>
      </c>
      <c r="F79" t="s">
        <v>29</v>
      </c>
    </row>
    <row r="80" spans="5:6" x14ac:dyDescent="0.2">
      <c r="E80" s="90">
        <v>0.77</v>
      </c>
      <c r="F80" t="s">
        <v>29</v>
      </c>
    </row>
    <row r="81" spans="5:6" x14ac:dyDescent="0.2">
      <c r="E81" s="90">
        <v>0.78</v>
      </c>
      <c r="F81" t="s">
        <v>29</v>
      </c>
    </row>
    <row r="82" spans="5:6" x14ac:dyDescent="0.2">
      <c r="E82" s="90">
        <v>0.79</v>
      </c>
      <c r="F82" t="s">
        <v>29</v>
      </c>
    </row>
    <row r="83" spans="5:6" x14ac:dyDescent="0.2">
      <c r="E83" s="90">
        <v>0.8</v>
      </c>
      <c r="F83" t="s">
        <v>29</v>
      </c>
    </row>
    <row r="84" spans="5:6" x14ac:dyDescent="0.2">
      <c r="E84" s="90">
        <v>0.81</v>
      </c>
      <c r="F84" t="s">
        <v>29</v>
      </c>
    </row>
    <row r="85" spans="5:6" x14ac:dyDescent="0.2">
      <c r="E85" s="90">
        <v>0.82</v>
      </c>
      <c r="F85" t="s">
        <v>29</v>
      </c>
    </row>
    <row r="86" spans="5:6" x14ac:dyDescent="0.2">
      <c r="E86" s="90">
        <v>0.83</v>
      </c>
      <c r="F86" t="s">
        <v>29</v>
      </c>
    </row>
    <row r="87" spans="5:6" x14ac:dyDescent="0.2">
      <c r="E87" s="90">
        <v>0.84</v>
      </c>
      <c r="F87" t="s">
        <v>29</v>
      </c>
    </row>
    <row r="88" spans="5:6" x14ac:dyDescent="0.2">
      <c r="E88" s="90">
        <v>0.85</v>
      </c>
      <c r="F88" t="s">
        <v>29</v>
      </c>
    </row>
    <row r="89" spans="5:6" x14ac:dyDescent="0.2">
      <c r="E89" s="90">
        <v>0.86</v>
      </c>
      <c r="F89" t="s">
        <v>29</v>
      </c>
    </row>
    <row r="90" spans="5:6" x14ac:dyDescent="0.2">
      <c r="E90" s="90">
        <v>0.87</v>
      </c>
      <c r="F90" t="s">
        <v>29</v>
      </c>
    </row>
    <row r="91" spans="5:6" x14ac:dyDescent="0.2">
      <c r="E91" s="90">
        <v>0.88</v>
      </c>
      <c r="F91" t="s">
        <v>29</v>
      </c>
    </row>
    <row r="92" spans="5:6" x14ac:dyDescent="0.2">
      <c r="E92" s="90">
        <v>0.89</v>
      </c>
      <c r="F92" t="s">
        <v>29</v>
      </c>
    </row>
    <row r="93" spans="5:6" x14ac:dyDescent="0.2">
      <c r="E93" s="90">
        <v>0.9</v>
      </c>
      <c r="F93" t="s">
        <v>29</v>
      </c>
    </row>
    <row r="94" spans="5:6" x14ac:dyDescent="0.2">
      <c r="E94" s="90">
        <v>0.91</v>
      </c>
      <c r="F94" t="s">
        <v>29</v>
      </c>
    </row>
    <row r="95" spans="5:6" x14ac:dyDescent="0.2">
      <c r="E95" s="90">
        <v>0.92</v>
      </c>
      <c r="F95" t="s">
        <v>29</v>
      </c>
    </row>
    <row r="96" spans="5:6" x14ac:dyDescent="0.2">
      <c r="E96" s="90">
        <v>0.93</v>
      </c>
      <c r="F96" t="s">
        <v>29</v>
      </c>
    </row>
    <row r="97" spans="5:6" x14ac:dyDescent="0.2">
      <c r="E97" s="90">
        <v>0.94</v>
      </c>
      <c r="F97" t="s">
        <v>29</v>
      </c>
    </row>
    <row r="98" spans="5:6" x14ac:dyDescent="0.2">
      <c r="E98" s="90">
        <v>0.95</v>
      </c>
      <c r="F98" t="s">
        <v>29</v>
      </c>
    </row>
    <row r="99" spans="5:6" x14ac:dyDescent="0.2">
      <c r="E99" s="90">
        <v>0.96</v>
      </c>
      <c r="F99" t="s">
        <v>29</v>
      </c>
    </row>
    <row r="100" spans="5:6" x14ac:dyDescent="0.2">
      <c r="E100" s="90">
        <v>0.97</v>
      </c>
      <c r="F100" t="s">
        <v>29</v>
      </c>
    </row>
    <row r="101" spans="5:6" x14ac:dyDescent="0.2">
      <c r="E101" s="90">
        <v>0.98</v>
      </c>
      <c r="F101" t="s">
        <v>29</v>
      </c>
    </row>
    <row r="102" spans="5:6" x14ac:dyDescent="0.2">
      <c r="E102" s="90">
        <v>0.99</v>
      </c>
      <c r="F102" t="s">
        <v>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4D67D-D6A1-45C8-94E5-CD204CB0B74D}">
  <sheetPr codeName="Sheet1"/>
  <dimension ref="A1:T68"/>
  <sheetViews>
    <sheetView tabSelected="1" view="pageBreakPreview" topLeftCell="B1" zoomScale="80" zoomScaleNormal="80" zoomScaleSheetLayoutView="80" workbookViewId="0">
      <selection activeCell="B12" sqref="B12"/>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37</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83.4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37</v>
      </c>
      <c r="F14" s="269"/>
      <c r="G14" s="269"/>
      <c r="H14" s="270"/>
      <c r="I14" s="277" t="s">
        <v>40</v>
      </c>
      <c r="J14" s="278"/>
      <c r="K14" s="281" t="s">
        <v>41</v>
      </c>
      <c r="L14" s="282"/>
      <c r="M14" s="282"/>
      <c r="N14" s="283"/>
      <c r="O14" s="277" t="s">
        <v>42</v>
      </c>
      <c r="P14" s="284"/>
      <c r="Q14" s="278"/>
      <c r="R14" s="139">
        <v>0.5</v>
      </c>
      <c r="S14" s="49"/>
      <c r="T14" s="49"/>
    </row>
    <row r="15" spans="1:20" s="7" customFormat="1" ht="35.25" customHeight="1" x14ac:dyDescent="0.2">
      <c r="A15" s="8"/>
      <c r="B15" s="262"/>
      <c r="C15" s="263"/>
      <c r="D15" s="264"/>
      <c r="E15" s="271"/>
      <c r="F15" s="272"/>
      <c r="G15" s="272"/>
      <c r="H15" s="273"/>
      <c r="I15" s="277" t="s">
        <v>43</v>
      </c>
      <c r="J15" s="278"/>
      <c r="K15" s="281" t="s">
        <v>44</v>
      </c>
      <c r="L15" s="282"/>
      <c r="M15" s="282"/>
      <c r="N15" s="283"/>
      <c r="O15" s="277" t="s">
        <v>42</v>
      </c>
      <c r="P15" s="284"/>
      <c r="Q15" s="278"/>
      <c r="R15" s="139">
        <v>0.5</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1.5</v>
      </c>
      <c r="K18" s="52">
        <f>((E18/1300000)*J18)</f>
        <v>3586.8957692307695</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2.5" customHeight="1" x14ac:dyDescent="0.2">
      <c r="A21" s="47"/>
      <c r="B21" s="287" t="s">
        <v>55</v>
      </c>
      <c r="C21" s="288"/>
      <c r="D21" s="234" t="s">
        <v>56</v>
      </c>
      <c r="E21" s="57" t="s">
        <v>57</v>
      </c>
      <c r="F21" s="57"/>
      <c r="G21" s="57"/>
      <c r="H21" s="57"/>
      <c r="I21" s="57"/>
      <c r="J21" s="57"/>
      <c r="K21" s="57"/>
      <c r="L21" s="57"/>
      <c r="M21" s="57"/>
      <c r="N21" s="57"/>
      <c r="O21" s="57"/>
      <c r="P21" s="57"/>
      <c r="Q21" s="57"/>
      <c r="R21" s="57"/>
      <c r="S21" s="55">
        <f>COUNTA(E21:R21)</f>
        <v>1</v>
      </c>
      <c r="T21" s="94" t="str">
        <f>IF(S21&gt;=1,"CUMPLE","NO CUMPLE")</f>
        <v>CUMPLE</v>
      </c>
    </row>
    <row r="22" spans="1:20" s="1" customFormat="1" ht="22.5" customHeight="1" x14ac:dyDescent="0.2">
      <c r="A22" s="47"/>
      <c r="B22" s="287" t="s">
        <v>55</v>
      </c>
      <c r="C22" s="288"/>
      <c r="D22" s="234" t="s">
        <v>58</v>
      </c>
      <c r="E22" s="57" t="s">
        <v>57</v>
      </c>
      <c r="F22" s="57"/>
      <c r="G22" s="57"/>
      <c r="H22" s="57"/>
      <c r="I22" s="57"/>
      <c r="J22" s="57"/>
      <c r="K22" s="57"/>
      <c r="L22" s="57"/>
      <c r="M22" s="57"/>
      <c r="N22" s="57"/>
      <c r="O22" s="57"/>
      <c r="P22" s="57"/>
      <c r="Q22" s="57"/>
      <c r="R22" s="57"/>
      <c r="S22" s="55">
        <f t="shared" ref="S22:S24" si="0">COUNTA(E22:R22)</f>
        <v>1</v>
      </c>
      <c r="T22" s="94" t="str">
        <f t="shared" ref="T22:T24" si="1">IF(S22&gt;=1,"CUMPLE","NO CUMPLE")</f>
        <v>CUMPLE</v>
      </c>
    </row>
    <row r="23" spans="1:20" s="1" customFormat="1" ht="22.5" customHeight="1" x14ac:dyDescent="0.2">
      <c r="A23" s="47"/>
      <c r="B23" s="287" t="s">
        <v>55</v>
      </c>
      <c r="C23" s="288"/>
      <c r="D23" s="234" t="s">
        <v>59</v>
      </c>
      <c r="E23" s="57" t="s">
        <v>57</v>
      </c>
      <c r="F23" s="57"/>
      <c r="G23" s="57"/>
      <c r="H23" s="57"/>
      <c r="I23" s="57"/>
      <c r="J23" s="57"/>
      <c r="K23" s="57"/>
      <c r="L23" s="57"/>
      <c r="M23" s="57"/>
      <c r="N23" s="57"/>
      <c r="O23" s="57"/>
      <c r="P23" s="57"/>
      <c r="Q23" s="57"/>
      <c r="R23" s="57"/>
      <c r="S23" s="55">
        <f t="shared" si="0"/>
        <v>1</v>
      </c>
      <c r="T23" s="94" t="str">
        <f t="shared" si="1"/>
        <v>CUMPLE</v>
      </c>
    </row>
    <row r="24" spans="1:20" s="1" customFormat="1" ht="22.5" customHeight="1" x14ac:dyDescent="0.2">
      <c r="A24" s="47"/>
      <c r="B24" s="287" t="s">
        <v>55</v>
      </c>
      <c r="C24" s="288"/>
      <c r="D24" s="234" t="s">
        <v>60</v>
      </c>
      <c r="E24" s="57" t="s">
        <v>57</v>
      </c>
      <c r="F24" s="57"/>
      <c r="G24" s="57"/>
      <c r="H24" s="57"/>
      <c r="I24" s="57"/>
      <c r="J24" s="57"/>
      <c r="K24" s="57"/>
      <c r="L24" s="57"/>
      <c r="M24" s="57"/>
      <c r="N24" s="57"/>
      <c r="O24" s="57"/>
      <c r="P24" s="57"/>
      <c r="Q24" s="57"/>
      <c r="R24" s="57"/>
      <c r="S24" s="55">
        <f t="shared" si="0"/>
        <v>1</v>
      </c>
      <c r="T24" s="94" t="str">
        <f t="shared" si="1"/>
        <v>CUMPLE</v>
      </c>
    </row>
    <row r="25" spans="1:20" s="1" customFormat="1" ht="22.5" customHeight="1" x14ac:dyDescent="0.2">
      <c r="A25" s="47"/>
      <c r="B25" s="287" t="s">
        <v>55</v>
      </c>
      <c r="C25" s="288"/>
      <c r="D25" s="234" t="s">
        <v>61</v>
      </c>
      <c r="E25" s="57" t="s">
        <v>57</v>
      </c>
      <c r="F25" s="57"/>
      <c r="G25" s="57"/>
      <c r="H25" s="57"/>
      <c r="I25" s="57"/>
      <c r="J25" s="57"/>
      <c r="K25" s="57"/>
      <c r="L25" s="57"/>
      <c r="M25" s="57"/>
      <c r="N25" s="57"/>
      <c r="O25" s="57"/>
      <c r="P25" s="57"/>
      <c r="Q25" s="58"/>
      <c r="R25" s="59"/>
      <c r="S25" s="55">
        <f>COUNTA(E25:R25)</f>
        <v>1</v>
      </c>
      <c r="T25" s="94" t="str">
        <f>IF(S25&gt;=1,"CUMPLE","NO CUMPLE")</f>
        <v>CUMPLE</v>
      </c>
    </row>
    <row r="26" spans="1:20" s="1" customFormat="1" ht="22.5" hidden="1" customHeight="1" x14ac:dyDescent="0.2">
      <c r="A26" s="47"/>
      <c r="B26" s="102"/>
      <c r="C26" s="103"/>
      <c r="D26" s="56"/>
      <c r="E26" s="57">
        <f t="shared" ref="E26:R26" si="2">COUNTA(E21:E25)</f>
        <v>5</v>
      </c>
      <c r="F26" s="57">
        <f t="shared" si="2"/>
        <v>0</v>
      </c>
      <c r="G26" s="57">
        <f t="shared" si="2"/>
        <v>0</v>
      </c>
      <c r="H26" s="57">
        <f t="shared" si="2"/>
        <v>0</v>
      </c>
      <c r="I26" s="57">
        <f t="shared" si="2"/>
        <v>0</v>
      </c>
      <c r="J26" s="57">
        <f t="shared" si="2"/>
        <v>0</v>
      </c>
      <c r="K26" s="57">
        <f t="shared" si="2"/>
        <v>0</v>
      </c>
      <c r="L26" s="57">
        <f t="shared" si="2"/>
        <v>0</v>
      </c>
      <c r="M26" s="57">
        <f t="shared" si="2"/>
        <v>0</v>
      </c>
      <c r="N26" s="57">
        <f t="shared" si="2"/>
        <v>0</v>
      </c>
      <c r="O26" s="57">
        <f t="shared" si="2"/>
        <v>0</v>
      </c>
      <c r="P26" s="57">
        <f t="shared" si="2"/>
        <v>0</v>
      </c>
      <c r="Q26" s="57">
        <f t="shared" si="2"/>
        <v>0</v>
      </c>
      <c r="R26" s="57">
        <f t="shared" si="2"/>
        <v>0</v>
      </c>
      <c r="S26" s="55"/>
      <c r="T26" s="94"/>
    </row>
    <row r="27" spans="1:20" s="1" customFormat="1" ht="22.5" customHeight="1" x14ac:dyDescent="0.2">
      <c r="A27" s="47"/>
      <c r="B27" s="294" t="s">
        <v>62</v>
      </c>
      <c r="C27" s="295"/>
      <c r="D27" s="296"/>
      <c r="E27" s="53">
        <f>IF(E26&gt;0,1,0)</f>
        <v>1</v>
      </c>
      <c r="F27" s="53">
        <f t="shared" ref="F27:R27" si="3">IF(F26&gt;0,1,0)</f>
        <v>0</v>
      </c>
      <c r="G27" s="53">
        <f t="shared" si="3"/>
        <v>0</v>
      </c>
      <c r="H27" s="53">
        <f t="shared" si="3"/>
        <v>0</v>
      </c>
      <c r="I27" s="53">
        <f t="shared" si="3"/>
        <v>0</v>
      </c>
      <c r="J27" s="53">
        <f t="shared" si="3"/>
        <v>0</v>
      </c>
      <c r="K27" s="53">
        <f t="shared" si="3"/>
        <v>0</v>
      </c>
      <c r="L27" s="53">
        <f t="shared" si="3"/>
        <v>0</v>
      </c>
      <c r="M27" s="53">
        <f t="shared" si="3"/>
        <v>0</v>
      </c>
      <c r="N27" s="53">
        <f t="shared" si="3"/>
        <v>0</v>
      </c>
      <c r="O27" s="53">
        <f t="shared" si="3"/>
        <v>0</v>
      </c>
      <c r="P27" s="53">
        <f t="shared" si="3"/>
        <v>0</v>
      </c>
      <c r="Q27" s="53">
        <f t="shared" si="3"/>
        <v>0</v>
      </c>
      <c r="R27" s="53">
        <f t="shared" si="3"/>
        <v>0</v>
      </c>
      <c r="S27" s="55">
        <f>SUM(E27:R27)</f>
        <v>1</v>
      </c>
      <c r="T27" s="94" t="str">
        <f>IF(S27&gt;=1,"CUMPLE","NO CUMPLE")</f>
        <v>CUMPLE</v>
      </c>
    </row>
    <row r="28" spans="1:20" s="13" customFormat="1" ht="10.5" customHeight="1" x14ac:dyDescent="0.2">
      <c r="A28" s="60"/>
      <c r="B28" s="36"/>
      <c r="C28" s="36"/>
      <c r="D28" s="36"/>
      <c r="E28" s="36"/>
      <c r="F28" s="36"/>
      <c r="G28" s="37"/>
      <c r="H28" s="37"/>
      <c r="I28" s="37"/>
      <c r="J28" s="37"/>
      <c r="K28" s="38"/>
      <c r="L28" s="38"/>
      <c r="M28" s="38"/>
      <c r="N28" s="38"/>
      <c r="O28" s="38"/>
      <c r="P28" s="38"/>
      <c r="Q28" s="61"/>
      <c r="R28" s="38"/>
      <c r="S28" s="38"/>
      <c r="T28" s="60"/>
    </row>
    <row r="29" spans="1:20" s="13" customFormat="1" ht="24" customHeight="1" x14ac:dyDescent="0.2">
      <c r="A29" s="60"/>
      <c r="B29" s="297" t="s">
        <v>63</v>
      </c>
      <c r="C29" s="297"/>
      <c r="D29" s="297"/>
      <c r="E29" s="297"/>
      <c r="F29" s="297"/>
      <c r="G29" s="297"/>
      <c r="H29" s="297"/>
      <c r="I29" s="297"/>
      <c r="J29" s="297"/>
      <c r="K29" s="297"/>
      <c r="L29" s="297"/>
      <c r="M29" s="297"/>
      <c r="N29" s="297"/>
      <c r="O29" s="297"/>
      <c r="P29" s="297"/>
      <c r="Q29" s="297"/>
      <c r="R29" s="297"/>
      <c r="S29" s="297"/>
      <c r="T29" s="297"/>
    </row>
    <row r="30" spans="1:20" s="2" customFormat="1" ht="190.5" customHeight="1" x14ac:dyDescent="0.2">
      <c r="A30" s="62"/>
      <c r="B30" s="63" t="s">
        <v>64</v>
      </c>
      <c r="C30" s="63" t="s">
        <v>65</v>
      </c>
      <c r="D30" s="63" t="s">
        <v>66</v>
      </c>
      <c r="E30" s="63" t="s">
        <v>67</v>
      </c>
      <c r="F30" s="298" t="s">
        <v>68</v>
      </c>
      <c r="G30" s="298"/>
      <c r="H30" s="298"/>
      <c r="I30" s="135" t="s">
        <v>69</v>
      </c>
      <c r="J30" s="135" t="s">
        <v>70</v>
      </c>
      <c r="K30" s="135" t="s">
        <v>71</v>
      </c>
      <c r="L30" s="299" t="s">
        <v>72</v>
      </c>
      <c r="M30" s="300"/>
      <c r="N30" s="63" t="s">
        <v>73</v>
      </c>
      <c r="O30" s="63" t="s">
        <v>74</v>
      </c>
      <c r="P30" s="63" t="s">
        <v>75</v>
      </c>
      <c r="Q30" s="64" t="s">
        <v>76</v>
      </c>
      <c r="R30" s="63" t="s">
        <v>77</v>
      </c>
      <c r="S30" s="301" t="s">
        <v>78</v>
      </c>
      <c r="T30" s="302"/>
    </row>
    <row r="31" spans="1:20" ht="10.5" customHeight="1" x14ac:dyDescent="0.2">
      <c r="A31" s="10"/>
      <c r="B31" s="65"/>
      <c r="C31" s="66"/>
      <c r="D31" s="66"/>
      <c r="E31" s="67"/>
      <c r="F31" s="292"/>
      <c r="G31" s="292"/>
      <c r="H31" s="292"/>
      <c r="I31" s="67"/>
      <c r="J31" s="67"/>
      <c r="K31" s="67"/>
      <c r="L31" s="6"/>
      <c r="M31" s="6"/>
      <c r="N31" s="67"/>
      <c r="O31" s="67"/>
      <c r="P31" s="67"/>
      <c r="Q31" s="68"/>
      <c r="R31" s="67"/>
      <c r="S31" s="67"/>
    </row>
    <row r="32" spans="1:20" ht="179.45" customHeight="1" x14ac:dyDescent="0.2">
      <c r="A32" s="10"/>
      <c r="B32" s="69">
        <v>1</v>
      </c>
      <c r="C32" s="24">
        <v>19</v>
      </c>
      <c r="D32" s="24">
        <v>51</v>
      </c>
      <c r="E32" s="25" t="s">
        <v>79</v>
      </c>
      <c r="F32" s="303" t="s">
        <v>80</v>
      </c>
      <c r="G32" s="304"/>
      <c r="H32" s="304"/>
      <c r="I32" s="133" t="s">
        <v>38</v>
      </c>
      <c r="J32" s="133" t="s">
        <v>38</v>
      </c>
      <c r="K32" s="235" t="s">
        <v>38</v>
      </c>
      <c r="L32" s="305" t="s">
        <v>81</v>
      </c>
      <c r="M32" s="306"/>
      <c r="N32" s="133" t="s">
        <v>38</v>
      </c>
      <c r="O32" s="70" t="s">
        <v>82</v>
      </c>
      <c r="P32" s="163">
        <v>0.98</v>
      </c>
      <c r="Q32" s="72">
        <v>2133.23</v>
      </c>
      <c r="R32" s="73">
        <f>Q32*P32</f>
        <v>2090.5654</v>
      </c>
      <c r="S32" s="307"/>
      <c r="T32" s="308"/>
    </row>
    <row r="33" spans="1:20" ht="85.5" customHeight="1" x14ac:dyDescent="0.2">
      <c r="A33" s="10"/>
      <c r="B33" s="69">
        <v>2</v>
      </c>
      <c r="C33" s="24">
        <v>43</v>
      </c>
      <c r="D33" s="24">
        <v>73</v>
      </c>
      <c r="E33" s="25" t="s">
        <v>79</v>
      </c>
      <c r="F33" s="303" t="s">
        <v>83</v>
      </c>
      <c r="G33" s="304"/>
      <c r="H33" s="309"/>
      <c r="I33" s="133" t="s">
        <v>38</v>
      </c>
      <c r="J33" s="133" t="s">
        <v>38</v>
      </c>
      <c r="K33" s="235" t="s">
        <v>38</v>
      </c>
      <c r="L33" s="305" t="s">
        <v>84</v>
      </c>
      <c r="M33" s="306"/>
      <c r="N33" s="133" t="s">
        <v>38</v>
      </c>
      <c r="O33" s="70" t="s">
        <v>82</v>
      </c>
      <c r="P33" s="163">
        <v>0.5</v>
      </c>
      <c r="Q33" s="72">
        <v>1486.04</v>
      </c>
      <c r="R33" s="73">
        <f t="shared" ref="R33:R36" si="4">Q33*P33</f>
        <v>743.02</v>
      </c>
      <c r="S33" s="307"/>
      <c r="T33" s="308"/>
    </row>
    <row r="34" spans="1:20" ht="85.5" customHeight="1" x14ac:dyDescent="0.2">
      <c r="A34" s="10"/>
      <c r="B34" s="69">
        <v>3</v>
      </c>
      <c r="C34" s="24">
        <v>15</v>
      </c>
      <c r="D34" s="24" t="s">
        <v>85</v>
      </c>
      <c r="E34" s="25" t="s">
        <v>86</v>
      </c>
      <c r="F34" s="303" t="s">
        <v>87</v>
      </c>
      <c r="G34" s="304"/>
      <c r="H34" s="309"/>
      <c r="I34" s="133" t="s">
        <v>38</v>
      </c>
      <c r="J34" s="133" t="s">
        <v>38</v>
      </c>
      <c r="K34" s="235" t="s">
        <v>38</v>
      </c>
      <c r="L34" s="305" t="s">
        <v>88</v>
      </c>
      <c r="M34" s="306"/>
      <c r="N34" s="133" t="s">
        <v>38</v>
      </c>
      <c r="O34" s="70" t="s">
        <v>89</v>
      </c>
      <c r="P34" s="163">
        <v>0.5</v>
      </c>
      <c r="Q34" s="72">
        <v>568.14</v>
      </c>
      <c r="R34" s="73">
        <f>Q34*P34</f>
        <v>284.07</v>
      </c>
      <c r="S34" s="307"/>
      <c r="T34" s="308"/>
    </row>
    <row r="35" spans="1:20" ht="85.5" customHeight="1" x14ac:dyDescent="0.2">
      <c r="A35" s="10"/>
      <c r="B35" s="69">
        <v>4</v>
      </c>
      <c r="C35" s="24">
        <v>34</v>
      </c>
      <c r="D35" s="24">
        <v>37</v>
      </c>
      <c r="E35" s="25" t="s">
        <v>90</v>
      </c>
      <c r="F35" s="303" t="s">
        <v>91</v>
      </c>
      <c r="G35" s="304"/>
      <c r="H35" s="309"/>
      <c r="I35" s="133" t="s">
        <v>92</v>
      </c>
      <c r="J35" s="133" t="s">
        <v>92</v>
      </c>
      <c r="K35" s="235" t="s">
        <v>38</v>
      </c>
      <c r="L35" s="305" t="s">
        <v>93</v>
      </c>
      <c r="M35" s="306"/>
      <c r="N35" s="133" t="s">
        <v>38</v>
      </c>
      <c r="O35" s="70" t="s">
        <v>94</v>
      </c>
      <c r="P35" s="163">
        <v>0.5</v>
      </c>
      <c r="Q35" s="72">
        <v>494.77</v>
      </c>
      <c r="R35" s="73">
        <f t="shared" si="4"/>
        <v>247.38499999999999</v>
      </c>
      <c r="S35" s="307"/>
      <c r="T35" s="308"/>
    </row>
    <row r="36" spans="1:20" ht="109.5" customHeight="1" x14ac:dyDescent="0.2">
      <c r="A36" s="10"/>
      <c r="B36" s="69">
        <v>5</v>
      </c>
      <c r="C36" s="25">
        <v>40</v>
      </c>
      <c r="D36" s="24">
        <v>70</v>
      </c>
      <c r="E36" s="25" t="s">
        <v>79</v>
      </c>
      <c r="F36" s="303" t="s">
        <v>95</v>
      </c>
      <c r="G36" s="304"/>
      <c r="H36" s="304"/>
      <c r="I36" s="133" t="s">
        <v>38</v>
      </c>
      <c r="J36" s="133" t="s">
        <v>38</v>
      </c>
      <c r="K36" s="235" t="s">
        <v>38</v>
      </c>
      <c r="L36" s="305" t="s">
        <v>96</v>
      </c>
      <c r="M36" s="306"/>
      <c r="N36" s="133" t="s">
        <v>38</v>
      </c>
      <c r="O36" s="70" t="s">
        <v>82</v>
      </c>
      <c r="P36" s="71">
        <v>0.5</v>
      </c>
      <c r="Q36" s="72">
        <v>335.2</v>
      </c>
      <c r="R36" s="73">
        <f t="shared" si="4"/>
        <v>167.6</v>
      </c>
      <c r="S36" s="307"/>
      <c r="T36" s="308"/>
    </row>
    <row r="37" spans="1:20" ht="10.5" customHeight="1" x14ac:dyDescent="0.2">
      <c r="A37" s="10"/>
      <c r="B37" s="74"/>
      <c r="C37" s="75"/>
      <c r="D37" s="75"/>
      <c r="E37" s="76"/>
      <c r="F37" s="77"/>
      <c r="G37" s="77"/>
      <c r="H37" s="77"/>
      <c r="I37" s="77"/>
      <c r="J37" s="77"/>
      <c r="K37" s="18"/>
      <c r="L37" s="19"/>
      <c r="M37" s="20"/>
      <c r="N37" s="20"/>
      <c r="O37" s="21"/>
      <c r="P37" s="21"/>
      <c r="Q37" s="78"/>
      <c r="R37" s="20"/>
      <c r="S37" s="20"/>
    </row>
    <row r="38" spans="1:20" ht="18" customHeight="1" x14ac:dyDescent="0.2">
      <c r="A38" s="10"/>
      <c r="B38" s="311" t="s">
        <v>97</v>
      </c>
      <c r="C38" s="312"/>
      <c r="D38" s="312"/>
      <c r="E38" s="312"/>
      <c r="F38" s="312"/>
      <c r="G38" s="312"/>
      <c r="H38" s="312"/>
      <c r="I38" s="312"/>
      <c r="J38" s="312"/>
      <c r="K38" s="312"/>
      <c r="L38" s="312"/>
      <c r="M38" s="312"/>
      <c r="N38" s="312"/>
      <c r="O38" s="312"/>
      <c r="P38" s="312"/>
      <c r="Q38" s="313"/>
      <c r="R38" s="79">
        <f>SUM(R32:R36)</f>
        <v>3532.6403999999998</v>
      </c>
      <c r="S38" s="136" t="s">
        <v>38</v>
      </c>
      <c r="T38" s="10"/>
    </row>
    <row r="39" spans="1:20" ht="18" customHeight="1" x14ac:dyDescent="0.2">
      <c r="A39" s="10"/>
      <c r="B39" s="5"/>
      <c r="C39" s="5"/>
      <c r="D39" s="5"/>
      <c r="E39" s="5"/>
      <c r="F39" s="5"/>
      <c r="G39" s="5"/>
      <c r="H39" s="5"/>
      <c r="I39" s="5"/>
      <c r="J39" s="5"/>
      <c r="K39" s="5"/>
      <c r="L39" s="5"/>
      <c r="M39" s="5"/>
      <c r="N39" s="5"/>
      <c r="O39" s="5"/>
      <c r="P39" s="5"/>
      <c r="Q39" s="5"/>
      <c r="R39" s="137"/>
      <c r="S39" s="5"/>
      <c r="T39" s="10"/>
    </row>
    <row r="40" spans="1:20" ht="18" customHeight="1" x14ac:dyDescent="0.2">
      <c r="A40" s="10"/>
      <c r="B40" s="5"/>
      <c r="C40" s="5"/>
      <c r="D40" s="5"/>
      <c r="E40" s="5"/>
      <c r="F40" s="5"/>
      <c r="G40" s="5"/>
      <c r="H40" s="5"/>
      <c r="I40" s="5"/>
      <c r="J40" s="5"/>
      <c r="K40" s="5"/>
      <c r="L40" s="5"/>
      <c r="M40" s="5"/>
      <c r="N40" s="5"/>
      <c r="O40" s="5"/>
      <c r="P40" s="5"/>
      <c r="Q40" s="229">
        <v>0.7</v>
      </c>
      <c r="R40" s="230">
        <v>1673.88</v>
      </c>
      <c r="S40" s="5"/>
      <c r="T40" s="10"/>
    </row>
    <row r="41" spans="1:20" ht="18" customHeight="1" x14ac:dyDescent="0.2">
      <c r="A41" s="10"/>
      <c r="B41" s="5"/>
      <c r="C41" s="5"/>
      <c r="D41" s="5"/>
      <c r="E41" s="5"/>
      <c r="F41" s="5"/>
      <c r="G41" s="5"/>
      <c r="H41" s="5"/>
      <c r="I41" s="5"/>
      <c r="J41" s="5"/>
      <c r="K41" s="5"/>
      <c r="L41" s="5"/>
      <c r="M41" s="5"/>
      <c r="N41" s="5"/>
      <c r="O41" s="5"/>
      <c r="P41" s="5"/>
      <c r="Q41" s="5"/>
      <c r="R41" s="137">
        <v>1300000</v>
      </c>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8" customHeight="1" x14ac:dyDescent="0.2">
      <c r="A46" s="10"/>
      <c r="B46" s="5"/>
      <c r="C46" s="5"/>
      <c r="D46" s="5"/>
      <c r="E46" s="5"/>
      <c r="F46" s="5"/>
      <c r="G46" s="5"/>
      <c r="H46" s="5"/>
      <c r="I46" s="5"/>
      <c r="J46" s="5"/>
      <c r="K46" s="5"/>
      <c r="L46" s="5"/>
      <c r="M46" s="5"/>
      <c r="N46" s="5"/>
      <c r="O46" s="5"/>
      <c r="P46" s="5"/>
      <c r="Q46" s="5"/>
      <c r="R46" s="137"/>
      <c r="S46" s="5"/>
      <c r="T46" s="10"/>
    </row>
    <row r="47" spans="1:20" ht="18" customHeight="1" x14ac:dyDescent="0.2">
      <c r="A47" s="10"/>
      <c r="B47" s="5"/>
      <c r="C47" s="5"/>
      <c r="D47" s="5"/>
      <c r="E47" s="5"/>
      <c r="F47" s="5"/>
      <c r="G47" s="5"/>
      <c r="H47" s="5"/>
      <c r="I47" s="5"/>
      <c r="J47" s="5"/>
      <c r="K47" s="5"/>
      <c r="L47" s="5"/>
      <c r="M47" s="5"/>
      <c r="N47" s="5"/>
      <c r="O47" s="5"/>
      <c r="P47" s="5"/>
      <c r="Q47" s="5"/>
      <c r="R47" s="137"/>
      <c r="S47" s="5"/>
      <c r="T47" s="10"/>
    </row>
    <row r="48" spans="1:20" ht="18" customHeight="1" x14ac:dyDescent="0.2">
      <c r="A48" s="10"/>
      <c r="B48" s="5"/>
      <c r="C48" s="5"/>
      <c r="D48" s="5"/>
      <c r="E48" s="5"/>
      <c r="F48" s="5"/>
      <c r="G48" s="5"/>
      <c r="H48" s="5"/>
      <c r="I48" s="5"/>
      <c r="J48" s="5"/>
      <c r="K48" s="5"/>
      <c r="L48" s="5"/>
      <c r="M48" s="5"/>
      <c r="N48" s="5"/>
      <c r="O48" s="5"/>
      <c r="P48" s="5"/>
      <c r="Q48" s="5"/>
      <c r="R48" s="137"/>
      <c r="S48" s="5"/>
      <c r="T48" s="10"/>
    </row>
    <row r="49" spans="1:20" ht="18" customHeight="1" x14ac:dyDescent="0.2">
      <c r="A49" s="10"/>
      <c r="B49" s="5"/>
      <c r="C49" s="5"/>
      <c r="D49" s="5"/>
      <c r="E49" s="5"/>
      <c r="F49" s="5"/>
      <c r="G49" s="5"/>
      <c r="H49" s="5"/>
      <c r="I49" s="5"/>
      <c r="J49" s="5"/>
      <c r="K49" s="5"/>
      <c r="L49" s="5"/>
      <c r="M49" s="5"/>
      <c r="N49" s="5"/>
      <c r="O49" s="5"/>
      <c r="P49" s="5"/>
      <c r="Q49" s="5"/>
      <c r="R49" s="137"/>
      <c r="S49" s="5"/>
      <c r="T49" s="10"/>
    </row>
    <row r="50" spans="1:20" ht="18" customHeight="1" x14ac:dyDescent="0.2">
      <c r="A50" s="10"/>
      <c r="B50" s="5"/>
      <c r="C50" s="5"/>
      <c r="D50" s="5"/>
      <c r="E50" s="5"/>
      <c r="F50" s="5"/>
      <c r="G50" s="5"/>
      <c r="H50" s="5"/>
      <c r="I50" s="5"/>
      <c r="J50" s="5"/>
      <c r="K50" s="5"/>
      <c r="L50" s="5"/>
      <c r="M50" s="5"/>
      <c r="N50" s="5"/>
      <c r="O50" s="5"/>
      <c r="P50" s="5"/>
      <c r="Q50" s="5"/>
      <c r="R50" s="137"/>
      <c r="S50" s="5"/>
      <c r="T50" s="10"/>
    </row>
    <row r="51" spans="1:20" ht="18" customHeight="1" x14ac:dyDescent="0.2">
      <c r="A51" s="10"/>
      <c r="B51" s="5"/>
      <c r="C51" s="5"/>
      <c r="D51" s="5"/>
      <c r="E51" s="5"/>
      <c r="F51" s="5"/>
      <c r="G51" s="5"/>
      <c r="H51" s="5"/>
      <c r="I51" s="5"/>
      <c r="J51" s="5"/>
      <c r="K51" s="5"/>
      <c r="L51" s="5"/>
      <c r="M51" s="5"/>
      <c r="N51" s="5"/>
      <c r="O51" s="5"/>
      <c r="P51" s="5"/>
      <c r="Q51" s="5"/>
      <c r="R51" s="137"/>
      <c r="S51" s="5"/>
      <c r="T51" s="10"/>
    </row>
    <row r="52" spans="1:20" ht="10.5" customHeight="1" thickBot="1" x14ac:dyDescent="0.25">
      <c r="A52" s="10"/>
      <c r="B52" s="74"/>
      <c r="C52" s="75"/>
      <c r="D52" s="75"/>
      <c r="E52" s="76"/>
      <c r="F52" s="77"/>
      <c r="G52" s="77"/>
      <c r="H52" s="77"/>
      <c r="I52" s="77"/>
      <c r="J52" s="77"/>
      <c r="K52" s="18"/>
      <c r="L52" s="19"/>
      <c r="M52" s="20"/>
      <c r="N52" s="20"/>
      <c r="O52" s="21"/>
      <c r="P52" s="21"/>
      <c r="Q52" s="78"/>
      <c r="R52" s="20"/>
      <c r="S52" s="20"/>
    </row>
    <row r="53" spans="1:20" ht="90.75" customHeight="1" thickBot="1" x14ac:dyDescent="0.25">
      <c r="A53" s="10"/>
      <c r="B53" s="314" t="s">
        <v>98</v>
      </c>
      <c r="C53" s="315"/>
      <c r="D53" s="315"/>
      <c r="E53" s="315"/>
      <c r="F53" s="315"/>
      <c r="G53" s="315"/>
      <c r="H53" s="315"/>
      <c r="I53" s="315"/>
      <c r="J53" s="315"/>
      <c r="K53" s="315"/>
      <c r="L53" s="315"/>
      <c r="M53" s="315"/>
      <c r="N53" s="315"/>
      <c r="O53" s="315"/>
      <c r="P53" s="315"/>
      <c r="Q53" s="315"/>
      <c r="R53" s="315"/>
      <c r="S53" s="315"/>
      <c r="T53" s="316"/>
    </row>
    <row r="54" spans="1:20" ht="10.5" customHeight="1" thickBot="1" x14ac:dyDescent="0.25">
      <c r="A54" s="10"/>
      <c r="B54" s="74"/>
      <c r="C54" s="75"/>
      <c r="D54" s="75"/>
      <c r="E54" s="76"/>
      <c r="F54" s="77"/>
      <c r="G54" s="77"/>
      <c r="H54" s="77"/>
      <c r="I54" s="77"/>
      <c r="J54" s="77"/>
      <c r="K54" s="18"/>
      <c r="L54" s="19"/>
      <c r="M54" s="20"/>
      <c r="N54" s="20"/>
      <c r="O54" s="21"/>
      <c r="P54" s="21"/>
      <c r="Q54" s="78"/>
      <c r="R54" s="20"/>
      <c r="S54" s="20"/>
    </row>
    <row r="55" spans="1:20" ht="17.25" hidden="1" thickBot="1" x14ac:dyDescent="0.25">
      <c r="B55" s="74"/>
      <c r="C55" s="75"/>
      <c r="D55" s="75"/>
      <c r="E55" s="76"/>
      <c r="F55" s="77"/>
      <c r="G55" s="77"/>
      <c r="H55" s="77"/>
      <c r="I55" s="77"/>
      <c r="J55" s="77"/>
      <c r="K55" s="18"/>
      <c r="L55" s="19"/>
      <c r="M55" s="20"/>
      <c r="N55" s="20"/>
      <c r="O55" s="21"/>
      <c r="P55" s="21"/>
      <c r="Q55" s="78"/>
      <c r="R55" s="20"/>
      <c r="S55" s="20"/>
    </row>
    <row r="56" spans="1:20" ht="93.75" customHeight="1" x14ac:dyDescent="0.2">
      <c r="A56" s="10"/>
      <c r="B56" s="114"/>
      <c r="C56" s="115"/>
      <c r="D56" s="116"/>
      <c r="E56" s="116"/>
      <c r="F56" s="116"/>
      <c r="G56" s="116"/>
      <c r="H56" s="116"/>
      <c r="I56" s="152"/>
      <c r="J56" s="152"/>
      <c r="K56" s="152"/>
      <c r="L56" s="152"/>
      <c r="M56" s="116"/>
      <c r="N56" s="116"/>
      <c r="O56" s="116"/>
      <c r="P56" s="116"/>
      <c r="Q56" s="116"/>
      <c r="R56" s="117"/>
      <c r="S56" s="117"/>
      <c r="T56" s="118"/>
    </row>
    <row r="57" spans="1:20" s="99" customFormat="1" ht="23.25" customHeight="1" x14ac:dyDescent="0.25">
      <c r="A57" s="97"/>
      <c r="B57" s="119"/>
      <c r="C57" s="98"/>
      <c r="D57" s="104"/>
      <c r="E57" s="104"/>
      <c r="F57" s="104"/>
      <c r="G57" s="97"/>
      <c r="H57" s="97"/>
      <c r="I57" s="104"/>
      <c r="J57" s="104"/>
      <c r="K57" s="104"/>
      <c r="L57" s="104"/>
      <c r="M57" s="104"/>
      <c r="N57" s="104"/>
      <c r="O57" s="80"/>
      <c r="P57" s="80"/>
      <c r="Q57" s="104"/>
      <c r="R57" s="104"/>
      <c r="S57" s="104"/>
      <c r="T57" s="120"/>
    </row>
    <row r="58" spans="1:20" s="99" customFormat="1" ht="22.9" customHeight="1" x14ac:dyDescent="0.25">
      <c r="A58" s="97"/>
      <c r="B58" s="119"/>
      <c r="C58" s="98"/>
      <c r="D58" s="104"/>
      <c r="E58" s="104"/>
      <c r="F58" s="104"/>
      <c r="G58" s="97"/>
      <c r="H58" s="97"/>
      <c r="I58" s="310"/>
      <c r="J58" s="310"/>
      <c r="K58" s="310"/>
      <c r="L58" s="310"/>
      <c r="M58" s="310"/>
      <c r="N58" s="310"/>
      <c r="O58" s="80"/>
      <c r="P58" s="80"/>
      <c r="Q58" s="104"/>
      <c r="R58" s="104"/>
      <c r="S58" s="104"/>
      <c r="T58" s="120"/>
    </row>
    <row r="59" spans="1:20" s="96" customFormat="1" ht="9" customHeight="1" thickBot="1" x14ac:dyDescent="0.25">
      <c r="A59" s="95"/>
      <c r="B59" s="121"/>
      <c r="C59" s="5"/>
      <c r="D59" s="80"/>
      <c r="E59" s="80"/>
      <c r="F59" s="80"/>
      <c r="G59" s="80"/>
      <c r="H59" s="122"/>
      <c r="I59" s="80"/>
      <c r="J59" s="80"/>
      <c r="K59" s="80"/>
      <c r="L59" s="80"/>
      <c r="M59" s="80"/>
      <c r="N59" s="80"/>
      <c r="O59" s="80"/>
      <c r="P59" s="80"/>
      <c r="Q59" s="80"/>
      <c r="R59" s="80"/>
      <c r="S59" s="80"/>
      <c r="T59" s="123"/>
    </row>
    <row r="60" spans="1:20" ht="15.75" x14ac:dyDescent="0.2">
      <c r="A60" s="10"/>
      <c r="B60" s="121"/>
      <c r="C60" s="5"/>
      <c r="D60" s="318"/>
      <c r="E60" s="318"/>
      <c r="F60" s="318"/>
      <c r="G60" s="318"/>
      <c r="H60" s="318"/>
      <c r="I60" s="318"/>
      <c r="J60" s="318"/>
      <c r="K60" s="318"/>
      <c r="L60" s="318"/>
      <c r="M60" s="318"/>
      <c r="N60" s="318"/>
      <c r="O60" s="318"/>
      <c r="P60" s="318"/>
      <c r="Q60" s="318"/>
      <c r="R60" s="318"/>
      <c r="S60" s="318"/>
      <c r="T60" s="123"/>
    </row>
    <row r="61" spans="1:20" ht="15.75" x14ac:dyDescent="0.2">
      <c r="A61" s="10"/>
      <c r="B61" s="121"/>
      <c r="C61" s="5"/>
      <c r="D61" s="319"/>
      <c r="E61" s="319"/>
      <c r="F61" s="319"/>
      <c r="G61" s="319"/>
      <c r="H61" s="319"/>
      <c r="I61" s="319"/>
      <c r="J61" s="319"/>
      <c r="K61" s="319"/>
      <c r="L61" s="319"/>
      <c r="M61" s="319"/>
      <c r="N61" s="319"/>
      <c r="O61" s="319"/>
      <c r="P61" s="319"/>
      <c r="Q61" s="319"/>
      <c r="R61" s="319"/>
      <c r="S61" s="319"/>
      <c r="T61" s="123"/>
    </row>
    <row r="62" spans="1:20" ht="15.75" x14ac:dyDescent="0.2">
      <c r="A62" s="10"/>
      <c r="B62" s="121"/>
      <c r="C62" s="5"/>
      <c r="D62" s="319"/>
      <c r="E62" s="319"/>
      <c r="F62" s="319"/>
      <c r="G62" s="319"/>
      <c r="H62" s="319"/>
      <c r="I62" s="319"/>
      <c r="J62" s="319"/>
      <c r="K62" s="319"/>
      <c r="L62" s="319"/>
      <c r="M62" s="319"/>
      <c r="N62" s="319"/>
      <c r="O62" s="319"/>
      <c r="P62" s="319"/>
      <c r="Q62" s="319"/>
      <c r="R62" s="319"/>
      <c r="S62" s="319"/>
      <c r="T62" s="123"/>
    </row>
    <row r="63" spans="1:20" ht="15.75" x14ac:dyDescent="0.2">
      <c r="A63" s="10"/>
      <c r="B63" s="121"/>
      <c r="C63" s="5"/>
      <c r="D63" s="319"/>
      <c r="E63" s="319"/>
      <c r="F63" s="319"/>
      <c r="G63" s="319"/>
      <c r="H63" s="319"/>
      <c r="I63" s="319"/>
      <c r="J63" s="319"/>
      <c r="K63" s="319"/>
      <c r="L63" s="319"/>
      <c r="M63" s="319"/>
      <c r="N63" s="319"/>
      <c r="O63" s="319"/>
      <c r="P63" s="319"/>
      <c r="Q63" s="319"/>
      <c r="R63" s="319"/>
      <c r="S63" s="319"/>
      <c r="T63" s="123"/>
    </row>
    <row r="64" spans="1:20" ht="17.25" thickBot="1" x14ac:dyDescent="0.25">
      <c r="B64" s="124"/>
      <c r="C64" s="125"/>
      <c r="D64" s="125"/>
      <c r="E64" s="126"/>
      <c r="F64" s="127"/>
      <c r="G64" s="127"/>
      <c r="H64" s="127"/>
      <c r="I64" s="127"/>
      <c r="J64" s="127"/>
      <c r="K64" s="320"/>
      <c r="L64" s="320"/>
      <c r="M64" s="320"/>
      <c r="N64" s="128"/>
      <c r="O64" s="129"/>
      <c r="P64" s="129"/>
      <c r="Q64" s="130"/>
      <c r="R64" s="128"/>
      <c r="S64" s="128"/>
      <c r="T64" s="131"/>
    </row>
    <row r="65" spans="2:20" ht="16.5" x14ac:dyDescent="0.2">
      <c r="B65" s="74"/>
      <c r="C65" s="75"/>
      <c r="D65" s="75"/>
      <c r="E65" s="76"/>
      <c r="F65" s="77"/>
      <c r="G65" s="77"/>
      <c r="H65" s="77"/>
      <c r="I65" s="77"/>
      <c r="J65" s="77"/>
      <c r="K65" s="81"/>
      <c r="L65" s="81"/>
      <c r="M65" s="81"/>
      <c r="N65" s="20"/>
      <c r="O65" s="21"/>
      <c r="P65" s="21"/>
      <c r="Q65" s="78"/>
      <c r="R65" s="20"/>
      <c r="S65" s="20"/>
    </row>
    <row r="66" spans="2:20" ht="16.5" x14ac:dyDescent="0.2">
      <c r="B66" s="74"/>
      <c r="C66" s="75"/>
      <c r="D66" s="75"/>
      <c r="E66" s="76"/>
      <c r="F66" s="77"/>
      <c r="G66" s="77"/>
      <c r="H66" s="77"/>
      <c r="I66" s="77"/>
      <c r="J66" s="77"/>
      <c r="K66" s="81"/>
      <c r="L66" s="81"/>
      <c r="M66" s="81"/>
      <c r="N66" s="20"/>
      <c r="O66" s="21"/>
      <c r="P66" s="21"/>
      <c r="Q66" s="78"/>
      <c r="R66" s="20"/>
      <c r="S66" s="20"/>
    </row>
    <row r="67" spans="2:20" ht="15.75" x14ac:dyDescent="0.2">
      <c r="B67" s="29"/>
      <c r="C67" s="29"/>
      <c r="D67" s="29"/>
      <c r="E67" s="29"/>
      <c r="F67" s="30"/>
      <c r="G67" s="29"/>
      <c r="H67" s="29"/>
      <c r="I67" s="29"/>
      <c r="J67" s="29"/>
      <c r="K67" s="317"/>
      <c r="L67" s="317"/>
      <c r="M67" s="317"/>
      <c r="N67" s="29"/>
      <c r="O67" s="29"/>
      <c r="P67" s="29"/>
      <c r="Q67" s="46"/>
      <c r="R67" s="29"/>
      <c r="S67" s="29"/>
      <c r="T67" s="3"/>
    </row>
    <row r="68" spans="2:20" x14ac:dyDescent="0.2">
      <c r="K68" s="317"/>
      <c r="L68" s="317"/>
      <c r="M68" s="317"/>
    </row>
  </sheetData>
  <sheetProtection algorithmName="SHA-512" hashValue="5rN+YQ4TBQLWNmk4ODwDtYXNi13gn0AKkuiuYd5tPhL8eTkFA7Xnod3bW/cziyT6B6Ow0U4Uu9WLV/jqFqC0nA==" saltValue="REo6uLowIv3QhnP7t7sinA==" spinCount="100000" sheet="1" selectLockedCells="1"/>
  <mergeCells count="63">
    <mergeCell ref="K68:M68"/>
    <mergeCell ref="D60:S60"/>
    <mergeCell ref="D61:S61"/>
    <mergeCell ref="D62:S62"/>
    <mergeCell ref="D63:S63"/>
    <mergeCell ref="K64:M64"/>
    <mergeCell ref="K67:M67"/>
    <mergeCell ref="I58:N58"/>
    <mergeCell ref="F34:H34"/>
    <mergeCell ref="L34:M34"/>
    <mergeCell ref="S34:T34"/>
    <mergeCell ref="F35:H35"/>
    <mergeCell ref="L35:M35"/>
    <mergeCell ref="S35:T35"/>
    <mergeCell ref="F36:H36"/>
    <mergeCell ref="L36:M36"/>
    <mergeCell ref="S36:T36"/>
    <mergeCell ref="B38:Q38"/>
    <mergeCell ref="B53:T53"/>
    <mergeCell ref="F32:H32"/>
    <mergeCell ref="L32:M32"/>
    <mergeCell ref="S32:T32"/>
    <mergeCell ref="F33:H33"/>
    <mergeCell ref="L33:M33"/>
    <mergeCell ref="S33:T33"/>
    <mergeCell ref="F31:H31"/>
    <mergeCell ref="B20:C20"/>
    <mergeCell ref="B21:C21"/>
    <mergeCell ref="B22:C22"/>
    <mergeCell ref="B23:C23"/>
    <mergeCell ref="B24:C24"/>
    <mergeCell ref="B25:C25"/>
    <mergeCell ref="B27:D27"/>
    <mergeCell ref="B29:T29"/>
    <mergeCell ref="F30:H30"/>
    <mergeCell ref="L30:M30"/>
    <mergeCell ref="S30:T30"/>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36 E36">
    <cfRule type="cellIs" dxfId="410" priority="17" operator="equal">
      <formula>#REF!</formula>
    </cfRule>
    <cfRule type="cellIs" dxfId="409" priority="18" operator="equal">
      <formula>#REF!</formula>
    </cfRule>
  </conditionalFormatting>
  <conditionalFormatting sqref="C30:F30">
    <cfRule type="cellIs" dxfId="408" priority="28" operator="equal">
      <formula>#REF!</formula>
    </cfRule>
    <cfRule type="cellIs" dxfId="407" priority="27" operator="equal">
      <formula>#REF!</formula>
    </cfRule>
  </conditionalFormatting>
  <conditionalFormatting sqref="C32:F35 D36">
    <cfRule type="cellIs" dxfId="406" priority="40" operator="equal">
      <formula>#REF!</formula>
    </cfRule>
    <cfRule type="cellIs" dxfId="405" priority="39" operator="equal">
      <formula>#REF!</formula>
    </cfRule>
  </conditionalFormatting>
  <conditionalFormatting sqref="C64:J66">
    <cfRule type="cellIs" dxfId="404" priority="38" operator="equal">
      <formula>#REF!</formula>
    </cfRule>
    <cfRule type="cellIs" dxfId="403" priority="37" operator="equal">
      <formula>#REF!</formula>
    </cfRule>
  </conditionalFormatting>
  <conditionalFormatting sqref="C28:L28">
    <cfRule type="cellIs" dxfId="402" priority="46" operator="equal">
      <formula>#REF!</formula>
    </cfRule>
    <cfRule type="cellIs" dxfId="401" priority="45" operator="equal">
      <formula>#REF!</formula>
    </cfRule>
  </conditionalFormatting>
  <conditionalFormatting sqref="C52:L52">
    <cfRule type="cellIs" dxfId="400" priority="3" operator="equal">
      <formula>#REF!</formula>
    </cfRule>
    <cfRule type="cellIs" dxfId="399" priority="4" operator="equal">
      <formula>#REF!</formula>
    </cfRule>
  </conditionalFormatting>
  <conditionalFormatting sqref="C54:L55">
    <cfRule type="cellIs" dxfId="398" priority="33" operator="equal">
      <formula>#REF!</formula>
    </cfRule>
    <cfRule type="cellIs" dxfId="397" priority="34" operator="equal">
      <formula>#REF!</formula>
    </cfRule>
  </conditionalFormatting>
  <conditionalFormatting sqref="D60">
    <cfRule type="cellIs" dxfId="396" priority="36" operator="equal">
      <formula>#REF!</formula>
    </cfRule>
    <cfRule type="cellIs" dxfId="395" priority="35" operator="equal">
      <formula>#REF!</formula>
    </cfRule>
  </conditionalFormatting>
  <conditionalFormatting sqref="F11">
    <cfRule type="containsText" dxfId="394" priority="48" operator="containsText" text="HABILITADO">
      <formula>NOT(ISERROR(SEARCH("HABILITADO",F11)))</formula>
    </cfRule>
    <cfRule type="containsText" dxfId="393" priority="47" operator="containsText" text="NO HABILITADO">
      <formula>NOT(ISERROR(SEARCH("NO HABILITADO",F11)))</formula>
    </cfRule>
  </conditionalFormatting>
  <conditionalFormatting sqref="F30">
    <cfRule type="cellIs" dxfId="392" priority="26" operator="equal">
      <formula>#REF!</formula>
    </cfRule>
    <cfRule type="cellIs" dxfId="391" priority="25" operator="equal">
      <formula>#REF!</formula>
    </cfRule>
  </conditionalFormatting>
  <conditionalFormatting sqref="F36">
    <cfRule type="cellIs" dxfId="390" priority="13" operator="equal">
      <formula>#REF!</formula>
    </cfRule>
    <cfRule type="cellIs" dxfId="389" priority="14" operator="equal">
      <formula>#REF!</formula>
    </cfRule>
  </conditionalFormatting>
  <conditionalFormatting sqref="G11">
    <cfRule type="containsText" dxfId="388" priority="21" operator="containsText" text="NO CUMPLE">
      <formula>NOT(ISERROR(SEARCH("NO CUMPLE",G11)))</formula>
    </cfRule>
    <cfRule type="containsText" dxfId="387" priority="22" operator="containsText" text="CUMPLE">
      <formula>NOT(ISERROR(SEARCH("CUMPLE",G11)))</formula>
    </cfRule>
  </conditionalFormatting>
  <conditionalFormatting sqref="I32:K36">
    <cfRule type="containsText" dxfId="386" priority="2" operator="containsText" text="CUMPLE">
      <formula>NOT(ISERROR(SEARCH("CUMPLE",I32)))</formula>
    </cfRule>
    <cfRule type="containsText" dxfId="385" priority="1" operator="containsText" text="NO">
      <formula>NOT(ISERROR(SEARCH("NO",I32)))</formula>
    </cfRule>
  </conditionalFormatting>
  <conditionalFormatting sqref="K64:K66">
    <cfRule type="cellIs" dxfId="384" priority="41" operator="equal">
      <formula>#REF!</formula>
    </cfRule>
    <cfRule type="cellIs" dxfId="383" priority="42" operator="equal">
      <formula>#REF!</formula>
    </cfRule>
  </conditionalFormatting>
  <conditionalFormatting sqref="L30">
    <cfRule type="cellIs" dxfId="382" priority="24" operator="equal">
      <formula>#REF!</formula>
    </cfRule>
    <cfRule type="cellIs" dxfId="381" priority="23" operator="equal">
      <formula>#REF!</formula>
    </cfRule>
  </conditionalFormatting>
  <conditionalFormatting sqref="L64:M66">
    <cfRule type="cellIs" dxfId="380" priority="43" operator="equal">
      <formula>#REF!</formula>
    </cfRule>
    <cfRule type="cellIs" dxfId="379" priority="44" operator="equal">
      <formula>#REF!</formula>
    </cfRule>
  </conditionalFormatting>
  <conditionalFormatting sqref="N30">
    <cfRule type="cellIs" dxfId="378" priority="30" operator="equal">
      <formula>#REF!</formula>
    </cfRule>
    <cfRule type="cellIs" dxfId="377" priority="29" operator="equal">
      <formula>#REF!</formula>
    </cfRule>
  </conditionalFormatting>
  <conditionalFormatting sqref="N32:N36">
    <cfRule type="containsText" dxfId="376" priority="11" operator="containsText" text="NO">
      <formula>NOT(ISERROR(SEARCH("NO",N32)))</formula>
    </cfRule>
    <cfRule type="containsText" dxfId="375" priority="12" operator="containsText" text="CUMPLE">
      <formula>NOT(ISERROR(SEARCH("CUMPLE",N32)))</formula>
    </cfRule>
  </conditionalFormatting>
  <conditionalFormatting sqref="O30 C31:F31 I31:K31 N31:P31 C37:L37">
    <cfRule type="cellIs" dxfId="374" priority="51" operator="equal">
      <formula>#REF!</formula>
    </cfRule>
    <cfRule type="cellIs" dxfId="373" priority="52" operator="equal">
      <formula>#REF!</formula>
    </cfRule>
  </conditionalFormatting>
  <conditionalFormatting sqref="O36">
    <cfRule type="cellIs" dxfId="372" priority="19" operator="equal">
      <formula>#REF!</formula>
    </cfRule>
    <cfRule type="cellIs" dxfId="371" priority="20" operator="equal">
      <formula>#REF!</formula>
    </cfRule>
  </conditionalFormatting>
  <conditionalFormatting sqref="O32:P35">
    <cfRule type="cellIs" dxfId="370" priority="32" operator="equal">
      <formula>#REF!</formula>
    </cfRule>
    <cfRule type="cellIs" dxfId="369" priority="31" operator="equal">
      <formula>#REF!</formula>
    </cfRule>
  </conditionalFormatting>
  <conditionalFormatting sqref="P36">
    <cfRule type="cellIs" dxfId="368" priority="15" operator="equal">
      <formula>#REF!</formula>
    </cfRule>
    <cfRule type="cellIs" dxfId="367" priority="16" operator="equal">
      <formula>#REF!</formula>
    </cfRule>
  </conditionalFormatting>
  <conditionalFormatting sqref="P30:R30">
    <cfRule type="cellIs" dxfId="366" priority="49" operator="equal">
      <formula>#REF!</formula>
    </cfRule>
    <cfRule type="cellIs" dxfId="365" priority="50" operator="equal">
      <formula>#REF!</formula>
    </cfRule>
  </conditionalFormatting>
  <conditionalFormatting sqref="S38">
    <cfRule type="cellIs" dxfId="364" priority="5" operator="equal">
      <formula>"CUMPLE"</formula>
    </cfRule>
    <cfRule type="cellIs" dxfId="363" priority="6" operator="equal">
      <formula>"NO CUMPLE"</formula>
    </cfRule>
  </conditionalFormatting>
  <conditionalFormatting sqref="T21:T27">
    <cfRule type="containsText" dxfId="362" priority="8" operator="containsText" text="CUMPLE">
      <formula>NOT(ISERROR(SEARCH("CUMPLE",T21)))</formula>
    </cfRule>
    <cfRule type="containsText" dxfId="361" priority="7" operator="containsText" text="NO">
      <formula>NOT(ISERROR(SEARCH("NO",T21)))</formula>
    </cfRule>
  </conditionalFormatting>
  <conditionalFormatting sqref="T56:T63">
    <cfRule type="containsText" dxfId="360" priority="9" operator="containsText" text="NO CUMPLE">
      <formula>NOT(ISERROR(SEARCH("NO CUMPLE",T56)))</formula>
    </cfRule>
    <cfRule type="containsText" dxfId="359" priority="10" operator="containsText" text="CUMPLE">
      <formula>NOT(ISERROR(SEARCH("CUMPLE",T56)))</formula>
    </cfRule>
  </conditionalFormatting>
  <dataValidations disablePrompts="1" count="1">
    <dataValidation type="list" allowBlank="1" showInputMessage="1" showErrorMessage="1" sqref="E28:L28" xr:uid="{4F94A887-E221-4F79-811F-07D4CDB8CF64}">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M24"/>
  <sheetViews>
    <sheetView view="pageBreakPreview" topLeftCell="F1" zoomScale="70" zoomScaleNormal="100" zoomScaleSheetLayoutView="70" workbookViewId="0">
      <selection activeCell="L19" sqref="L19"/>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74" t="str">
        <f>+'1. Exp.Habilitante #1'!C9</f>
        <v xml:space="preserve">CONSORCIO PODER </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109</v>
      </c>
      <c r="C15" s="145">
        <v>0.5</v>
      </c>
      <c r="D15" s="357" t="s">
        <v>110</v>
      </c>
      <c r="E15" s="358"/>
      <c r="F15" s="358"/>
      <c r="G15" s="358"/>
      <c r="H15" s="361">
        <v>42741914107.32</v>
      </c>
      <c r="I15" s="321" t="s">
        <v>38</v>
      </c>
      <c r="J15" s="323" t="s">
        <v>111</v>
      </c>
      <c r="K15" s="324"/>
      <c r="L15" s="324"/>
      <c r="M15" s="325"/>
    </row>
    <row r="16" spans="1:13" ht="34.5" customHeight="1" thickBot="1" x14ac:dyDescent="0.25">
      <c r="A16" s="233" t="str">
        <f>+'1. Exp.Habilitante #25'!B9</f>
        <v>1.</v>
      </c>
      <c r="B16" s="165" t="s">
        <v>44</v>
      </c>
      <c r="C16" s="231">
        <v>0.5</v>
      </c>
      <c r="D16" s="359"/>
      <c r="E16" s="360"/>
      <c r="F16" s="360"/>
      <c r="G16" s="360"/>
      <c r="H16" s="362"/>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94.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c r="B23" s="343"/>
      <c r="C23" s="343"/>
      <c r="D23" s="343"/>
      <c r="E23" s="343"/>
      <c r="F23" s="343"/>
      <c r="G23" s="343"/>
      <c r="H23" s="343"/>
      <c r="I23" s="343"/>
      <c r="J23" s="343"/>
      <c r="K23" s="343"/>
      <c r="L23" s="343"/>
      <c r="M23" s="344"/>
    </row>
    <row r="24" spans="1:13" ht="17.25" thickBot="1" x14ac:dyDescent="0.25">
      <c r="A24" s="345" t="str">
        <f>Datos!B3</f>
        <v>FDLU-LP-010-2024 (117411)</v>
      </c>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M1"/>
    <mergeCell ref="A2:M2"/>
    <mergeCell ref="A3:M3"/>
    <mergeCell ref="A4:M4"/>
    <mergeCell ref="D6:M6"/>
    <mergeCell ref="A6:C6"/>
    <mergeCell ref="A23:M23"/>
    <mergeCell ref="A24:M24"/>
    <mergeCell ref="A18:M18"/>
    <mergeCell ref="A8:D8"/>
    <mergeCell ref="E8:G8"/>
    <mergeCell ref="C21:I21"/>
    <mergeCell ref="D15:G16"/>
    <mergeCell ref="H15:H16"/>
    <mergeCell ref="A9:D9"/>
    <mergeCell ref="E9:G9"/>
    <mergeCell ref="C13:C14"/>
    <mergeCell ref="A10:D10"/>
    <mergeCell ref="E10:G10"/>
    <mergeCell ref="A11:D11"/>
    <mergeCell ref="A13:A14"/>
    <mergeCell ref="B13:B14"/>
    <mergeCell ref="I15:I16"/>
    <mergeCell ref="J15:M16"/>
    <mergeCell ref="E11:G11"/>
    <mergeCell ref="D13:G14"/>
    <mergeCell ref="J13:M14"/>
    <mergeCell ref="I13:I14"/>
    <mergeCell ref="H13:H14"/>
  </mergeCells>
  <conditionalFormatting sqref="A18">
    <cfRule type="cellIs" dxfId="358" priority="674" operator="equal">
      <formula>#REF!</formula>
    </cfRule>
    <cfRule type="cellIs" dxfId="357" priority="675" operator="equal">
      <formula>#REF!</formula>
    </cfRule>
    <cfRule type="cellIs" dxfId="356" priority="676" operator="equal">
      <formula>#REF!</formula>
    </cfRule>
    <cfRule type="cellIs" dxfId="355" priority="677" operator="equal">
      <formula>#REF!</formula>
    </cfRule>
  </conditionalFormatting>
  <conditionalFormatting sqref="I15">
    <cfRule type="containsText" dxfId="354" priority="105" operator="containsText" text="NO">
      <formula>NOT(ISERROR(SEARCH("NO",I15)))</formula>
    </cfRule>
    <cfRule type="containsText" dxfId="353" priority="106" operator="containsText" text="CUMPLE">
      <formula>NOT(ISERROR(SEARCH("CUMPLE",I15)))</formula>
    </cfRule>
    <cfRule type="top10" dxfId="352" priority="107" rank="1"/>
  </conditionalFormatting>
  <conditionalFormatting sqref="J15">
    <cfRule type="colorScale" priority="103">
      <colorScale>
        <cfvo type="min"/>
        <cfvo type="percentile" val="50"/>
        <cfvo type="max"/>
        <color rgb="FFF8696B"/>
        <color rgb="FFFFEB84"/>
        <color rgb="FF63BE7B"/>
      </colorScale>
    </cfRule>
    <cfRule type="top10" dxfId="351" priority="104"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57F34-A1CE-4353-8C7B-85F995AA04D9}">
  <sheetPr codeName="Sheet3"/>
  <dimension ref="A1:T62"/>
  <sheetViews>
    <sheetView view="pageBreakPreview" topLeftCell="A19" zoomScale="55" zoomScaleNormal="80" zoomScaleSheetLayoutView="55"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113</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113</v>
      </c>
      <c r="F14" s="269"/>
      <c r="G14" s="269"/>
      <c r="H14" s="270"/>
      <c r="I14" s="277" t="s">
        <v>40</v>
      </c>
      <c r="J14" s="278"/>
      <c r="K14" s="281" t="s">
        <v>114</v>
      </c>
      <c r="L14" s="282"/>
      <c r="M14" s="282"/>
      <c r="N14" s="283"/>
      <c r="O14" s="277" t="s">
        <v>42</v>
      </c>
      <c r="P14" s="284"/>
      <c r="Q14" s="278"/>
      <c r="R14" s="139">
        <v>0.8</v>
      </c>
      <c r="S14" s="49"/>
      <c r="T14" s="49"/>
    </row>
    <row r="15" spans="1:20" s="7" customFormat="1" ht="35.25" customHeight="1" x14ac:dyDescent="0.2">
      <c r="A15" s="8"/>
      <c r="B15" s="262"/>
      <c r="C15" s="263"/>
      <c r="D15" s="264"/>
      <c r="E15" s="271"/>
      <c r="F15" s="272"/>
      <c r="G15" s="272"/>
      <c r="H15" s="273"/>
      <c r="I15" s="277" t="s">
        <v>43</v>
      </c>
      <c r="J15" s="278"/>
      <c r="K15" s="281" t="s">
        <v>115</v>
      </c>
      <c r="L15" s="282"/>
      <c r="M15" s="282"/>
      <c r="N15" s="283"/>
      <c r="O15" s="277" t="s">
        <v>42</v>
      </c>
      <c r="P15" s="284"/>
      <c r="Q15" s="278"/>
      <c r="R15" s="139">
        <v>0.2</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0.75</v>
      </c>
      <c r="K18" s="52">
        <f>((E18/1300000)*J18)</f>
        <v>1793.4478846153847</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2.5" customHeight="1" x14ac:dyDescent="0.2">
      <c r="A21" s="47"/>
      <c r="B21" s="287" t="s">
        <v>55</v>
      </c>
      <c r="C21" s="288"/>
      <c r="D21" s="234" t="s">
        <v>56</v>
      </c>
      <c r="E21" s="57" t="s">
        <v>57</v>
      </c>
      <c r="F21" s="57"/>
      <c r="G21" s="57" t="s">
        <v>57</v>
      </c>
      <c r="H21" s="57"/>
      <c r="I21" s="57"/>
      <c r="J21" s="57"/>
      <c r="K21" s="57"/>
      <c r="L21" s="57"/>
      <c r="M21" s="57"/>
      <c r="N21" s="57"/>
      <c r="O21" s="57"/>
      <c r="P21" s="57"/>
      <c r="Q21" s="57"/>
      <c r="R21" s="57"/>
      <c r="S21" s="55">
        <f>COUNTA(E21:R21)</f>
        <v>2</v>
      </c>
      <c r="T21" s="94" t="str">
        <f>IF(S21&gt;=1,"CUMPLE","NO CUMPLE")</f>
        <v>CUMPLE</v>
      </c>
    </row>
    <row r="22" spans="1:20" s="1" customFormat="1" ht="22.5" customHeight="1" x14ac:dyDescent="0.2">
      <c r="A22" s="47"/>
      <c r="B22" s="287" t="s">
        <v>55</v>
      </c>
      <c r="C22" s="288"/>
      <c r="D22" s="234" t="s">
        <v>58</v>
      </c>
      <c r="E22" s="57" t="s">
        <v>57</v>
      </c>
      <c r="F22" s="57" t="s">
        <v>57</v>
      </c>
      <c r="G22" s="57" t="s">
        <v>116</v>
      </c>
      <c r="H22" s="57"/>
      <c r="I22" s="57"/>
      <c r="J22" s="57"/>
      <c r="K22" s="57"/>
      <c r="L22" s="57"/>
      <c r="M22" s="57"/>
      <c r="N22" s="57"/>
      <c r="O22" s="57"/>
      <c r="P22" s="57"/>
      <c r="Q22" s="57"/>
      <c r="R22" s="57"/>
      <c r="S22" s="55">
        <f t="shared" ref="S22" si="0">COUNTA(E22:R22)</f>
        <v>3</v>
      </c>
      <c r="T22" s="94" t="str">
        <f t="shared" ref="T22" si="1">IF(S22&gt;=1,"CUMPLE","NO CUMPLE")</f>
        <v>CUMPLE</v>
      </c>
    </row>
    <row r="23" spans="1:20" s="1" customFormat="1" ht="22.5" hidden="1" customHeight="1" x14ac:dyDescent="0.2">
      <c r="A23" s="47"/>
      <c r="B23" s="102"/>
      <c r="C23" s="103"/>
      <c r="D23" s="56"/>
      <c r="E23" s="57">
        <f t="shared" ref="E23:R23" si="2">COUNTA(E21:E22)</f>
        <v>2</v>
      </c>
      <c r="F23" s="57">
        <f t="shared" si="2"/>
        <v>1</v>
      </c>
      <c r="G23" s="57">
        <f t="shared" si="2"/>
        <v>2</v>
      </c>
      <c r="H23" s="57">
        <f t="shared" si="2"/>
        <v>0</v>
      </c>
      <c r="I23" s="57">
        <f t="shared" si="2"/>
        <v>0</v>
      </c>
      <c r="J23" s="57">
        <f t="shared" si="2"/>
        <v>0</v>
      </c>
      <c r="K23" s="57">
        <f t="shared" si="2"/>
        <v>0</v>
      </c>
      <c r="L23" s="57">
        <f t="shared" si="2"/>
        <v>0</v>
      </c>
      <c r="M23" s="57">
        <f t="shared" si="2"/>
        <v>0</v>
      </c>
      <c r="N23" s="57">
        <f t="shared" si="2"/>
        <v>0</v>
      </c>
      <c r="O23" s="57">
        <f t="shared" si="2"/>
        <v>0</v>
      </c>
      <c r="P23" s="57">
        <f t="shared" si="2"/>
        <v>0</v>
      </c>
      <c r="Q23" s="57">
        <f t="shared" si="2"/>
        <v>0</v>
      </c>
      <c r="R23" s="57">
        <f t="shared" si="2"/>
        <v>0</v>
      </c>
      <c r="S23" s="55"/>
      <c r="T23" s="94"/>
    </row>
    <row r="24" spans="1:20" s="1" customFormat="1" ht="22.5" customHeight="1" x14ac:dyDescent="0.2">
      <c r="A24" s="47"/>
      <c r="B24" s="294" t="s">
        <v>62</v>
      </c>
      <c r="C24" s="295"/>
      <c r="D24" s="296"/>
      <c r="E24" s="53">
        <f>IF(E23&gt;0,1,0)</f>
        <v>1</v>
      </c>
      <c r="F24" s="53">
        <f t="shared" ref="F24:R24" si="3">IF(F23&gt;0,1,0)</f>
        <v>1</v>
      </c>
      <c r="G24" s="53">
        <f t="shared" si="3"/>
        <v>1</v>
      </c>
      <c r="H24" s="53">
        <f t="shared" si="3"/>
        <v>0</v>
      </c>
      <c r="I24" s="53">
        <f t="shared" si="3"/>
        <v>0</v>
      </c>
      <c r="J24" s="53">
        <f t="shared" si="3"/>
        <v>0</v>
      </c>
      <c r="K24" s="53">
        <f t="shared" si="3"/>
        <v>0</v>
      </c>
      <c r="L24" s="53">
        <f t="shared" si="3"/>
        <v>0</v>
      </c>
      <c r="M24" s="53">
        <f t="shared" si="3"/>
        <v>0</v>
      </c>
      <c r="N24" s="53">
        <f t="shared" si="3"/>
        <v>0</v>
      </c>
      <c r="O24" s="53">
        <f t="shared" si="3"/>
        <v>0</v>
      </c>
      <c r="P24" s="53">
        <f t="shared" si="3"/>
        <v>0</v>
      </c>
      <c r="Q24" s="53">
        <f t="shared" si="3"/>
        <v>0</v>
      </c>
      <c r="R24" s="53">
        <f t="shared" si="3"/>
        <v>0</v>
      </c>
      <c r="S24" s="55">
        <f>SUM(E24:R24)</f>
        <v>3</v>
      </c>
      <c r="T24" s="94"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97" t="s">
        <v>63</v>
      </c>
      <c r="C26" s="297"/>
      <c r="D26" s="297"/>
      <c r="E26" s="297"/>
      <c r="F26" s="297"/>
      <c r="G26" s="297"/>
      <c r="H26" s="297"/>
      <c r="I26" s="297"/>
      <c r="J26" s="297"/>
      <c r="K26" s="297"/>
      <c r="L26" s="297"/>
      <c r="M26" s="297"/>
      <c r="N26" s="297"/>
      <c r="O26" s="297"/>
      <c r="P26" s="297"/>
      <c r="Q26" s="297"/>
      <c r="R26" s="297"/>
      <c r="S26" s="297"/>
      <c r="T26" s="297"/>
    </row>
    <row r="27" spans="1:20" s="2" customFormat="1" ht="190.5" customHeight="1" x14ac:dyDescent="0.2">
      <c r="A27" s="62"/>
      <c r="B27" s="63" t="s">
        <v>64</v>
      </c>
      <c r="C27" s="63" t="s">
        <v>65</v>
      </c>
      <c r="D27" s="63" t="s">
        <v>66</v>
      </c>
      <c r="E27" s="63" t="s">
        <v>67</v>
      </c>
      <c r="F27" s="298" t="s">
        <v>68</v>
      </c>
      <c r="G27" s="298"/>
      <c r="H27" s="298"/>
      <c r="I27" s="135" t="s">
        <v>69</v>
      </c>
      <c r="J27" s="135" t="s">
        <v>70</v>
      </c>
      <c r="K27" s="135" t="s">
        <v>71</v>
      </c>
      <c r="L27" s="299" t="s">
        <v>72</v>
      </c>
      <c r="M27" s="300"/>
      <c r="N27" s="63" t="s">
        <v>73</v>
      </c>
      <c r="O27" s="63" t="s">
        <v>74</v>
      </c>
      <c r="P27" s="63" t="s">
        <v>75</v>
      </c>
      <c r="Q27" s="64" t="s">
        <v>76</v>
      </c>
      <c r="R27" s="63" t="s">
        <v>77</v>
      </c>
      <c r="S27" s="301" t="s">
        <v>78</v>
      </c>
      <c r="T27" s="302"/>
    </row>
    <row r="28" spans="1:20" ht="10.5" customHeight="1" x14ac:dyDescent="0.2">
      <c r="A28" s="10"/>
      <c r="B28" s="65"/>
      <c r="C28" s="66"/>
      <c r="D28" s="66"/>
      <c r="E28" s="67"/>
      <c r="F28" s="292"/>
      <c r="G28" s="292"/>
      <c r="H28" s="292"/>
      <c r="I28" s="67"/>
      <c r="J28" s="67"/>
      <c r="K28" s="67"/>
      <c r="L28" s="6"/>
      <c r="M28" s="6"/>
      <c r="N28" s="67"/>
      <c r="O28" s="67"/>
      <c r="P28" s="67"/>
      <c r="Q28" s="68"/>
      <c r="R28" s="67"/>
      <c r="S28" s="67"/>
    </row>
    <row r="29" spans="1:20" ht="179.45" customHeight="1" x14ac:dyDescent="0.2">
      <c r="A29" s="10"/>
      <c r="B29" s="69">
        <v>1</v>
      </c>
      <c r="C29" s="24">
        <v>19</v>
      </c>
      <c r="D29" s="24">
        <v>88</v>
      </c>
      <c r="E29" s="25" t="s">
        <v>117</v>
      </c>
      <c r="F29" s="303" t="s">
        <v>118</v>
      </c>
      <c r="G29" s="304"/>
      <c r="H29" s="304"/>
      <c r="I29" s="133" t="s">
        <v>38</v>
      </c>
      <c r="J29" s="133" t="s">
        <v>38</v>
      </c>
      <c r="K29" s="235" t="s">
        <v>38</v>
      </c>
      <c r="L29" s="305" t="s">
        <v>119</v>
      </c>
      <c r="M29" s="306"/>
      <c r="N29" s="133" t="s">
        <v>38</v>
      </c>
      <c r="O29" s="70" t="s">
        <v>120</v>
      </c>
      <c r="P29" s="163">
        <v>0.55000000000000004</v>
      </c>
      <c r="Q29" s="72">
        <v>18278.7</v>
      </c>
      <c r="R29" s="73">
        <f>Q29*P29</f>
        <v>10053.285000000002</v>
      </c>
      <c r="S29" s="307"/>
      <c r="T29" s="308"/>
    </row>
    <row r="30" spans="1:20" ht="118.15" customHeight="1" x14ac:dyDescent="0.2">
      <c r="A30" s="10"/>
      <c r="B30" s="69">
        <v>2</v>
      </c>
      <c r="C30" s="24">
        <v>171</v>
      </c>
      <c r="D30" s="24">
        <v>658</v>
      </c>
      <c r="E30" s="25" t="s">
        <v>121</v>
      </c>
      <c r="F30" s="303" t="s">
        <v>122</v>
      </c>
      <c r="G30" s="304"/>
      <c r="H30" s="309"/>
      <c r="I30" s="133" t="s">
        <v>38</v>
      </c>
      <c r="J30" s="133" t="s">
        <v>38</v>
      </c>
      <c r="K30" s="133" t="s">
        <v>38</v>
      </c>
      <c r="L30" s="305" t="s">
        <v>123</v>
      </c>
      <c r="M30" s="306"/>
      <c r="N30" s="133" t="s">
        <v>38</v>
      </c>
      <c r="O30" s="70" t="s">
        <v>114</v>
      </c>
      <c r="P30" s="163">
        <v>0.5</v>
      </c>
      <c r="Q30" s="72">
        <v>3884.91</v>
      </c>
      <c r="R30" s="73">
        <f t="shared" ref="R30" si="4">Q30*P30</f>
        <v>1942.4549999999999</v>
      </c>
      <c r="S30" s="307"/>
      <c r="T30" s="308"/>
    </row>
    <row r="31" spans="1:20" ht="10.5" customHeight="1" x14ac:dyDescent="0.2">
      <c r="A31" s="10"/>
      <c r="B31" s="74"/>
      <c r="C31" s="75"/>
      <c r="D31" s="75"/>
      <c r="E31" s="76"/>
      <c r="F31" s="77"/>
      <c r="G31" s="77"/>
      <c r="H31" s="77"/>
      <c r="I31" s="77"/>
      <c r="J31" s="77"/>
      <c r="K31" s="18"/>
      <c r="L31" s="19"/>
      <c r="M31" s="20"/>
      <c r="N31" s="20"/>
      <c r="O31" s="21"/>
      <c r="P31" s="21"/>
      <c r="Q31" s="78"/>
      <c r="R31" s="20"/>
      <c r="S31" s="20"/>
    </row>
    <row r="32" spans="1:20" ht="18" customHeight="1" x14ac:dyDescent="0.2">
      <c r="A32" s="10"/>
      <c r="B32" s="311" t="s">
        <v>97</v>
      </c>
      <c r="C32" s="312"/>
      <c r="D32" s="312"/>
      <c r="E32" s="312"/>
      <c r="F32" s="312"/>
      <c r="G32" s="312"/>
      <c r="H32" s="312"/>
      <c r="I32" s="312"/>
      <c r="J32" s="312"/>
      <c r="K32" s="312"/>
      <c r="L32" s="312"/>
      <c r="M32" s="312"/>
      <c r="N32" s="312"/>
      <c r="O32" s="312"/>
      <c r="P32" s="312"/>
      <c r="Q32" s="313"/>
      <c r="R32" s="79">
        <f>SUM(R29:R30)</f>
        <v>11995.740000000002</v>
      </c>
      <c r="S32" s="136"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37"/>
      <c r="S33" s="5"/>
      <c r="T33" s="10"/>
    </row>
    <row r="34" spans="1:20" ht="18" customHeight="1" x14ac:dyDescent="0.2">
      <c r="A34" s="10"/>
      <c r="B34" s="5"/>
      <c r="C34" s="5"/>
      <c r="D34" s="5"/>
      <c r="E34" s="5"/>
      <c r="F34" s="5"/>
      <c r="G34" s="5"/>
      <c r="H34" s="5"/>
      <c r="I34" s="5"/>
      <c r="J34" s="5"/>
      <c r="K34" s="5"/>
      <c r="L34" s="5"/>
      <c r="M34" s="5"/>
      <c r="N34" s="5"/>
      <c r="O34" s="5"/>
      <c r="P34" s="5"/>
      <c r="Q34" s="229">
        <v>0.7</v>
      </c>
      <c r="R34" s="230">
        <v>1673.88</v>
      </c>
      <c r="S34" s="5"/>
      <c r="T34" s="10"/>
    </row>
    <row r="35" spans="1:20" ht="18" customHeight="1" x14ac:dyDescent="0.2">
      <c r="A35" s="10"/>
      <c r="B35" s="5"/>
      <c r="C35" s="5"/>
      <c r="D35" s="5"/>
      <c r="E35" s="5"/>
      <c r="F35" s="5"/>
      <c r="G35" s="5"/>
      <c r="H35" s="5"/>
      <c r="I35" s="5"/>
      <c r="J35" s="5"/>
      <c r="K35" s="5"/>
      <c r="L35" s="5"/>
      <c r="M35" s="5"/>
      <c r="N35" s="5"/>
      <c r="O35" s="5"/>
      <c r="P35" s="5"/>
      <c r="Q35" s="5"/>
      <c r="R35" s="137">
        <v>1300000</v>
      </c>
      <c r="S35" s="5"/>
      <c r="T35" s="10"/>
    </row>
    <row r="36" spans="1:20" ht="18" customHeight="1" x14ac:dyDescent="0.2">
      <c r="A36" s="10"/>
      <c r="B36" s="5"/>
      <c r="C36" s="5"/>
      <c r="D36" s="5"/>
      <c r="E36" s="5"/>
      <c r="F36" s="5"/>
      <c r="G36" s="5"/>
      <c r="H36" s="5"/>
      <c r="I36" s="5"/>
      <c r="J36" s="5"/>
      <c r="K36" s="5"/>
      <c r="L36" s="5"/>
      <c r="M36" s="5"/>
      <c r="N36" s="5"/>
      <c r="O36" s="5"/>
      <c r="P36" s="5"/>
      <c r="Q36" s="5"/>
      <c r="R36" s="137"/>
      <c r="S36" s="5"/>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5"/>
      <c r="R38" s="137"/>
      <c r="S38" s="5"/>
      <c r="T38" s="10"/>
    </row>
    <row r="39" spans="1:20" ht="18" customHeight="1" x14ac:dyDescent="0.2">
      <c r="A39" s="10"/>
      <c r="B39" s="5"/>
      <c r="C39" s="5"/>
      <c r="D39" s="5"/>
      <c r="E39" s="5"/>
      <c r="F39" s="5"/>
      <c r="G39" s="5"/>
      <c r="H39" s="5"/>
      <c r="I39" s="5"/>
      <c r="J39" s="5"/>
      <c r="K39" s="5"/>
      <c r="L39" s="5"/>
      <c r="M39" s="5"/>
      <c r="N39" s="5"/>
      <c r="O39" s="5"/>
      <c r="P39" s="5"/>
      <c r="Q39" s="5"/>
      <c r="R39" s="137"/>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0.5" customHeight="1" thickBot="1" x14ac:dyDescent="0.25">
      <c r="A46" s="10"/>
      <c r="B46" s="74"/>
      <c r="C46" s="75"/>
      <c r="D46" s="75"/>
      <c r="E46" s="76"/>
      <c r="F46" s="77"/>
      <c r="G46" s="77"/>
      <c r="H46" s="77"/>
      <c r="I46" s="77"/>
      <c r="J46" s="77"/>
      <c r="K46" s="18"/>
      <c r="L46" s="19"/>
      <c r="M46" s="20"/>
      <c r="N46" s="20"/>
      <c r="O46" s="21"/>
      <c r="P46" s="21"/>
      <c r="Q46" s="78"/>
      <c r="R46" s="20"/>
      <c r="S46" s="20"/>
    </row>
    <row r="47" spans="1:20" ht="99" customHeight="1" thickBot="1" x14ac:dyDescent="0.25">
      <c r="A47" s="10"/>
      <c r="B47" s="314" t="s">
        <v>98</v>
      </c>
      <c r="C47" s="315"/>
      <c r="D47" s="315"/>
      <c r="E47" s="315"/>
      <c r="F47" s="315"/>
      <c r="G47" s="315"/>
      <c r="H47" s="315"/>
      <c r="I47" s="315"/>
      <c r="J47" s="315"/>
      <c r="K47" s="315"/>
      <c r="L47" s="315"/>
      <c r="M47" s="315"/>
      <c r="N47" s="315"/>
      <c r="O47" s="315"/>
      <c r="P47" s="315"/>
      <c r="Q47" s="315"/>
      <c r="R47" s="315"/>
      <c r="S47" s="315"/>
      <c r="T47" s="316"/>
    </row>
    <row r="48" spans="1:20" ht="10.5" customHeight="1" thickBot="1" x14ac:dyDescent="0.25">
      <c r="A48" s="10"/>
      <c r="B48" s="74"/>
      <c r="C48" s="75"/>
      <c r="D48" s="75"/>
      <c r="E48" s="76"/>
      <c r="F48" s="77"/>
      <c r="G48" s="77"/>
      <c r="H48" s="77"/>
      <c r="I48" s="77"/>
      <c r="J48" s="77"/>
      <c r="K48" s="18"/>
      <c r="L48" s="19"/>
      <c r="M48" s="20"/>
      <c r="N48" s="20"/>
      <c r="O48" s="21"/>
      <c r="P48" s="21"/>
      <c r="Q48" s="78"/>
      <c r="R48" s="20"/>
      <c r="S48" s="20"/>
    </row>
    <row r="49" spans="1:20" ht="17.25" hidden="1" thickBot="1" x14ac:dyDescent="0.25">
      <c r="B49" s="74"/>
      <c r="C49" s="75"/>
      <c r="D49" s="75"/>
      <c r="E49" s="76"/>
      <c r="F49" s="77"/>
      <c r="G49" s="77"/>
      <c r="H49" s="77"/>
      <c r="I49" s="77"/>
      <c r="J49" s="77"/>
      <c r="K49" s="18"/>
      <c r="L49" s="19"/>
      <c r="M49" s="20"/>
      <c r="N49" s="20"/>
      <c r="O49" s="21"/>
      <c r="P49" s="21"/>
      <c r="Q49" s="78"/>
      <c r="R49" s="20"/>
      <c r="S49" s="20"/>
    </row>
    <row r="50" spans="1:20" ht="93.75" customHeight="1" x14ac:dyDescent="0.2">
      <c r="A50" s="10"/>
      <c r="B50" s="114"/>
      <c r="C50" s="115"/>
      <c r="D50" s="116"/>
      <c r="E50" s="116"/>
      <c r="F50" s="116"/>
      <c r="G50" s="116"/>
      <c r="H50" s="116"/>
      <c r="I50" s="152"/>
      <c r="J50" s="152"/>
      <c r="K50" s="152"/>
      <c r="L50" s="152"/>
      <c r="M50" s="116"/>
      <c r="N50" s="116"/>
      <c r="O50" s="116"/>
      <c r="P50" s="116"/>
      <c r="Q50" s="116"/>
      <c r="R50" s="117"/>
      <c r="S50" s="117"/>
      <c r="T50" s="118"/>
    </row>
    <row r="51" spans="1:20" s="99" customFormat="1" ht="23.25" customHeight="1" x14ac:dyDescent="0.25">
      <c r="A51" s="97"/>
      <c r="B51" s="119"/>
      <c r="C51" s="98"/>
      <c r="D51" s="104"/>
      <c r="E51" s="104"/>
      <c r="F51" s="104"/>
      <c r="G51" s="97"/>
      <c r="H51" s="97"/>
      <c r="I51" s="104"/>
      <c r="J51" s="104"/>
      <c r="K51" s="104"/>
      <c r="L51" s="104"/>
      <c r="M51" s="104"/>
      <c r="N51" s="104"/>
      <c r="O51" s="80"/>
      <c r="P51" s="80"/>
      <c r="Q51" s="104"/>
      <c r="R51" s="104"/>
      <c r="S51" s="104"/>
      <c r="T51" s="120"/>
    </row>
    <row r="52" spans="1:20" s="99" customFormat="1" ht="22.9" customHeight="1" x14ac:dyDescent="0.25">
      <c r="A52" s="97"/>
      <c r="B52" s="119"/>
      <c r="C52" s="98"/>
      <c r="D52" s="104"/>
      <c r="E52" s="104"/>
      <c r="F52" s="104"/>
      <c r="G52" s="97"/>
      <c r="H52" s="97"/>
      <c r="I52" s="310"/>
      <c r="J52" s="310"/>
      <c r="K52" s="310"/>
      <c r="L52" s="310"/>
      <c r="M52" s="310"/>
      <c r="N52" s="310"/>
      <c r="O52" s="80"/>
      <c r="P52" s="80"/>
      <c r="Q52" s="104"/>
      <c r="R52" s="104"/>
      <c r="S52" s="104"/>
      <c r="T52" s="120"/>
    </row>
    <row r="53" spans="1:20" s="96" customFormat="1" ht="9" customHeight="1" thickBot="1" x14ac:dyDescent="0.25">
      <c r="A53" s="95"/>
      <c r="B53" s="121"/>
      <c r="C53" s="5"/>
      <c r="D53" s="80"/>
      <c r="E53" s="80"/>
      <c r="F53" s="80"/>
      <c r="G53" s="80"/>
      <c r="H53" s="122"/>
      <c r="I53" s="80"/>
      <c r="J53" s="80"/>
      <c r="K53" s="80"/>
      <c r="L53" s="80"/>
      <c r="M53" s="80"/>
      <c r="N53" s="80"/>
      <c r="O53" s="80"/>
      <c r="P53" s="80"/>
      <c r="Q53" s="80"/>
      <c r="R53" s="80"/>
      <c r="S53" s="80"/>
      <c r="T53" s="123"/>
    </row>
    <row r="54" spans="1:20" ht="15.75" x14ac:dyDescent="0.2">
      <c r="A54" s="10"/>
      <c r="B54" s="121"/>
      <c r="C54" s="5"/>
      <c r="D54" s="318"/>
      <c r="E54" s="318"/>
      <c r="F54" s="318"/>
      <c r="G54" s="318"/>
      <c r="H54" s="318"/>
      <c r="I54" s="318"/>
      <c r="J54" s="318"/>
      <c r="K54" s="318"/>
      <c r="L54" s="318"/>
      <c r="M54" s="318"/>
      <c r="N54" s="318"/>
      <c r="O54" s="318"/>
      <c r="P54" s="318"/>
      <c r="Q54" s="318"/>
      <c r="R54" s="318"/>
      <c r="S54" s="318"/>
      <c r="T54" s="123"/>
    </row>
    <row r="55" spans="1:20" ht="15.75" x14ac:dyDescent="0.2">
      <c r="A55" s="10"/>
      <c r="B55" s="121"/>
      <c r="C55" s="5"/>
      <c r="D55" s="319"/>
      <c r="E55" s="319"/>
      <c r="F55" s="319"/>
      <c r="G55" s="319"/>
      <c r="H55" s="319"/>
      <c r="I55" s="319"/>
      <c r="J55" s="319"/>
      <c r="K55" s="319"/>
      <c r="L55" s="319"/>
      <c r="M55" s="319"/>
      <c r="N55" s="319"/>
      <c r="O55" s="319"/>
      <c r="P55" s="319"/>
      <c r="Q55" s="319"/>
      <c r="R55" s="319"/>
      <c r="S55" s="319"/>
      <c r="T55" s="123"/>
    </row>
    <row r="56" spans="1:20" ht="15.75" x14ac:dyDescent="0.2">
      <c r="A56" s="10"/>
      <c r="B56" s="121"/>
      <c r="C56" s="5"/>
      <c r="D56" s="319"/>
      <c r="E56" s="319"/>
      <c r="F56" s="319"/>
      <c r="G56" s="319"/>
      <c r="H56" s="319"/>
      <c r="I56" s="319"/>
      <c r="J56" s="319"/>
      <c r="K56" s="319"/>
      <c r="L56" s="319"/>
      <c r="M56" s="319"/>
      <c r="N56" s="319"/>
      <c r="O56" s="319"/>
      <c r="P56" s="319"/>
      <c r="Q56" s="319"/>
      <c r="R56" s="319"/>
      <c r="S56" s="319"/>
      <c r="T56" s="123"/>
    </row>
    <row r="57" spans="1:20" ht="15.75" x14ac:dyDescent="0.2">
      <c r="A57" s="10"/>
      <c r="B57" s="121"/>
      <c r="C57" s="5"/>
      <c r="D57" s="319"/>
      <c r="E57" s="319"/>
      <c r="F57" s="319"/>
      <c r="G57" s="319"/>
      <c r="H57" s="319"/>
      <c r="I57" s="319"/>
      <c r="J57" s="319"/>
      <c r="K57" s="319"/>
      <c r="L57" s="319"/>
      <c r="M57" s="319"/>
      <c r="N57" s="319"/>
      <c r="O57" s="319"/>
      <c r="P57" s="319"/>
      <c r="Q57" s="319"/>
      <c r="R57" s="319"/>
      <c r="S57" s="319"/>
      <c r="T57" s="123"/>
    </row>
    <row r="58" spans="1:20" ht="17.25" thickBot="1" x14ac:dyDescent="0.25">
      <c r="B58" s="124"/>
      <c r="C58" s="125"/>
      <c r="D58" s="125"/>
      <c r="E58" s="126"/>
      <c r="F58" s="127"/>
      <c r="G58" s="127"/>
      <c r="H58" s="127"/>
      <c r="I58" s="127"/>
      <c r="J58" s="127"/>
      <c r="K58" s="320"/>
      <c r="L58" s="320"/>
      <c r="M58" s="320"/>
      <c r="N58" s="128"/>
      <c r="O58" s="129"/>
      <c r="P58" s="129"/>
      <c r="Q58" s="130"/>
      <c r="R58" s="128"/>
      <c r="S58" s="128"/>
      <c r="T58" s="131"/>
    </row>
    <row r="59" spans="1:20" ht="16.5" x14ac:dyDescent="0.2">
      <c r="B59" s="74"/>
      <c r="C59" s="75"/>
      <c r="D59" s="75"/>
      <c r="E59" s="76"/>
      <c r="F59" s="77"/>
      <c r="G59" s="77"/>
      <c r="H59" s="77"/>
      <c r="I59" s="77"/>
      <c r="J59" s="77"/>
      <c r="K59" s="81"/>
      <c r="L59" s="81"/>
      <c r="M59" s="81"/>
      <c r="N59" s="20"/>
      <c r="O59" s="21"/>
      <c r="P59" s="21"/>
      <c r="Q59" s="78"/>
      <c r="R59" s="20"/>
      <c r="S59" s="20"/>
    </row>
    <row r="60" spans="1:20" ht="16.5" x14ac:dyDescent="0.2">
      <c r="B60" s="74"/>
      <c r="C60" s="75"/>
      <c r="D60" s="75"/>
      <c r="E60" s="76"/>
      <c r="F60" s="77"/>
      <c r="G60" s="77"/>
      <c r="H60" s="77"/>
      <c r="I60" s="77"/>
      <c r="J60" s="77"/>
      <c r="K60" s="81"/>
      <c r="L60" s="81"/>
      <c r="M60" s="81"/>
      <c r="N60" s="20"/>
      <c r="O60" s="21"/>
      <c r="P60" s="21"/>
      <c r="Q60" s="78"/>
      <c r="R60" s="20"/>
      <c r="S60" s="20"/>
    </row>
    <row r="61" spans="1:20" ht="15.75" x14ac:dyDescent="0.2">
      <c r="B61" s="29"/>
      <c r="C61" s="29"/>
      <c r="D61" s="29"/>
      <c r="E61" s="29"/>
      <c r="F61" s="30"/>
      <c r="G61" s="29"/>
      <c r="H61" s="29"/>
      <c r="I61" s="29"/>
      <c r="J61" s="29"/>
      <c r="K61" s="317"/>
      <c r="L61" s="317"/>
      <c r="M61" s="317"/>
      <c r="N61" s="29"/>
      <c r="O61" s="29"/>
      <c r="P61" s="29"/>
      <c r="Q61" s="46"/>
      <c r="R61" s="29"/>
      <c r="S61" s="29"/>
      <c r="T61" s="3"/>
    </row>
    <row r="62" spans="1:20" x14ac:dyDescent="0.2">
      <c r="K62" s="317"/>
      <c r="L62" s="317"/>
      <c r="M62" s="317"/>
    </row>
  </sheetData>
  <sheetProtection selectLockedCells="1"/>
  <mergeCells count="51">
    <mergeCell ref="K62:M62"/>
    <mergeCell ref="D54:S54"/>
    <mergeCell ref="D55:S55"/>
    <mergeCell ref="D56:S56"/>
    <mergeCell ref="D57:S57"/>
    <mergeCell ref="K58:M58"/>
    <mergeCell ref="K61:M61"/>
    <mergeCell ref="B32:Q32"/>
    <mergeCell ref="B47:T47"/>
    <mergeCell ref="I52:N52"/>
    <mergeCell ref="F29:H29"/>
    <mergeCell ref="L29:M29"/>
    <mergeCell ref="S29:T29"/>
    <mergeCell ref="F30:H30"/>
    <mergeCell ref="L30:M30"/>
    <mergeCell ref="S30:T30"/>
    <mergeCell ref="F28:H28"/>
    <mergeCell ref="B20:C20"/>
    <mergeCell ref="B21:C21"/>
    <mergeCell ref="B22:C22"/>
    <mergeCell ref="B18:D18"/>
    <mergeCell ref="E18:F18"/>
    <mergeCell ref="G18:I18"/>
    <mergeCell ref="B19:D19"/>
    <mergeCell ref="E19:R19"/>
    <mergeCell ref="B24:D24"/>
    <mergeCell ref="B26:T26"/>
    <mergeCell ref="F27:H27"/>
    <mergeCell ref="L27:M27"/>
    <mergeCell ref="S27:T27"/>
    <mergeCell ref="S19:T19"/>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B2:T2"/>
    <mergeCell ref="B3:T3"/>
    <mergeCell ref="B4:T4"/>
    <mergeCell ref="B5:T5"/>
    <mergeCell ref="B7:D7"/>
    <mergeCell ref="E7:T7"/>
  </mergeCells>
  <conditionalFormatting sqref="C27:F27">
    <cfRule type="cellIs" dxfId="350" priority="27" operator="equal">
      <formula>#REF!</formula>
    </cfRule>
    <cfRule type="cellIs" dxfId="349" priority="28" operator="equal">
      <formula>#REF!</formula>
    </cfRule>
  </conditionalFormatting>
  <conditionalFormatting sqref="C29:F30">
    <cfRule type="cellIs" dxfId="348" priority="40" operator="equal">
      <formula>#REF!</formula>
    </cfRule>
    <cfRule type="cellIs" dxfId="347" priority="39" operator="equal">
      <formula>#REF!</formula>
    </cfRule>
  </conditionalFormatting>
  <conditionalFormatting sqref="C58:J60">
    <cfRule type="cellIs" dxfId="346" priority="37" operator="equal">
      <formula>#REF!</formula>
    </cfRule>
    <cfRule type="cellIs" dxfId="345" priority="38" operator="equal">
      <formula>#REF!</formula>
    </cfRule>
  </conditionalFormatting>
  <conditionalFormatting sqref="C25:L25">
    <cfRule type="cellIs" dxfId="344" priority="46" operator="equal">
      <formula>#REF!</formula>
    </cfRule>
    <cfRule type="cellIs" dxfId="343" priority="45" operator="equal">
      <formula>#REF!</formula>
    </cfRule>
  </conditionalFormatting>
  <conditionalFormatting sqref="C46:L46">
    <cfRule type="cellIs" dxfId="342" priority="3" operator="equal">
      <formula>#REF!</formula>
    </cfRule>
    <cfRule type="cellIs" dxfId="341" priority="4" operator="equal">
      <formula>#REF!</formula>
    </cfRule>
  </conditionalFormatting>
  <conditionalFormatting sqref="C48:L49">
    <cfRule type="cellIs" dxfId="340" priority="33" operator="equal">
      <formula>#REF!</formula>
    </cfRule>
    <cfRule type="cellIs" dxfId="339" priority="34" operator="equal">
      <formula>#REF!</formula>
    </cfRule>
  </conditionalFormatting>
  <conditionalFormatting sqref="D54">
    <cfRule type="cellIs" dxfId="338" priority="36" operator="equal">
      <formula>#REF!</formula>
    </cfRule>
    <cfRule type="cellIs" dxfId="337" priority="35" operator="equal">
      <formula>#REF!</formula>
    </cfRule>
  </conditionalFormatting>
  <conditionalFormatting sqref="F11">
    <cfRule type="containsText" dxfId="336" priority="48" operator="containsText" text="HABILITADO">
      <formula>NOT(ISERROR(SEARCH("HABILITADO",F11)))</formula>
    </cfRule>
    <cfRule type="containsText" dxfId="335" priority="47" operator="containsText" text="NO HABILITADO">
      <formula>NOT(ISERROR(SEARCH("NO HABILITADO",F11)))</formula>
    </cfRule>
  </conditionalFormatting>
  <conditionalFormatting sqref="F27">
    <cfRule type="cellIs" dxfId="334" priority="25" operator="equal">
      <formula>#REF!</formula>
    </cfRule>
    <cfRule type="cellIs" dxfId="333" priority="26" operator="equal">
      <formula>#REF!</formula>
    </cfRule>
  </conditionalFormatting>
  <conditionalFormatting sqref="G11">
    <cfRule type="containsText" dxfId="332" priority="21" operator="containsText" text="NO CUMPLE">
      <formula>NOT(ISERROR(SEARCH("NO CUMPLE",G11)))</formula>
    </cfRule>
    <cfRule type="containsText" dxfId="331" priority="22" operator="containsText" text="CUMPLE">
      <formula>NOT(ISERROR(SEARCH("CUMPLE",G11)))</formula>
    </cfRule>
  </conditionalFormatting>
  <conditionalFormatting sqref="K58:K60">
    <cfRule type="cellIs" dxfId="330" priority="41" operator="equal">
      <formula>#REF!</formula>
    </cfRule>
    <cfRule type="cellIs" dxfId="329" priority="42" operator="equal">
      <formula>#REF!</formula>
    </cfRule>
  </conditionalFormatting>
  <conditionalFormatting sqref="L27">
    <cfRule type="cellIs" dxfId="328" priority="24" operator="equal">
      <formula>#REF!</formula>
    </cfRule>
    <cfRule type="cellIs" dxfId="327" priority="23" operator="equal">
      <formula>#REF!</formula>
    </cfRule>
  </conditionalFormatting>
  <conditionalFormatting sqref="L58:M60">
    <cfRule type="cellIs" dxfId="326" priority="43" operator="equal">
      <formula>#REF!</formula>
    </cfRule>
    <cfRule type="cellIs" dxfId="325" priority="44" operator="equal">
      <formula>#REF!</formula>
    </cfRule>
  </conditionalFormatting>
  <conditionalFormatting sqref="N27">
    <cfRule type="cellIs" dxfId="324" priority="30" operator="equal">
      <formula>#REF!</formula>
    </cfRule>
    <cfRule type="cellIs" dxfId="323" priority="29" operator="equal">
      <formula>#REF!</formula>
    </cfRule>
  </conditionalFormatting>
  <conditionalFormatting sqref="N29:N30">
    <cfRule type="containsText" dxfId="322" priority="12" operator="containsText" text="CUMPLE">
      <formula>NOT(ISERROR(SEARCH("CUMPLE",N29)))</formula>
    </cfRule>
    <cfRule type="containsText" dxfId="321" priority="11" operator="containsText" text="NO">
      <formula>NOT(ISERROR(SEARCH("NO",N29)))</formula>
    </cfRule>
  </conditionalFormatting>
  <conditionalFormatting sqref="O27 C28:F28 I28:K28 N28:P28 C31:L31">
    <cfRule type="cellIs" dxfId="320" priority="51" operator="equal">
      <formula>#REF!</formula>
    </cfRule>
    <cfRule type="cellIs" dxfId="319" priority="52" operator="equal">
      <formula>#REF!</formula>
    </cfRule>
  </conditionalFormatting>
  <conditionalFormatting sqref="O29:P30">
    <cfRule type="cellIs" dxfId="318" priority="32" operator="equal">
      <formula>#REF!</formula>
    </cfRule>
    <cfRule type="cellIs" dxfId="317" priority="31" operator="equal">
      <formula>#REF!</formula>
    </cfRule>
  </conditionalFormatting>
  <conditionalFormatting sqref="P27:R27">
    <cfRule type="cellIs" dxfId="316" priority="49" operator="equal">
      <formula>#REF!</formula>
    </cfRule>
    <cfRule type="cellIs" dxfId="315" priority="50" operator="equal">
      <formula>#REF!</formula>
    </cfRule>
  </conditionalFormatting>
  <conditionalFormatting sqref="S32">
    <cfRule type="cellIs" dxfId="314" priority="6" operator="equal">
      <formula>"NO CUMPLE"</formula>
    </cfRule>
    <cfRule type="cellIs" dxfId="313" priority="5" operator="equal">
      <formula>"CUMPLE"</formula>
    </cfRule>
  </conditionalFormatting>
  <conditionalFormatting sqref="T21:T24 I29:K30">
    <cfRule type="containsText" dxfId="312" priority="2" operator="containsText" text="CUMPLE">
      <formula>NOT(ISERROR(SEARCH("CUMPLE",I21)))</formula>
    </cfRule>
    <cfRule type="containsText" dxfId="311" priority="1" operator="containsText" text="NO">
      <formula>NOT(ISERROR(SEARCH("NO",I21)))</formula>
    </cfRule>
  </conditionalFormatting>
  <conditionalFormatting sqref="T50:T57">
    <cfRule type="containsText" dxfId="310" priority="10" operator="containsText" text="CUMPLE">
      <formula>NOT(ISERROR(SEARCH("CUMPLE",T50)))</formula>
    </cfRule>
    <cfRule type="containsText" dxfId="309" priority="9" operator="containsText" text="NO CUMPLE">
      <formula>NOT(ISERROR(SEARCH("NO CUMPLE",T50)))</formula>
    </cfRule>
  </conditionalFormatting>
  <dataValidations disablePrompts="1" count="1">
    <dataValidation type="list" allowBlank="1" showInputMessage="1" showErrorMessage="1" sqref="E25:L25" xr:uid="{2FB73F5B-8619-426E-8308-75578440523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A9B23-EAE0-4A66-9C29-42C9E2966503}">
  <sheetPr codeName="Sheet4">
    <pageSetUpPr fitToPage="1"/>
  </sheetPr>
  <dimension ref="A1:M24"/>
  <sheetViews>
    <sheetView view="pageBreakPreview" zoomScale="70" zoomScaleNormal="100" zoomScaleSheetLayoutView="70" workbookViewId="0">
      <selection activeCell="C21" sqref="C21:I21"/>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74" t="s">
        <v>113</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114</v>
      </c>
      <c r="C15" s="145">
        <v>0.8</v>
      </c>
      <c r="D15" s="357" t="s">
        <v>124</v>
      </c>
      <c r="E15" s="358"/>
      <c r="F15" s="358"/>
      <c r="G15" s="358"/>
      <c r="H15" s="361">
        <v>104678940930</v>
      </c>
      <c r="I15" s="321" t="s">
        <v>125</v>
      </c>
      <c r="J15" s="323"/>
      <c r="K15" s="324"/>
      <c r="L15" s="324"/>
      <c r="M15" s="325"/>
    </row>
    <row r="16" spans="1:13" ht="40.5" customHeight="1" thickBot="1" x14ac:dyDescent="0.25">
      <c r="A16" s="233" t="str">
        <f>+'1. Exp.Habilitante #25'!B9</f>
        <v>1.</v>
      </c>
      <c r="B16" s="165" t="s">
        <v>115</v>
      </c>
      <c r="C16" s="231">
        <v>0.2</v>
      </c>
      <c r="D16" s="359"/>
      <c r="E16" s="360"/>
      <c r="F16" s="360"/>
      <c r="G16" s="360"/>
      <c r="H16" s="362"/>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94.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c r="B23" s="343"/>
      <c r="C23" s="343"/>
      <c r="D23" s="343"/>
      <c r="E23" s="343"/>
      <c r="F23" s="343"/>
      <c r="G23" s="343"/>
      <c r="H23" s="343"/>
      <c r="I23" s="343"/>
      <c r="J23" s="343"/>
      <c r="K23" s="343"/>
      <c r="L23" s="343"/>
      <c r="M23" s="344"/>
    </row>
    <row r="24" spans="1:13" ht="17.25" thickBot="1" x14ac:dyDescent="0.25">
      <c r="A24" s="345"/>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8:M18"/>
    <mergeCell ref="C21:I21"/>
    <mergeCell ref="A23:M23"/>
    <mergeCell ref="A24:M24"/>
    <mergeCell ref="H13:H14"/>
    <mergeCell ref="I13:I14"/>
    <mergeCell ref="J13:M14"/>
    <mergeCell ref="D15:G16"/>
    <mergeCell ref="H15:H16"/>
    <mergeCell ref="I15:I16"/>
    <mergeCell ref="J15:M16"/>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8">
    <cfRule type="cellIs" dxfId="308" priority="8" operator="equal">
      <formula>#REF!</formula>
    </cfRule>
    <cfRule type="cellIs" dxfId="307" priority="9" operator="equal">
      <formula>#REF!</formula>
    </cfRule>
    <cfRule type="cellIs" dxfId="306" priority="10" operator="equal">
      <formula>#REF!</formula>
    </cfRule>
    <cfRule type="cellIs" dxfId="305" priority="11" operator="equal">
      <formula>#REF!</formula>
    </cfRule>
  </conditionalFormatting>
  <conditionalFormatting sqref="I15">
    <cfRule type="containsText" dxfId="304" priority="3" operator="containsText" text="NO">
      <formula>NOT(ISERROR(SEARCH("NO",I15)))</formula>
    </cfRule>
    <cfRule type="containsText" dxfId="303" priority="4" operator="containsText" text="CUMPLE">
      <formula>NOT(ISERROR(SEARCH("CUMPLE",I15)))</formula>
    </cfRule>
    <cfRule type="top10" dxfId="302" priority="5" rank="1"/>
  </conditionalFormatting>
  <conditionalFormatting sqref="J15">
    <cfRule type="colorScale" priority="1">
      <colorScale>
        <cfvo type="min"/>
        <cfvo type="percentile" val="50"/>
        <cfvo type="max"/>
        <color rgb="FFF8696B"/>
        <color rgb="FFFFEB84"/>
        <color rgb="FF63BE7B"/>
      </colorScale>
    </cfRule>
    <cfRule type="top10" dxfId="301"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FFF4D-D88B-4D15-937F-BBCA4576B2D4}">
  <sheetPr codeName="Sheet15"/>
  <dimension ref="A1:T66"/>
  <sheetViews>
    <sheetView view="pageBreakPreview" zoomScale="55" zoomScaleNormal="80" zoomScaleSheetLayoutView="55" workbookViewId="0">
      <selection activeCell="E19" sqref="E19:R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126</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t="s">
        <v>287</v>
      </c>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126</v>
      </c>
      <c r="F14" s="269"/>
      <c r="G14" s="269"/>
      <c r="H14" s="270"/>
      <c r="I14" s="277" t="s">
        <v>40</v>
      </c>
      <c r="J14" s="278"/>
      <c r="K14" s="281" t="s">
        <v>127</v>
      </c>
      <c r="L14" s="282"/>
      <c r="M14" s="282"/>
      <c r="N14" s="283"/>
      <c r="O14" s="277" t="s">
        <v>42</v>
      </c>
      <c r="P14" s="284"/>
      <c r="Q14" s="278"/>
      <c r="R14" s="139">
        <v>0.45</v>
      </c>
      <c r="S14" s="49"/>
      <c r="T14" s="49"/>
    </row>
    <row r="15" spans="1:20" s="7" customFormat="1" ht="35.25" customHeight="1" x14ac:dyDescent="0.2">
      <c r="A15" s="8"/>
      <c r="B15" s="262"/>
      <c r="C15" s="263"/>
      <c r="D15" s="264"/>
      <c r="E15" s="271"/>
      <c r="F15" s="272"/>
      <c r="G15" s="272"/>
      <c r="H15" s="273"/>
      <c r="I15" s="277" t="s">
        <v>43</v>
      </c>
      <c r="J15" s="278"/>
      <c r="K15" s="281" t="s">
        <v>128</v>
      </c>
      <c r="L15" s="282"/>
      <c r="M15" s="282"/>
      <c r="N15" s="283"/>
      <c r="O15" s="277" t="s">
        <v>42</v>
      </c>
      <c r="P15" s="284"/>
      <c r="Q15" s="278"/>
      <c r="R15" s="139">
        <v>0.05</v>
      </c>
      <c r="S15" s="49"/>
      <c r="T15" s="49"/>
    </row>
    <row r="16" spans="1:20" s="1" customFormat="1" ht="25.5" customHeight="1" x14ac:dyDescent="0.2">
      <c r="A16" s="47"/>
      <c r="B16" s="265"/>
      <c r="C16" s="266"/>
      <c r="D16" s="267"/>
      <c r="E16" s="274"/>
      <c r="F16" s="275"/>
      <c r="G16" s="275"/>
      <c r="H16" s="276"/>
      <c r="I16" s="277" t="s">
        <v>45</v>
      </c>
      <c r="J16" s="278"/>
      <c r="K16" s="281" t="s">
        <v>129</v>
      </c>
      <c r="L16" s="282"/>
      <c r="M16" s="282"/>
      <c r="N16" s="283"/>
      <c r="O16" s="277" t="s">
        <v>42</v>
      </c>
      <c r="P16" s="284"/>
      <c r="Q16" s="278"/>
      <c r="R16" s="139">
        <v>0.5</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1.2</v>
      </c>
      <c r="K18" s="52">
        <f>((E18/1300000)*J18)</f>
        <v>2869.5166153846153</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3.25" x14ac:dyDescent="0.2">
      <c r="A21" s="47"/>
      <c r="B21" s="287" t="s">
        <v>55</v>
      </c>
      <c r="C21" s="288"/>
      <c r="D21" s="234" t="s">
        <v>56</v>
      </c>
      <c r="E21" s="57" t="s">
        <v>57</v>
      </c>
      <c r="F21" s="57" t="s">
        <v>57</v>
      </c>
      <c r="G21" s="57"/>
      <c r="H21" s="57"/>
      <c r="I21" s="57"/>
      <c r="J21" s="57"/>
      <c r="K21" s="57"/>
      <c r="L21" s="57"/>
      <c r="M21" s="57"/>
      <c r="N21" s="57"/>
      <c r="O21" s="57"/>
      <c r="P21" s="57"/>
      <c r="Q21" s="57"/>
      <c r="R21" s="57"/>
      <c r="S21" s="55">
        <f t="shared" ref="S21:S24" si="0">COUNTA(E21:R21)</f>
        <v>2</v>
      </c>
      <c r="T21" s="94" t="str">
        <f t="shared" ref="T21:T24" si="1">IF(S21&gt;=1,"CUMPLE","NO CUMPLE")</f>
        <v>CUMPLE</v>
      </c>
    </row>
    <row r="22" spans="1:20" s="1" customFormat="1" ht="23.25" x14ac:dyDescent="0.2">
      <c r="A22" s="47"/>
      <c r="B22" s="287" t="s">
        <v>55</v>
      </c>
      <c r="C22" s="288"/>
      <c r="D22" s="234" t="s">
        <v>58</v>
      </c>
      <c r="E22" s="57" t="s">
        <v>57</v>
      </c>
      <c r="F22" s="57"/>
      <c r="G22" s="57"/>
      <c r="H22" s="57"/>
      <c r="I22" s="57"/>
      <c r="J22" s="57"/>
      <c r="K22" s="57"/>
      <c r="L22" s="57"/>
      <c r="M22" s="57"/>
      <c r="N22" s="57"/>
      <c r="O22" s="57"/>
      <c r="P22" s="57"/>
      <c r="Q22" s="57"/>
      <c r="R22" s="57"/>
      <c r="S22" s="55">
        <f t="shared" si="0"/>
        <v>1</v>
      </c>
      <c r="T22" s="94" t="str">
        <f t="shared" si="1"/>
        <v>CUMPLE</v>
      </c>
    </row>
    <row r="23" spans="1:20" s="1" customFormat="1" ht="23.25" x14ac:dyDescent="0.2">
      <c r="A23" s="47"/>
      <c r="B23" s="287" t="s">
        <v>55</v>
      </c>
      <c r="C23" s="288"/>
      <c r="D23" s="234" t="s">
        <v>59</v>
      </c>
      <c r="E23" s="57" t="s">
        <v>57</v>
      </c>
      <c r="F23" s="57" t="s">
        <v>57</v>
      </c>
      <c r="G23" s="57"/>
      <c r="H23" s="57"/>
      <c r="I23" s="57"/>
      <c r="J23" s="57"/>
      <c r="K23" s="57"/>
      <c r="L23" s="57"/>
      <c r="M23" s="57"/>
      <c r="N23" s="57"/>
      <c r="O23" s="57"/>
      <c r="P23" s="57"/>
      <c r="Q23" s="57"/>
      <c r="R23" s="57"/>
      <c r="S23" s="55">
        <f t="shared" si="0"/>
        <v>2</v>
      </c>
      <c r="T23" s="94" t="str">
        <f t="shared" si="1"/>
        <v>CUMPLE</v>
      </c>
    </row>
    <row r="24" spans="1:20" s="1" customFormat="1" ht="23.25" x14ac:dyDescent="0.2">
      <c r="A24" s="47"/>
      <c r="B24" s="287" t="s">
        <v>55</v>
      </c>
      <c r="C24" s="288"/>
      <c r="D24" s="234" t="s">
        <v>60</v>
      </c>
      <c r="E24" s="57" t="s">
        <v>57</v>
      </c>
      <c r="F24" s="57" t="s">
        <v>57</v>
      </c>
      <c r="G24" s="57"/>
      <c r="H24" s="57"/>
      <c r="I24" s="57"/>
      <c r="J24" s="57"/>
      <c r="K24" s="57"/>
      <c r="L24" s="57"/>
      <c r="M24" s="57"/>
      <c r="N24" s="57"/>
      <c r="O24" s="57"/>
      <c r="P24" s="57"/>
      <c r="Q24" s="57"/>
      <c r="R24" s="57"/>
      <c r="S24" s="55">
        <f t="shared" si="0"/>
        <v>2</v>
      </c>
      <c r="T24" s="94" t="str">
        <f t="shared" si="1"/>
        <v>CUMPLE</v>
      </c>
    </row>
    <row r="25" spans="1:20" s="1" customFormat="1" ht="22.5" hidden="1" customHeight="1" x14ac:dyDescent="0.2">
      <c r="A25" s="47"/>
      <c r="B25" s="102"/>
      <c r="C25" s="103"/>
      <c r="D25" s="56"/>
      <c r="E25" s="57">
        <f>COUNTA(#REF!)</f>
        <v>1</v>
      </c>
      <c r="F25" s="57">
        <f>COUNTA(#REF!)</f>
        <v>1</v>
      </c>
      <c r="G25" s="57">
        <f>COUNTA(#REF!)</f>
        <v>1</v>
      </c>
      <c r="H25" s="57">
        <f>COUNTA(#REF!)</f>
        <v>1</v>
      </c>
      <c r="I25" s="57">
        <f>COUNTA(#REF!)</f>
        <v>1</v>
      </c>
      <c r="J25" s="57">
        <f>COUNTA(#REF!)</f>
        <v>1</v>
      </c>
      <c r="K25" s="57">
        <f>COUNTA(#REF!)</f>
        <v>1</v>
      </c>
      <c r="L25" s="57">
        <f>COUNTA(#REF!)</f>
        <v>1</v>
      </c>
      <c r="M25" s="57">
        <f>COUNTA(#REF!)</f>
        <v>1</v>
      </c>
      <c r="N25" s="57">
        <f>COUNTA(#REF!)</f>
        <v>1</v>
      </c>
      <c r="O25" s="57">
        <f>COUNTA(#REF!)</f>
        <v>1</v>
      </c>
      <c r="P25" s="57">
        <f>COUNTA(#REF!)</f>
        <v>1</v>
      </c>
      <c r="Q25" s="57">
        <f>COUNTA(#REF!)</f>
        <v>1</v>
      </c>
      <c r="R25" s="57">
        <f>COUNTA(#REF!)</f>
        <v>1</v>
      </c>
      <c r="S25" s="55"/>
      <c r="T25" s="94"/>
    </row>
    <row r="26" spans="1:20" s="1" customFormat="1" ht="22.5" customHeight="1" x14ac:dyDescent="0.2">
      <c r="A26" s="47"/>
      <c r="B26" s="294" t="s">
        <v>62</v>
      </c>
      <c r="C26" s="295"/>
      <c r="D26" s="296"/>
      <c r="E26" s="53">
        <f>IF(E25&gt;0,1,0)</f>
        <v>1</v>
      </c>
      <c r="F26" s="53">
        <f t="shared" ref="F26" si="2">IF(F25&gt;0,1,0)</f>
        <v>1</v>
      </c>
      <c r="G26" s="53"/>
      <c r="H26" s="53"/>
      <c r="I26" s="53"/>
      <c r="J26" s="53"/>
      <c r="K26" s="53"/>
      <c r="L26" s="53"/>
      <c r="M26" s="53"/>
      <c r="N26" s="53"/>
      <c r="O26" s="53"/>
      <c r="P26" s="53"/>
      <c r="Q26" s="53"/>
      <c r="R26" s="53"/>
      <c r="S26" s="55">
        <f>SUM(E26:R26)</f>
        <v>2</v>
      </c>
      <c r="T26" s="94" t="str">
        <f>IF(S26&gt;=1,"CUMPLE","NO CUMPLE")</f>
        <v>CUMPLE</v>
      </c>
    </row>
    <row r="27" spans="1:20" s="13" customFormat="1" ht="10.5" customHeight="1" x14ac:dyDescent="0.2">
      <c r="A27" s="60"/>
      <c r="B27" s="36"/>
      <c r="C27" s="36"/>
      <c r="D27" s="36"/>
      <c r="E27" s="36"/>
      <c r="F27" s="36"/>
      <c r="G27" s="37"/>
      <c r="H27" s="37"/>
      <c r="I27" s="37"/>
      <c r="J27" s="37"/>
      <c r="K27" s="38"/>
      <c r="L27" s="38"/>
      <c r="M27" s="38"/>
      <c r="N27" s="38"/>
      <c r="O27" s="38"/>
      <c r="P27" s="38"/>
      <c r="Q27" s="61"/>
      <c r="R27" s="38"/>
      <c r="S27" s="38"/>
      <c r="T27" s="60"/>
    </row>
    <row r="28" spans="1:20" s="13" customFormat="1" ht="24" customHeight="1" x14ac:dyDescent="0.2">
      <c r="A28" s="60"/>
      <c r="B28" s="297" t="s">
        <v>63</v>
      </c>
      <c r="C28" s="297"/>
      <c r="D28" s="297"/>
      <c r="E28" s="297"/>
      <c r="F28" s="297"/>
      <c r="G28" s="297"/>
      <c r="H28" s="297"/>
      <c r="I28" s="297"/>
      <c r="J28" s="297"/>
      <c r="K28" s="297"/>
      <c r="L28" s="297"/>
      <c r="M28" s="297"/>
      <c r="N28" s="297"/>
      <c r="O28" s="297"/>
      <c r="P28" s="297"/>
      <c r="Q28" s="297"/>
      <c r="R28" s="297"/>
      <c r="S28" s="297"/>
      <c r="T28" s="297"/>
    </row>
    <row r="29" spans="1:20" s="2" customFormat="1" ht="190.5" customHeight="1" x14ac:dyDescent="0.2">
      <c r="A29" s="62"/>
      <c r="B29" s="63" t="s">
        <v>64</v>
      </c>
      <c r="C29" s="63" t="s">
        <v>65</v>
      </c>
      <c r="D29" s="63" t="s">
        <v>66</v>
      </c>
      <c r="E29" s="63" t="s">
        <v>67</v>
      </c>
      <c r="F29" s="298" t="s">
        <v>68</v>
      </c>
      <c r="G29" s="298"/>
      <c r="H29" s="298"/>
      <c r="I29" s="135" t="s">
        <v>69</v>
      </c>
      <c r="J29" s="135" t="s">
        <v>70</v>
      </c>
      <c r="K29" s="135" t="s">
        <v>71</v>
      </c>
      <c r="L29" s="299" t="s">
        <v>72</v>
      </c>
      <c r="M29" s="300"/>
      <c r="N29" s="63" t="s">
        <v>73</v>
      </c>
      <c r="O29" s="63" t="s">
        <v>74</v>
      </c>
      <c r="P29" s="63" t="s">
        <v>75</v>
      </c>
      <c r="Q29" s="64" t="s">
        <v>76</v>
      </c>
      <c r="R29" s="63" t="s">
        <v>77</v>
      </c>
      <c r="S29" s="301" t="s">
        <v>78</v>
      </c>
      <c r="T29" s="302"/>
    </row>
    <row r="30" spans="1:20" ht="10.5" customHeight="1" x14ac:dyDescent="0.2">
      <c r="A30" s="10"/>
      <c r="B30" s="65"/>
      <c r="C30" s="66"/>
      <c r="D30" s="66"/>
      <c r="E30" s="67"/>
      <c r="F30" s="292"/>
      <c r="G30" s="292"/>
      <c r="H30" s="292"/>
      <c r="I30" s="67"/>
      <c r="J30" s="67"/>
      <c r="K30" s="67"/>
      <c r="L30" s="6"/>
      <c r="M30" s="6"/>
      <c r="N30" s="67"/>
      <c r="O30" s="67"/>
      <c r="P30" s="67"/>
      <c r="Q30" s="68"/>
      <c r="R30" s="67"/>
      <c r="S30" s="67"/>
    </row>
    <row r="31" spans="1:20" ht="179.45" customHeight="1" x14ac:dyDescent="0.2">
      <c r="A31" s="10"/>
      <c r="B31" s="69">
        <v>1</v>
      </c>
      <c r="C31" s="24">
        <v>182</v>
      </c>
      <c r="D31" s="24">
        <v>1404</v>
      </c>
      <c r="E31" s="25" t="s">
        <v>130</v>
      </c>
      <c r="F31" s="303" t="s">
        <v>131</v>
      </c>
      <c r="G31" s="304"/>
      <c r="H31" s="304"/>
      <c r="I31" s="133" t="s">
        <v>38</v>
      </c>
      <c r="J31" s="133" t="s">
        <v>38</v>
      </c>
      <c r="K31" s="235" t="s">
        <v>38</v>
      </c>
      <c r="L31" s="305" t="s">
        <v>132</v>
      </c>
      <c r="M31" s="306"/>
      <c r="N31" s="133" t="s">
        <v>38</v>
      </c>
      <c r="O31" s="70" t="s">
        <v>133</v>
      </c>
      <c r="P31" s="163">
        <v>0.5</v>
      </c>
      <c r="Q31" s="72">
        <v>9001.31</v>
      </c>
      <c r="R31" s="73">
        <f t="shared" ref="R31:R32" si="3">Q31*P31</f>
        <v>4500.6549999999997</v>
      </c>
      <c r="S31" s="307"/>
      <c r="T31" s="308"/>
    </row>
    <row r="32" spans="1:20" ht="179.45" customHeight="1" x14ac:dyDescent="0.2">
      <c r="A32" s="10"/>
      <c r="B32" s="69">
        <v>2</v>
      </c>
      <c r="C32" s="24">
        <v>25</v>
      </c>
      <c r="D32" s="24">
        <v>45</v>
      </c>
      <c r="E32" s="25" t="s">
        <v>130</v>
      </c>
      <c r="F32" s="303" t="s">
        <v>134</v>
      </c>
      <c r="G32" s="304"/>
      <c r="H32" s="304"/>
      <c r="I32" s="133" t="s">
        <v>38</v>
      </c>
      <c r="J32" s="133" t="s">
        <v>38</v>
      </c>
      <c r="K32" s="235" t="s">
        <v>38</v>
      </c>
      <c r="L32" s="305" t="s">
        <v>119</v>
      </c>
      <c r="M32" s="306"/>
      <c r="N32" s="133" t="s">
        <v>38</v>
      </c>
      <c r="O32" s="70" t="s">
        <v>135</v>
      </c>
      <c r="P32" s="163">
        <v>0.95</v>
      </c>
      <c r="Q32" s="72">
        <v>1521.77</v>
      </c>
      <c r="R32" s="73">
        <f t="shared" si="3"/>
        <v>1445.6814999999999</v>
      </c>
      <c r="S32" s="307"/>
      <c r="T32" s="308"/>
    </row>
    <row r="33" spans="1:20" ht="179.45" customHeight="1" x14ac:dyDescent="0.2">
      <c r="A33" s="10"/>
      <c r="B33" s="69">
        <v>3</v>
      </c>
      <c r="C33" s="24">
        <v>3</v>
      </c>
      <c r="D33" s="24">
        <v>58</v>
      </c>
      <c r="E33" s="25" t="s">
        <v>136</v>
      </c>
      <c r="F33" s="303" t="s">
        <v>137</v>
      </c>
      <c r="G33" s="304"/>
      <c r="H33" s="304"/>
      <c r="I33" s="133" t="s">
        <v>138</v>
      </c>
      <c r="J33" s="133" t="s">
        <v>138</v>
      </c>
      <c r="K33" s="235" t="s">
        <v>38</v>
      </c>
      <c r="L33" s="305" t="s">
        <v>139</v>
      </c>
      <c r="M33" s="306"/>
      <c r="N33" s="133" t="s">
        <v>38</v>
      </c>
      <c r="O33" s="70" t="s">
        <v>140</v>
      </c>
      <c r="P33" s="163">
        <v>0.5</v>
      </c>
      <c r="Q33" s="72">
        <v>15046.01</v>
      </c>
      <c r="R33" s="73">
        <f>Q33*P33</f>
        <v>7523.0050000000001</v>
      </c>
      <c r="S33" s="307"/>
      <c r="T33" s="308"/>
    </row>
    <row r="34" spans="1:20" ht="151.9" customHeight="1" x14ac:dyDescent="0.2">
      <c r="A34" s="10"/>
      <c r="B34" s="69">
        <v>4</v>
      </c>
      <c r="C34" s="24">
        <v>2</v>
      </c>
      <c r="D34" s="24">
        <v>50</v>
      </c>
      <c r="E34" s="25" t="s">
        <v>136</v>
      </c>
      <c r="F34" s="303" t="s">
        <v>141</v>
      </c>
      <c r="G34" s="304"/>
      <c r="H34" s="304"/>
      <c r="I34" s="133" t="s">
        <v>138</v>
      </c>
      <c r="J34" s="133" t="s">
        <v>138</v>
      </c>
      <c r="K34" s="235" t="s">
        <v>38</v>
      </c>
      <c r="L34" s="305" t="s">
        <v>142</v>
      </c>
      <c r="M34" s="306"/>
      <c r="N34" s="133" t="s">
        <v>38</v>
      </c>
      <c r="O34" s="70" t="s">
        <v>140</v>
      </c>
      <c r="P34" s="163">
        <v>0.9</v>
      </c>
      <c r="Q34" s="72">
        <v>3263.68</v>
      </c>
      <c r="R34" s="73">
        <f>Q34*P34</f>
        <v>2937.3119999999999</v>
      </c>
      <c r="S34" s="307"/>
      <c r="T34" s="308"/>
    </row>
    <row r="35" spans="1:20" ht="18" customHeight="1" x14ac:dyDescent="0.2">
      <c r="A35" s="10"/>
      <c r="B35" s="74"/>
      <c r="C35" s="75"/>
      <c r="D35" s="75"/>
      <c r="E35" s="76"/>
      <c r="F35" s="77"/>
      <c r="G35" s="77"/>
      <c r="H35" s="77"/>
      <c r="I35" s="77"/>
      <c r="J35" s="77"/>
      <c r="K35" s="18"/>
      <c r="L35" s="19"/>
      <c r="M35" s="20"/>
      <c r="N35" s="20"/>
      <c r="O35" s="21"/>
      <c r="P35" s="21"/>
      <c r="Q35" s="78"/>
      <c r="R35" s="20"/>
      <c r="S35" s="20"/>
    </row>
    <row r="36" spans="1:20" ht="18" customHeight="1" x14ac:dyDescent="0.2">
      <c r="A36" s="10"/>
      <c r="B36" s="311" t="s">
        <v>97</v>
      </c>
      <c r="C36" s="312"/>
      <c r="D36" s="312"/>
      <c r="E36" s="312"/>
      <c r="F36" s="312"/>
      <c r="G36" s="312"/>
      <c r="H36" s="312"/>
      <c r="I36" s="312"/>
      <c r="J36" s="312"/>
      <c r="K36" s="312"/>
      <c r="L36" s="312"/>
      <c r="M36" s="312"/>
      <c r="N36" s="312"/>
      <c r="O36" s="312"/>
      <c r="P36" s="312"/>
      <c r="Q36" s="313"/>
      <c r="R36" s="79">
        <f>SUM(R31:R34)</f>
        <v>16406.6535</v>
      </c>
      <c r="S36" s="136" t="str">
        <f>IF(R36&gt;K18,"CUMPLE","NO CUMPLE")</f>
        <v>CUMPLE</v>
      </c>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229">
        <v>0.7</v>
      </c>
      <c r="R38" s="230">
        <v>1673.88</v>
      </c>
      <c r="S38" s="5"/>
      <c r="T38" s="10"/>
    </row>
    <row r="39" spans="1:20" ht="18" customHeight="1" x14ac:dyDescent="0.2">
      <c r="A39" s="10"/>
      <c r="B39" s="5"/>
      <c r="C39" s="5"/>
      <c r="D39" s="5"/>
      <c r="E39" s="5"/>
      <c r="F39" s="5"/>
      <c r="G39" s="5"/>
      <c r="H39" s="5"/>
      <c r="I39" s="5"/>
      <c r="J39" s="5"/>
      <c r="K39" s="5"/>
      <c r="L39" s="5"/>
      <c r="M39" s="5"/>
      <c r="N39" s="5"/>
      <c r="O39" s="5"/>
      <c r="P39" s="5"/>
      <c r="Q39" s="5"/>
      <c r="R39" s="137">
        <v>1300000</v>
      </c>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0.5" customHeight="1" x14ac:dyDescent="0.2">
      <c r="A46" s="10"/>
      <c r="B46" s="5"/>
      <c r="C46" s="5"/>
      <c r="D46" s="5"/>
      <c r="E46" s="5"/>
      <c r="F46" s="5"/>
      <c r="G46" s="5"/>
      <c r="H46" s="5"/>
      <c r="I46" s="5"/>
      <c r="J46" s="5"/>
      <c r="K46" s="5"/>
      <c r="L46" s="5"/>
      <c r="M46" s="5"/>
      <c r="N46" s="5"/>
      <c r="O46" s="5"/>
      <c r="P46" s="5"/>
      <c r="Q46" s="5"/>
      <c r="R46" s="137"/>
      <c r="S46" s="5"/>
      <c r="T46" s="10"/>
    </row>
    <row r="47" spans="1:20" ht="70.5" customHeight="1" x14ac:dyDescent="0.2">
      <c r="A47" s="10"/>
      <c r="B47" s="5"/>
      <c r="C47" s="5"/>
      <c r="D47" s="5"/>
      <c r="E47" s="5"/>
      <c r="F47" s="5"/>
      <c r="G47" s="5"/>
      <c r="H47" s="5"/>
      <c r="I47" s="5"/>
      <c r="J47" s="5"/>
      <c r="K47" s="5"/>
      <c r="L47" s="5"/>
      <c r="M47" s="5"/>
      <c r="N47" s="5"/>
      <c r="O47" s="5"/>
      <c r="P47" s="5"/>
      <c r="Q47" s="5"/>
      <c r="R47" s="137"/>
      <c r="S47" s="5"/>
      <c r="T47" s="10"/>
    </row>
    <row r="48" spans="1:20" ht="10.5" customHeight="1" x14ac:dyDescent="0.2">
      <c r="A48" s="10"/>
      <c r="B48" s="5"/>
      <c r="C48" s="5"/>
      <c r="D48" s="5"/>
      <c r="E48" s="5"/>
      <c r="F48" s="5"/>
      <c r="G48" s="5"/>
      <c r="H48" s="5"/>
      <c r="I48" s="5"/>
      <c r="J48" s="5"/>
      <c r="K48" s="5"/>
      <c r="L48" s="5"/>
      <c r="M48" s="5"/>
      <c r="N48" s="5"/>
      <c r="O48" s="5"/>
      <c r="P48" s="5"/>
      <c r="Q48" s="5"/>
      <c r="R48" s="137"/>
      <c r="S48" s="5"/>
      <c r="T48" s="10"/>
    </row>
    <row r="49" spans="1:20" ht="15.75" hidden="1" x14ac:dyDescent="0.2">
      <c r="B49" s="5"/>
      <c r="C49" s="5"/>
      <c r="D49" s="5"/>
      <c r="E49" s="5"/>
      <c r="F49" s="5"/>
      <c r="G49" s="5"/>
      <c r="H49" s="5"/>
      <c r="I49" s="5"/>
      <c r="J49" s="5"/>
      <c r="K49" s="5"/>
      <c r="L49" s="5"/>
      <c r="M49" s="5"/>
      <c r="N49" s="5"/>
      <c r="O49" s="5"/>
      <c r="P49" s="5"/>
      <c r="Q49" s="5"/>
      <c r="R49" s="137"/>
      <c r="S49" s="5"/>
      <c r="T49" s="10"/>
    </row>
    <row r="50" spans="1:20" ht="93.75" hidden="1" customHeight="1" thickBot="1" x14ac:dyDescent="0.25">
      <c r="A50" s="10"/>
      <c r="B50" s="74"/>
      <c r="C50" s="75"/>
      <c r="D50" s="75"/>
      <c r="E50" s="76"/>
      <c r="F50" s="77"/>
      <c r="G50" s="77"/>
      <c r="H50" s="77"/>
      <c r="I50" s="77"/>
      <c r="J50" s="77"/>
      <c r="K50" s="18"/>
      <c r="L50" s="19"/>
      <c r="M50" s="20"/>
      <c r="N50" s="20"/>
      <c r="O50" s="21"/>
      <c r="P50" s="21"/>
      <c r="Q50" s="78"/>
      <c r="R50" s="20"/>
      <c r="S50" s="20"/>
    </row>
    <row r="51" spans="1:20" s="99" customFormat="1" ht="23.25" hidden="1" customHeight="1" thickBot="1" x14ac:dyDescent="0.3">
      <c r="A51" s="97"/>
      <c r="B51" s="314" t="s">
        <v>98</v>
      </c>
      <c r="C51" s="315"/>
      <c r="D51" s="315"/>
      <c r="E51" s="315"/>
      <c r="F51" s="315"/>
      <c r="G51" s="315"/>
      <c r="H51" s="315"/>
      <c r="I51" s="315"/>
      <c r="J51" s="315"/>
      <c r="K51" s="315"/>
      <c r="L51" s="315"/>
      <c r="M51" s="315"/>
      <c r="N51" s="315"/>
      <c r="O51" s="315"/>
      <c r="P51" s="315"/>
      <c r="Q51" s="315"/>
      <c r="R51" s="315"/>
      <c r="S51" s="315"/>
      <c r="T51" s="316"/>
    </row>
    <row r="52" spans="1:20" s="99" customFormat="1" ht="22.9" hidden="1" customHeight="1" x14ac:dyDescent="0.25">
      <c r="A52" s="97"/>
      <c r="B52" s="74"/>
      <c r="C52" s="75"/>
      <c r="D52" s="75"/>
      <c r="E52" s="76"/>
      <c r="F52" s="77"/>
      <c r="G52" s="77"/>
      <c r="H52" s="77"/>
      <c r="I52" s="77"/>
      <c r="J52" s="77"/>
      <c r="K52" s="18"/>
      <c r="L52" s="19"/>
      <c r="M52" s="20"/>
      <c r="N52" s="20"/>
      <c r="O52" s="21"/>
      <c r="P52" s="21"/>
      <c r="Q52" s="78"/>
      <c r="R52" s="20"/>
      <c r="S52" s="20"/>
      <c r="T52" s="6"/>
    </row>
    <row r="53" spans="1:20" s="96" customFormat="1" ht="9" hidden="1" customHeight="1" thickBot="1" x14ac:dyDescent="0.25">
      <c r="A53" s="95"/>
      <c r="B53" s="74"/>
      <c r="C53" s="75"/>
      <c r="D53" s="75"/>
      <c r="E53" s="76"/>
      <c r="F53" s="77"/>
      <c r="G53" s="77"/>
      <c r="H53" s="77"/>
      <c r="I53" s="77"/>
      <c r="J53" s="77"/>
      <c r="K53" s="18"/>
      <c r="L53" s="19"/>
      <c r="M53" s="20"/>
      <c r="N53" s="20"/>
      <c r="O53" s="21"/>
      <c r="P53" s="21"/>
      <c r="Q53" s="78"/>
      <c r="R53" s="20"/>
      <c r="S53" s="20"/>
      <c r="T53" s="6"/>
    </row>
    <row r="54" spans="1:20" ht="15.75" hidden="1" x14ac:dyDescent="0.2">
      <c r="A54" s="10"/>
      <c r="B54" s="114"/>
      <c r="C54" s="115"/>
      <c r="D54" s="116"/>
      <c r="E54" s="116"/>
      <c r="F54" s="116"/>
      <c r="G54" s="116"/>
      <c r="H54" s="116"/>
      <c r="I54" s="152"/>
      <c r="J54" s="152"/>
      <c r="K54" s="152"/>
      <c r="L54" s="152"/>
      <c r="M54" s="116"/>
      <c r="N54" s="116"/>
      <c r="O54" s="116"/>
      <c r="P54" s="116"/>
      <c r="Q54" s="116"/>
      <c r="R54" s="117"/>
      <c r="S54" s="117"/>
      <c r="T54" s="118"/>
    </row>
    <row r="55" spans="1:20" ht="17.25" hidden="1" x14ac:dyDescent="0.25">
      <c r="A55" s="10"/>
      <c r="B55" s="119"/>
      <c r="C55" s="98"/>
      <c r="D55" s="104"/>
      <c r="E55" s="104"/>
      <c r="F55" s="104"/>
      <c r="G55" s="97"/>
      <c r="H55" s="97"/>
      <c r="I55" s="104"/>
      <c r="J55" s="104"/>
      <c r="K55" s="104"/>
      <c r="L55" s="104"/>
      <c r="M55" s="104"/>
      <c r="N55" s="104"/>
      <c r="O55" s="80"/>
      <c r="P55" s="80"/>
      <c r="Q55" s="104"/>
      <c r="R55" s="104"/>
      <c r="S55" s="104"/>
      <c r="T55" s="120"/>
    </row>
    <row r="56" spans="1:20" ht="17.25" hidden="1" x14ac:dyDescent="0.25">
      <c r="A56" s="10"/>
      <c r="B56" s="119"/>
      <c r="C56" s="98"/>
      <c r="D56" s="104"/>
      <c r="E56" s="104"/>
      <c r="F56" s="104"/>
      <c r="G56" s="97"/>
      <c r="H56" s="97"/>
      <c r="I56" s="310"/>
      <c r="J56" s="310"/>
      <c r="K56" s="310"/>
      <c r="L56" s="310"/>
      <c r="M56" s="310"/>
      <c r="N56" s="310"/>
      <c r="O56" s="80"/>
      <c r="P56" s="80"/>
      <c r="Q56" s="104"/>
      <c r="R56" s="104"/>
      <c r="S56" s="104"/>
      <c r="T56" s="120"/>
    </row>
    <row r="57" spans="1:20" ht="16.5" hidden="1" thickBot="1" x14ac:dyDescent="0.25">
      <c r="A57" s="10"/>
      <c r="B57" s="121"/>
      <c r="C57" s="5"/>
      <c r="D57" s="80"/>
      <c r="E57" s="80"/>
      <c r="F57" s="80"/>
      <c r="G57" s="80"/>
      <c r="H57" s="122"/>
      <c r="I57" s="80"/>
      <c r="J57" s="80"/>
      <c r="K57" s="80"/>
      <c r="L57" s="80"/>
      <c r="M57" s="80"/>
      <c r="N57" s="80"/>
      <c r="O57" s="80"/>
      <c r="P57" s="80"/>
      <c r="Q57" s="80"/>
      <c r="R57" s="80"/>
      <c r="S57" s="80"/>
      <c r="T57" s="123"/>
    </row>
    <row r="58" spans="1:20" ht="15.75" hidden="1" x14ac:dyDescent="0.2">
      <c r="B58" s="121"/>
      <c r="C58" s="5"/>
      <c r="D58" s="318"/>
      <c r="E58" s="318"/>
      <c r="F58" s="318"/>
      <c r="G58" s="318"/>
      <c r="H58" s="318"/>
      <c r="I58" s="318"/>
      <c r="J58" s="318"/>
      <c r="K58" s="318"/>
      <c r="L58" s="318"/>
      <c r="M58" s="318"/>
      <c r="N58" s="318"/>
      <c r="O58" s="318"/>
      <c r="P58" s="318"/>
      <c r="Q58" s="318"/>
      <c r="R58" s="318"/>
      <c r="S58" s="318"/>
      <c r="T58" s="123"/>
    </row>
    <row r="59" spans="1:20" ht="15.75" hidden="1" x14ac:dyDescent="0.2">
      <c r="B59" s="121"/>
      <c r="C59" s="5"/>
      <c r="D59" s="319"/>
      <c r="E59" s="319"/>
      <c r="F59" s="319"/>
      <c r="G59" s="319"/>
      <c r="H59" s="319"/>
      <c r="I59" s="319"/>
      <c r="J59" s="319"/>
      <c r="K59" s="319"/>
      <c r="L59" s="319"/>
      <c r="M59" s="319"/>
      <c r="N59" s="319"/>
      <c r="O59" s="319"/>
      <c r="P59" s="319"/>
      <c r="Q59" s="319"/>
      <c r="R59" s="319"/>
      <c r="S59" s="319"/>
      <c r="T59" s="123"/>
    </row>
    <row r="60" spans="1:20" ht="15.75" hidden="1" x14ac:dyDescent="0.2">
      <c r="B60" s="121"/>
      <c r="C60" s="5"/>
      <c r="D60" s="319"/>
      <c r="E60" s="319"/>
      <c r="F60" s="319"/>
      <c r="G60" s="319"/>
      <c r="H60" s="319"/>
      <c r="I60" s="319"/>
      <c r="J60" s="319"/>
      <c r="K60" s="319"/>
      <c r="L60" s="319"/>
      <c r="M60" s="319"/>
      <c r="N60" s="319"/>
      <c r="O60" s="319"/>
      <c r="P60" s="319"/>
      <c r="Q60" s="319"/>
      <c r="R60" s="319"/>
      <c r="S60" s="319"/>
      <c r="T60" s="123"/>
    </row>
    <row r="61" spans="1:20" ht="15.75" hidden="1" x14ac:dyDescent="0.2">
      <c r="B61" s="121"/>
      <c r="C61" s="5"/>
      <c r="D61" s="319"/>
      <c r="E61" s="319"/>
      <c r="F61" s="319"/>
      <c r="G61" s="319"/>
      <c r="H61" s="319"/>
      <c r="I61" s="319"/>
      <c r="J61" s="319"/>
      <c r="K61" s="319"/>
      <c r="L61" s="319"/>
      <c r="M61" s="319"/>
      <c r="N61" s="319"/>
      <c r="O61" s="319"/>
      <c r="P61" s="319"/>
      <c r="Q61" s="319"/>
      <c r="R61" s="319"/>
      <c r="S61" s="319"/>
      <c r="T61" s="123"/>
    </row>
    <row r="62" spans="1:20" ht="17.25" hidden="1" thickBot="1" x14ac:dyDescent="0.25">
      <c r="B62" s="124"/>
      <c r="C62" s="125"/>
      <c r="D62" s="125"/>
      <c r="E62" s="126"/>
      <c r="F62" s="127"/>
      <c r="G62" s="127"/>
      <c r="H62" s="127"/>
      <c r="I62" s="127"/>
      <c r="J62" s="127"/>
      <c r="K62" s="320"/>
      <c r="L62" s="320"/>
      <c r="M62" s="320"/>
      <c r="N62" s="128"/>
      <c r="O62" s="129"/>
      <c r="P62" s="129"/>
      <c r="Q62" s="130"/>
      <c r="R62" s="128"/>
      <c r="S62" s="128"/>
      <c r="T62" s="131"/>
    </row>
    <row r="63" spans="1:20" ht="16.5" hidden="1" x14ac:dyDescent="0.2">
      <c r="B63" s="74"/>
      <c r="C63" s="75"/>
      <c r="D63" s="75"/>
      <c r="E63" s="76"/>
      <c r="F63" s="77"/>
      <c r="G63" s="77"/>
      <c r="H63" s="77"/>
      <c r="I63" s="77"/>
      <c r="J63" s="77"/>
      <c r="K63" s="81"/>
      <c r="L63" s="81"/>
      <c r="M63" s="81"/>
      <c r="N63" s="20"/>
      <c r="O63" s="21"/>
      <c r="P63" s="21"/>
      <c r="Q63" s="78"/>
      <c r="R63" s="20"/>
      <c r="S63" s="20"/>
    </row>
    <row r="64" spans="1:20" ht="16.5" hidden="1" x14ac:dyDescent="0.2">
      <c r="B64" s="74"/>
      <c r="C64" s="75"/>
      <c r="D64" s="75"/>
      <c r="E64" s="76"/>
      <c r="F64" s="77"/>
      <c r="G64" s="77"/>
      <c r="H64" s="77"/>
      <c r="I64" s="77"/>
      <c r="J64" s="77"/>
      <c r="K64" s="81"/>
      <c r="L64" s="81"/>
      <c r="M64" s="81"/>
      <c r="N64" s="20"/>
      <c r="O64" s="21"/>
      <c r="P64" s="21"/>
      <c r="Q64" s="78"/>
      <c r="R64" s="20"/>
      <c r="S64" s="20"/>
    </row>
    <row r="65" spans="2:20" ht="15.75" hidden="1" x14ac:dyDescent="0.2">
      <c r="B65" s="29"/>
      <c r="C65" s="29"/>
      <c r="D65" s="29"/>
      <c r="E65" s="29"/>
      <c r="F65" s="30"/>
      <c r="G65" s="29"/>
      <c r="H65" s="29"/>
      <c r="I65" s="29"/>
      <c r="J65" s="29"/>
      <c r="K65" s="317"/>
      <c r="L65" s="317"/>
      <c r="M65" s="317"/>
      <c r="N65" s="29"/>
      <c r="O65" s="29"/>
      <c r="P65" s="29"/>
      <c r="Q65" s="46"/>
      <c r="R65" s="29"/>
      <c r="S65" s="29"/>
      <c r="T65" s="3"/>
    </row>
    <row r="66" spans="2:20" hidden="1" x14ac:dyDescent="0.2">
      <c r="K66" s="317"/>
      <c r="L66" s="317"/>
      <c r="M66" s="317"/>
    </row>
  </sheetData>
  <sheetProtection selectLockedCells="1"/>
  <mergeCells count="59">
    <mergeCell ref="B2:T2"/>
    <mergeCell ref="B3:T3"/>
    <mergeCell ref="B4:T4"/>
    <mergeCell ref="B5:T5"/>
    <mergeCell ref="B7:D7"/>
    <mergeCell ref="E7:T7"/>
    <mergeCell ref="C9:J9"/>
    <mergeCell ref="G11:J11"/>
    <mergeCell ref="G12:J12"/>
    <mergeCell ref="B14:D16"/>
    <mergeCell ref="E14:H16"/>
    <mergeCell ref="I14:J14"/>
    <mergeCell ref="S19:T19"/>
    <mergeCell ref="K14:N14"/>
    <mergeCell ref="O14:Q14"/>
    <mergeCell ref="I15:J15"/>
    <mergeCell ref="K15:N15"/>
    <mergeCell ref="O15:Q15"/>
    <mergeCell ref="I16:J16"/>
    <mergeCell ref="K16:N16"/>
    <mergeCell ref="O16:Q16"/>
    <mergeCell ref="B18:D18"/>
    <mergeCell ref="E18:F18"/>
    <mergeCell ref="G18:I18"/>
    <mergeCell ref="B19:D19"/>
    <mergeCell ref="E19:R19"/>
    <mergeCell ref="B20:C20"/>
    <mergeCell ref="B21:C21"/>
    <mergeCell ref="B22:C22"/>
    <mergeCell ref="B23:C23"/>
    <mergeCell ref="B24:C24"/>
    <mergeCell ref="B26:D26"/>
    <mergeCell ref="B28:T28"/>
    <mergeCell ref="F29:H29"/>
    <mergeCell ref="L29:M29"/>
    <mergeCell ref="S29:T29"/>
    <mergeCell ref="F30:H30"/>
    <mergeCell ref="F31:H31"/>
    <mergeCell ref="L31:M31"/>
    <mergeCell ref="S31:T31"/>
    <mergeCell ref="F32:H32"/>
    <mergeCell ref="L32:M32"/>
    <mergeCell ref="S32:T32"/>
    <mergeCell ref="F33:H33"/>
    <mergeCell ref="L33:M33"/>
    <mergeCell ref="S33:T33"/>
    <mergeCell ref="F34:H34"/>
    <mergeCell ref="L34:M34"/>
    <mergeCell ref="S34:T34"/>
    <mergeCell ref="D61:S61"/>
    <mergeCell ref="K62:M62"/>
    <mergeCell ref="K65:M65"/>
    <mergeCell ref="K66:M66"/>
    <mergeCell ref="B36:Q36"/>
    <mergeCell ref="B51:T51"/>
    <mergeCell ref="I56:N56"/>
    <mergeCell ref="D58:S58"/>
    <mergeCell ref="D59:S59"/>
    <mergeCell ref="D60:S60"/>
  </mergeCells>
  <conditionalFormatting sqref="C29:F29">
    <cfRule type="cellIs" dxfId="300" priority="17" operator="equal">
      <formula>#REF!</formula>
    </cfRule>
    <cfRule type="cellIs" dxfId="299" priority="18" operator="equal">
      <formula>#REF!</formula>
    </cfRule>
  </conditionalFormatting>
  <conditionalFormatting sqref="C30:F34">
    <cfRule type="cellIs" dxfId="298" priority="29" operator="equal">
      <formula>#REF!</formula>
    </cfRule>
  </conditionalFormatting>
  <conditionalFormatting sqref="C31:F34">
    <cfRule type="cellIs" dxfId="297" priority="30" operator="equal">
      <formula>#REF!</formula>
    </cfRule>
  </conditionalFormatting>
  <conditionalFormatting sqref="C62:J64">
    <cfRule type="cellIs" dxfId="296" priority="28" operator="equal">
      <formula>#REF!</formula>
    </cfRule>
    <cfRule type="cellIs" dxfId="295" priority="27" operator="equal">
      <formula>#REF!</formula>
    </cfRule>
  </conditionalFormatting>
  <conditionalFormatting sqref="C27:L27">
    <cfRule type="cellIs" dxfId="294" priority="36" operator="equal">
      <formula>#REF!</formula>
    </cfRule>
    <cfRule type="cellIs" dxfId="293" priority="35" operator="equal">
      <formula>#REF!</formula>
    </cfRule>
  </conditionalFormatting>
  <conditionalFormatting sqref="C50:L50">
    <cfRule type="cellIs" dxfId="292" priority="3" operator="equal">
      <formula>#REF!</formula>
    </cfRule>
    <cfRule type="cellIs" dxfId="291" priority="4" operator="equal">
      <formula>#REF!</formula>
    </cfRule>
  </conditionalFormatting>
  <conditionalFormatting sqref="C52:L53">
    <cfRule type="cellIs" dxfId="290" priority="23" operator="equal">
      <formula>#REF!</formula>
    </cfRule>
    <cfRule type="cellIs" dxfId="289" priority="24" operator="equal">
      <formula>#REF!</formula>
    </cfRule>
  </conditionalFormatting>
  <conditionalFormatting sqref="D58">
    <cfRule type="cellIs" dxfId="288" priority="26" operator="equal">
      <formula>#REF!</formula>
    </cfRule>
    <cfRule type="cellIs" dxfId="287" priority="25" operator="equal">
      <formula>#REF!</formula>
    </cfRule>
  </conditionalFormatting>
  <conditionalFormatting sqref="F11">
    <cfRule type="containsText" dxfId="286" priority="37" operator="containsText" text="NO HABILITADO">
      <formula>NOT(ISERROR(SEARCH("NO HABILITADO",F11)))</formula>
    </cfRule>
    <cfRule type="containsText" dxfId="285" priority="38" operator="containsText" text="HABILITADO">
      <formula>NOT(ISERROR(SEARCH("HABILITADO",F11)))</formula>
    </cfRule>
  </conditionalFormatting>
  <conditionalFormatting sqref="F29">
    <cfRule type="cellIs" dxfId="284" priority="15" operator="equal">
      <formula>#REF!</formula>
    </cfRule>
    <cfRule type="cellIs" dxfId="283" priority="16" operator="equal">
      <formula>#REF!</formula>
    </cfRule>
  </conditionalFormatting>
  <conditionalFormatting sqref="G11">
    <cfRule type="containsText" dxfId="282" priority="11" operator="containsText" text="NO CUMPLE">
      <formula>NOT(ISERROR(SEARCH("NO CUMPLE",G11)))</formula>
    </cfRule>
    <cfRule type="containsText" dxfId="281" priority="12" operator="containsText" text="CUMPLE">
      <formula>NOT(ISERROR(SEARCH("CUMPLE",G11)))</formula>
    </cfRule>
  </conditionalFormatting>
  <conditionalFormatting sqref="I30:K30 N30:P30 C35:L35 C30:F30">
    <cfRule type="cellIs" dxfId="280" priority="42" operator="equal">
      <formula>#REF!</formula>
    </cfRule>
  </conditionalFormatting>
  <conditionalFormatting sqref="I30:K30 N30:P30 C35:L35">
    <cfRule type="cellIs" dxfId="279" priority="41" operator="equal">
      <formula>#REF!</formula>
    </cfRule>
  </conditionalFormatting>
  <conditionalFormatting sqref="I31:K34">
    <cfRule type="containsText" dxfId="278" priority="1" operator="containsText" text="NO">
      <formula>NOT(ISERROR(SEARCH("NO",I31)))</formula>
    </cfRule>
    <cfRule type="containsText" dxfId="277" priority="2" operator="containsText" text="CUMPLE">
      <formula>NOT(ISERROR(SEARCH("CUMPLE",I31)))</formula>
    </cfRule>
  </conditionalFormatting>
  <conditionalFormatting sqref="K62:K64">
    <cfRule type="cellIs" dxfId="276" priority="31" operator="equal">
      <formula>#REF!</formula>
    </cfRule>
    <cfRule type="cellIs" dxfId="275" priority="32" operator="equal">
      <formula>#REF!</formula>
    </cfRule>
  </conditionalFormatting>
  <conditionalFormatting sqref="L29">
    <cfRule type="cellIs" dxfId="274" priority="14" operator="equal">
      <formula>#REF!</formula>
    </cfRule>
    <cfRule type="cellIs" dxfId="273" priority="13" operator="equal">
      <formula>#REF!</formula>
    </cfRule>
  </conditionalFormatting>
  <conditionalFormatting sqref="L62:M64">
    <cfRule type="cellIs" dxfId="272" priority="33" operator="equal">
      <formula>#REF!</formula>
    </cfRule>
    <cfRule type="cellIs" dxfId="271" priority="34" operator="equal">
      <formula>#REF!</formula>
    </cfRule>
  </conditionalFormatting>
  <conditionalFormatting sqref="N29:R29">
    <cfRule type="cellIs" dxfId="270" priority="20" operator="equal">
      <formula>#REF!</formula>
    </cfRule>
    <cfRule type="cellIs" dxfId="269" priority="19" operator="equal">
      <formula>#REF!</formula>
    </cfRule>
  </conditionalFormatting>
  <conditionalFormatting sqref="O31:P34">
    <cfRule type="cellIs" dxfId="268" priority="22" operator="equal">
      <formula>#REF!</formula>
    </cfRule>
    <cfRule type="cellIs" dxfId="267" priority="21" operator="equal">
      <formula>#REF!</formula>
    </cfRule>
  </conditionalFormatting>
  <conditionalFormatting sqref="S36">
    <cfRule type="cellIs" dxfId="266" priority="6" operator="equal">
      <formula>"NO CUMPLE"</formula>
    </cfRule>
    <cfRule type="cellIs" dxfId="265" priority="5" operator="equal">
      <formula>"CUMPLE"</formula>
    </cfRule>
  </conditionalFormatting>
  <conditionalFormatting sqref="T21:T26 N31:N34">
    <cfRule type="containsText" dxfId="264" priority="10" operator="containsText" text="CUMPLE">
      <formula>NOT(ISERROR(SEARCH("CUMPLE",N21)))</formula>
    </cfRule>
    <cfRule type="containsText" dxfId="263" priority="9" operator="containsText" text="NO">
      <formula>NOT(ISERROR(SEARCH("NO",N21)))</formula>
    </cfRule>
  </conditionalFormatting>
  <conditionalFormatting sqref="T54:T61">
    <cfRule type="containsText" dxfId="262" priority="8" operator="containsText" text="CUMPLE">
      <formula>NOT(ISERROR(SEARCH("CUMPLE",T54)))</formula>
    </cfRule>
    <cfRule type="containsText" dxfId="261" priority="7" operator="containsText" text="NO CUMPLE">
      <formula>NOT(ISERROR(SEARCH("NO CUMPLE",T54)))</formula>
    </cfRule>
  </conditionalFormatting>
  <dataValidations disablePrompts="1" count="1">
    <dataValidation type="list" allowBlank="1" showInputMessage="1" showErrorMessage="1" sqref="E27:L27" xr:uid="{54226868-B07E-440C-A736-33D972D3D500}">
      <formula1>#REF!</formula1>
    </dataValidation>
  </dataValidations>
  <printOptions horizontalCentered="1" verticalCentered="1"/>
  <pageMargins left="0.39370078740157483" right="0.39370078740157483" top="0.39370078740157483" bottom="0.39370078740157483" header="0" footer="0"/>
  <pageSetup paperSize="121" scale="37"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1F3F2-CC8B-4CB1-A328-93747AF25A03}">
  <sheetPr codeName="Sheet16">
    <pageSetUpPr fitToPage="1"/>
  </sheetPr>
  <dimension ref="A1:M25"/>
  <sheetViews>
    <sheetView view="pageBreakPreview" topLeftCell="C1" zoomScale="70" zoomScaleNormal="100" zoomScaleSheetLayoutView="70" workbookViewId="0">
      <selection activeCell="H20" sqref="H20"/>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126</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129</v>
      </c>
      <c r="C15" s="145">
        <v>0.5</v>
      </c>
      <c r="D15" s="357" t="s">
        <v>285</v>
      </c>
      <c r="E15" s="358"/>
      <c r="F15" s="358"/>
      <c r="G15" s="358"/>
      <c r="H15" s="389">
        <v>43709309577</v>
      </c>
      <c r="I15" s="321" t="s">
        <v>125</v>
      </c>
      <c r="J15" s="323" t="s">
        <v>286</v>
      </c>
      <c r="K15" s="324"/>
      <c r="L15" s="324"/>
      <c r="M15" s="325"/>
    </row>
    <row r="16" spans="1:13" ht="34.5" customHeight="1" x14ac:dyDescent="0.2">
      <c r="A16" s="237" t="s">
        <v>143</v>
      </c>
      <c r="B16" s="164" t="s">
        <v>135</v>
      </c>
      <c r="C16" s="238">
        <v>0.45</v>
      </c>
      <c r="D16" s="387"/>
      <c r="E16" s="388"/>
      <c r="F16" s="388"/>
      <c r="G16" s="388"/>
      <c r="H16" s="390"/>
      <c r="I16" s="392"/>
      <c r="J16" s="393"/>
      <c r="K16" s="394"/>
      <c r="L16" s="394"/>
      <c r="M16" s="395"/>
    </row>
    <row r="17" spans="1:13" ht="43.5" customHeight="1" thickBot="1" x14ac:dyDescent="0.25">
      <c r="A17" s="233" t="s">
        <v>143</v>
      </c>
      <c r="B17" s="236" t="s">
        <v>128</v>
      </c>
      <c r="C17" s="231">
        <v>0.05</v>
      </c>
      <c r="D17" s="359"/>
      <c r="E17" s="360"/>
      <c r="F17" s="360"/>
      <c r="G17" s="360"/>
      <c r="H17" s="391"/>
      <c r="I17" s="322"/>
      <c r="J17" s="326"/>
      <c r="K17" s="327"/>
      <c r="L17" s="327"/>
      <c r="M17" s="328"/>
    </row>
    <row r="18" spans="1:13" s="92" customFormat="1" ht="13.5" thickBot="1" x14ac:dyDescent="0.25">
      <c r="A18" s="93"/>
      <c r="C18" s="147"/>
    </row>
    <row r="19" spans="1:13" ht="23.25" customHeight="1" thickBot="1" x14ac:dyDescent="0.25">
      <c r="A19" s="348" t="s">
        <v>112</v>
      </c>
      <c r="B19" s="349"/>
      <c r="C19" s="349"/>
      <c r="D19" s="349"/>
      <c r="E19" s="349"/>
      <c r="F19" s="349"/>
      <c r="G19" s="349"/>
      <c r="H19" s="349"/>
      <c r="I19" s="349"/>
      <c r="J19" s="349"/>
      <c r="K19" s="349"/>
      <c r="L19" s="349"/>
      <c r="M19" s="350"/>
    </row>
    <row r="20" spans="1:13" ht="94.5" customHeight="1" x14ac:dyDescent="0.2">
      <c r="A20" s="105"/>
      <c r="B20" s="106"/>
      <c r="C20" s="148"/>
      <c r="D20" s="152"/>
      <c r="E20" s="152"/>
      <c r="F20" s="152"/>
      <c r="G20" s="152"/>
      <c r="H20" s="116"/>
      <c r="I20" s="116"/>
      <c r="J20" s="106"/>
      <c r="K20" s="106"/>
      <c r="L20" s="106"/>
      <c r="M20" s="107"/>
    </row>
    <row r="21" spans="1:13" ht="10.5" customHeight="1" x14ac:dyDescent="0.2">
      <c r="A21" s="108"/>
      <c r="B21" s="109"/>
      <c r="C21" s="162"/>
      <c r="D21" s="162"/>
      <c r="E21" s="162"/>
      <c r="F21" s="162"/>
      <c r="G21" s="162"/>
      <c r="H21" s="162"/>
      <c r="I21" s="162"/>
      <c r="J21" s="109"/>
      <c r="K21" s="109"/>
      <c r="L21" s="109"/>
      <c r="M21" s="110"/>
    </row>
    <row r="22" spans="1:13" ht="16.5" customHeight="1" x14ac:dyDescent="0.2">
      <c r="A22" s="108"/>
      <c r="B22" s="109"/>
      <c r="C22" s="356"/>
      <c r="D22" s="356"/>
      <c r="E22" s="356"/>
      <c r="F22" s="356"/>
      <c r="G22" s="356"/>
      <c r="H22" s="356"/>
      <c r="I22" s="356"/>
      <c r="J22" s="109"/>
      <c r="K22" s="109"/>
      <c r="L22" s="109"/>
      <c r="M22" s="110"/>
    </row>
    <row r="23" spans="1:13" ht="6.75" customHeight="1" thickBot="1" x14ac:dyDescent="0.25">
      <c r="A23" s="108"/>
      <c r="B23" s="111"/>
      <c r="C23" s="149"/>
      <c r="D23" s="111"/>
      <c r="E23" s="111"/>
      <c r="F23" s="111"/>
      <c r="G23" s="111"/>
      <c r="H23" s="111"/>
      <c r="I23" s="111"/>
      <c r="J23" s="111"/>
      <c r="K23" s="111"/>
      <c r="L23" s="111"/>
      <c r="M23" s="110"/>
    </row>
    <row r="24" spans="1:13" ht="16.5" x14ac:dyDescent="0.2">
      <c r="A24" s="342"/>
      <c r="B24" s="343"/>
      <c r="C24" s="343"/>
      <c r="D24" s="343"/>
      <c r="E24" s="343"/>
      <c r="F24" s="343"/>
      <c r="G24" s="343"/>
      <c r="H24" s="343"/>
      <c r="I24" s="343"/>
      <c r="J24" s="343"/>
      <c r="K24" s="343"/>
      <c r="L24" s="343"/>
      <c r="M24" s="344"/>
    </row>
    <row r="25" spans="1:13" ht="17.25" thickBot="1" x14ac:dyDescent="0.25">
      <c r="A25" s="345"/>
      <c r="B25" s="346"/>
      <c r="C25" s="346"/>
      <c r="D25" s="346"/>
      <c r="E25" s="346"/>
      <c r="F25" s="346"/>
      <c r="G25" s="346"/>
      <c r="H25" s="346"/>
      <c r="I25" s="346"/>
      <c r="J25" s="346"/>
      <c r="K25" s="346"/>
      <c r="L25" s="346"/>
      <c r="M25"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M1"/>
    <mergeCell ref="A2:M2"/>
    <mergeCell ref="A3:M3"/>
    <mergeCell ref="A4:M4"/>
    <mergeCell ref="A6:C6"/>
    <mergeCell ref="D6:M6"/>
    <mergeCell ref="A8:D8"/>
    <mergeCell ref="E8:G8"/>
    <mergeCell ref="A9:D9"/>
    <mergeCell ref="E9:G9"/>
    <mergeCell ref="A10:D10"/>
    <mergeCell ref="E10:G10"/>
    <mergeCell ref="A11:D11"/>
    <mergeCell ref="E11:G11"/>
    <mergeCell ref="A13:A14"/>
    <mergeCell ref="B13:B14"/>
    <mergeCell ref="C13:C14"/>
    <mergeCell ref="D13:G14"/>
    <mergeCell ref="A19:M19"/>
    <mergeCell ref="C22:I22"/>
    <mergeCell ref="A24:M24"/>
    <mergeCell ref="A25:M25"/>
    <mergeCell ref="H13:H14"/>
    <mergeCell ref="I13:I14"/>
    <mergeCell ref="J13:M14"/>
    <mergeCell ref="D15:G17"/>
    <mergeCell ref="H15:H17"/>
    <mergeCell ref="I15:I17"/>
    <mergeCell ref="J15:M17"/>
  </mergeCells>
  <conditionalFormatting sqref="A19">
    <cfRule type="cellIs" dxfId="260" priority="11" operator="equal">
      <formula>#REF!</formula>
    </cfRule>
    <cfRule type="cellIs" dxfId="259" priority="12" operator="equal">
      <formula>#REF!</formula>
    </cfRule>
    <cfRule type="cellIs" dxfId="258" priority="13" operator="equal">
      <formula>#REF!</formula>
    </cfRule>
    <cfRule type="cellIs" dxfId="257" priority="14" operator="equal">
      <formula>#REF!</formula>
    </cfRule>
  </conditionalFormatting>
  <conditionalFormatting sqref="I15:I16">
    <cfRule type="containsText" dxfId="256" priority="3" operator="containsText" text="NO">
      <formula>NOT(ISERROR(SEARCH("NO",I15)))</formula>
    </cfRule>
    <cfRule type="containsText" dxfId="255" priority="4" operator="containsText" text="CUMPLE">
      <formula>NOT(ISERROR(SEARCH("CUMPLE",I15)))</formula>
    </cfRule>
    <cfRule type="top10" dxfId="254" priority="5" rank="1"/>
  </conditionalFormatting>
  <conditionalFormatting sqref="J15:J16">
    <cfRule type="colorScale" priority="1">
      <colorScale>
        <cfvo type="min"/>
        <cfvo type="percentile" val="50"/>
        <cfvo type="max"/>
        <color rgb="FFF8696B"/>
        <color rgb="FFFFEB84"/>
        <color rgb="FF63BE7B"/>
      </colorScale>
    </cfRule>
    <cfRule type="top10" dxfId="253"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F57A4-FB1B-4524-9194-CE87BC5D61F7}">
  <dimension ref="A1:T62"/>
  <sheetViews>
    <sheetView view="pageBreakPreview" topLeftCell="C1" zoomScale="55" zoomScaleNormal="80" zoomScaleSheetLayoutView="55" workbookViewId="0">
      <selection activeCell="M21" sqref="M21"/>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144</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144</v>
      </c>
      <c r="F14" s="269"/>
      <c r="G14" s="269"/>
      <c r="H14" s="270"/>
      <c r="I14" s="277" t="s">
        <v>40</v>
      </c>
      <c r="J14" s="278"/>
      <c r="K14" s="281" t="s">
        <v>144</v>
      </c>
      <c r="L14" s="282"/>
      <c r="M14" s="282"/>
      <c r="N14" s="283"/>
      <c r="O14" s="277" t="s">
        <v>42</v>
      </c>
      <c r="P14" s="284"/>
      <c r="Q14" s="278"/>
      <c r="R14" s="139">
        <v>1</v>
      </c>
      <c r="S14" s="49"/>
      <c r="T14" s="49"/>
    </row>
    <row r="15" spans="1:20" s="7" customFormat="1" ht="35.25" customHeight="1" x14ac:dyDescent="0.2">
      <c r="A15" s="8"/>
      <c r="B15" s="262"/>
      <c r="C15" s="263"/>
      <c r="D15" s="264"/>
      <c r="E15" s="271"/>
      <c r="F15" s="272"/>
      <c r="G15" s="272"/>
      <c r="H15" s="273"/>
      <c r="I15" s="277" t="s">
        <v>43</v>
      </c>
      <c r="J15" s="278"/>
      <c r="K15" s="281"/>
      <c r="L15" s="282"/>
      <c r="M15" s="282"/>
      <c r="N15" s="283"/>
      <c r="O15" s="277" t="s">
        <v>42</v>
      </c>
      <c r="P15" s="284"/>
      <c r="Q15" s="278"/>
      <c r="R15" s="139"/>
      <c r="S15" s="49"/>
      <c r="T15" s="49"/>
    </row>
    <row r="16" spans="1:20" s="1" customFormat="1" ht="25.5" customHeight="1" x14ac:dyDescent="0.2">
      <c r="A16" s="47"/>
      <c r="B16" s="265"/>
      <c r="C16" s="266"/>
      <c r="D16" s="267"/>
      <c r="E16" s="274"/>
      <c r="F16" s="275"/>
      <c r="G16" s="275"/>
      <c r="H16" s="276"/>
      <c r="I16" s="277" t="s">
        <v>45</v>
      </c>
      <c r="J16" s="278"/>
      <c r="K16" s="281"/>
      <c r="L16" s="282"/>
      <c r="M16" s="282"/>
      <c r="N16" s="283"/>
      <c r="O16" s="277" t="s">
        <v>42</v>
      </c>
      <c r="P16" s="284"/>
      <c r="Q16" s="278"/>
      <c r="R16" s="139"/>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0.75</v>
      </c>
      <c r="K18" s="52">
        <f>((E18/1300000)*J18)</f>
        <v>1793.4478846153847</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3.25" x14ac:dyDescent="0.2">
      <c r="A21" s="47"/>
      <c r="B21" s="287" t="s">
        <v>55</v>
      </c>
      <c r="C21" s="288"/>
      <c r="D21" s="234" t="s">
        <v>56</v>
      </c>
      <c r="E21" s="57" t="s">
        <v>57</v>
      </c>
      <c r="F21" s="57" t="s">
        <v>57</v>
      </c>
      <c r="G21" s="57" t="s">
        <v>57</v>
      </c>
      <c r="H21" s="57"/>
      <c r="I21" s="57"/>
      <c r="J21" s="57"/>
      <c r="K21" s="57"/>
      <c r="L21" s="57"/>
      <c r="M21" s="57"/>
      <c r="N21" s="57"/>
      <c r="O21" s="57"/>
      <c r="P21" s="57"/>
      <c r="Q21" s="57"/>
      <c r="R21" s="57"/>
      <c r="S21" s="55">
        <f t="shared" ref="S21:S22" si="0">COUNTA(E21:R21)</f>
        <v>3</v>
      </c>
      <c r="T21" s="94" t="str">
        <f t="shared" ref="T21:T22" si="1">IF(S21&gt;=1,"CUMPLE","NO CUMPLE")</f>
        <v>CUMPLE</v>
      </c>
    </row>
    <row r="22" spans="1:20" s="1" customFormat="1" ht="23.25" x14ac:dyDescent="0.2">
      <c r="A22" s="47"/>
      <c r="B22" s="287" t="s">
        <v>55</v>
      </c>
      <c r="C22" s="396"/>
      <c r="D22" s="234" t="s">
        <v>58</v>
      </c>
      <c r="E22" s="57" t="s">
        <v>57</v>
      </c>
      <c r="F22" s="57" t="s">
        <v>57</v>
      </c>
      <c r="G22" s="57" t="s">
        <v>57</v>
      </c>
      <c r="H22" s="57"/>
      <c r="I22" s="57"/>
      <c r="J22" s="57"/>
      <c r="K22" s="57"/>
      <c r="L22" s="57"/>
      <c r="M22" s="57"/>
      <c r="N22" s="57"/>
      <c r="O22" s="57"/>
      <c r="P22" s="57"/>
      <c r="Q22" s="57"/>
      <c r="R22" s="57"/>
      <c r="S22" s="55">
        <f t="shared" si="0"/>
        <v>3</v>
      </c>
      <c r="T22" s="94" t="str">
        <f t="shared" si="1"/>
        <v>CUMPLE</v>
      </c>
    </row>
    <row r="23" spans="1:20" s="1" customFormat="1" ht="22.5" hidden="1" customHeight="1" x14ac:dyDescent="0.2">
      <c r="A23" s="47"/>
      <c r="B23" s="102"/>
      <c r="C23" s="103"/>
      <c r="D23" s="56"/>
      <c r="E23" s="57">
        <f>COUNTA(#REF!)</f>
        <v>1</v>
      </c>
      <c r="F23" s="57">
        <f>COUNTA(#REF!)</f>
        <v>1</v>
      </c>
      <c r="G23" s="57">
        <f>COUNTA(#REF!)</f>
        <v>1</v>
      </c>
      <c r="H23" s="57">
        <f>COUNTA(#REF!)</f>
        <v>1</v>
      </c>
      <c r="I23" s="57">
        <f>COUNTA(#REF!)</f>
        <v>1</v>
      </c>
      <c r="J23" s="57">
        <f>COUNTA(#REF!)</f>
        <v>1</v>
      </c>
      <c r="K23" s="57">
        <f>COUNTA(#REF!)</f>
        <v>1</v>
      </c>
      <c r="L23" s="57">
        <f>COUNTA(#REF!)</f>
        <v>1</v>
      </c>
      <c r="M23" s="57">
        <f>COUNTA(#REF!)</f>
        <v>1</v>
      </c>
      <c r="N23" s="57">
        <f>COUNTA(#REF!)</f>
        <v>1</v>
      </c>
      <c r="O23" s="57">
        <f>COUNTA(#REF!)</f>
        <v>1</v>
      </c>
      <c r="P23" s="57">
        <f>COUNTA(#REF!)</f>
        <v>1</v>
      </c>
      <c r="Q23" s="57">
        <f>COUNTA(#REF!)</f>
        <v>1</v>
      </c>
      <c r="R23" s="57">
        <f>COUNTA(#REF!)</f>
        <v>1</v>
      </c>
      <c r="S23" s="55"/>
      <c r="T23" s="94"/>
    </row>
    <row r="24" spans="1:20" s="1" customFormat="1" ht="22.5" customHeight="1" x14ac:dyDescent="0.2">
      <c r="A24" s="47"/>
      <c r="B24" s="294" t="s">
        <v>62</v>
      </c>
      <c r="C24" s="295"/>
      <c r="D24" s="296"/>
      <c r="E24" s="53">
        <f>IF(E23&gt;0,1,0)</f>
        <v>1</v>
      </c>
      <c r="F24" s="53">
        <f t="shared" ref="F24" si="2">IF(F23&gt;0,1,0)</f>
        <v>1</v>
      </c>
      <c r="G24" s="53">
        <v>1</v>
      </c>
      <c r="H24" s="53"/>
      <c r="I24" s="53"/>
      <c r="J24" s="53"/>
      <c r="K24" s="53"/>
      <c r="L24" s="53"/>
      <c r="M24" s="53"/>
      <c r="N24" s="53"/>
      <c r="O24" s="53"/>
      <c r="P24" s="53"/>
      <c r="Q24" s="53"/>
      <c r="R24" s="53"/>
      <c r="S24" s="55">
        <f>SUM(E24:R24)</f>
        <v>3</v>
      </c>
      <c r="T24" s="94"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97" t="s">
        <v>63</v>
      </c>
      <c r="C26" s="297"/>
      <c r="D26" s="297"/>
      <c r="E26" s="297"/>
      <c r="F26" s="297"/>
      <c r="G26" s="297"/>
      <c r="H26" s="297"/>
      <c r="I26" s="297"/>
      <c r="J26" s="297"/>
      <c r="K26" s="297"/>
      <c r="L26" s="297"/>
      <c r="M26" s="297"/>
      <c r="N26" s="297"/>
      <c r="O26" s="297"/>
      <c r="P26" s="297"/>
      <c r="Q26" s="297"/>
      <c r="R26" s="297"/>
      <c r="S26" s="297"/>
      <c r="T26" s="297"/>
    </row>
    <row r="27" spans="1:20" s="2" customFormat="1" ht="190.5" customHeight="1" x14ac:dyDescent="0.2">
      <c r="A27" s="62"/>
      <c r="B27" s="63" t="s">
        <v>64</v>
      </c>
      <c r="C27" s="63" t="s">
        <v>65</v>
      </c>
      <c r="D27" s="63" t="s">
        <v>66</v>
      </c>
      <c r="E27" s="63" t="s">
        <v>67</v>
      </c>
      <c r="F27" s="298" t="s">
        <v>68</v>
      </c>
      <c r="G27" s="298"/>
      <c r="H27" s="298"/>
      <c r="I27" s="135" t="s">
        <v>69</v>
      </c>
      <c r="J27" s="135" t="s">
        <v>70</v>
      </c>
      <c r="K27" s="135" t="s">
        <v>71</v>
      </c>
      <c r="L27" s="299" t="s">
        <v>72</v>
      </c>
      <c r="M27" s="300"/>
      <c r="N27" s="63" t="s">
        <v>73</v>
      </c>
      <c r="O27" s="63" t="s">
        <v>74</v>
      </c>
      <c r="P27" s="63" t="s">
        <v>75</v>
      </c>
      <c r="Q27" s="64" t="s">
        <v>76</v>
      </c>
      <c r="R27" s="63" t="s">
        <v>77</v>
      </c>
      <c r="S27" s="301" t="s">
        <v>78</v>
      </c>
      <c r="T27" s="302"/>
    </row>
    <row r="28" spans="1:20" ht="10.5" customHeight="1" x14ac:dyDescent="0.2">
      <c r="A28" s="10"/>
      <c r="B28" s="65"/>
      <c r="C28" s="66"/>
      <c r="D28" s="66"/>
      <c r="E28" s="67"/>
      <c r="F28" s="292"/>
      <c r="G28" s="292"/>
      <c r="H28" s="292"/>
      <c r="I28" s="67"/>
      <c r="J28" s="67"/>
      <c r="K28" s="67"/>
      <c r="L28" s="6"/>
      <c r="M28" s="6"/>
      <c r="N28" s="67"/>
      <c r="O28" s="67"/>
      <c r="P28" s="67"/>
      <c r="Q28" s="68"/>
      <c r="R28" s="67"/>
      <c r="S28" s="67"/>
    </row>
    <row r="29" spans="1:20" ht="179.45" customHeight="1" x14ac:dyDescent="0.2">
      <c r="A29" s="10"/>
      <c r="B29" s="69">
        <v>1</v>
      </c>
      <c r="C29" s="24">
        <v>45</v>
      </c>
      <c r="D29" s="24">
        <v>1082</v>
      </c>
      <c r="E29" s="25" t="s">
        <v>145</v>
      </c>
      <c r="F29" s="303" t="s">
        <v>146</v>
      </c>
      <c r="G29" s="304"/>
      <c r="H29" s="304"/>
      <c r="I29" s="133" t="s">
        <v>38</v>
      </c>
      <c r="J29" s="133" t="s">
        <v>38</v>
      </c>
      <c r="K29" s="235" t="s">
        <v>38</v>
      </c>
      <c r="L29" s="305" t="s">
        <v>147</v>
      </c>
      <c r="M29" s="306"/>
      <c r="N29" s="133" t="s">
        <v>38</v>
      </c>
      <c r="O29" s="70" t="s">
        <v>144</v>
      </c>
      <c r="P29" s="163">
        <v>0.5</v>
      </c>
      <c r="Q29" s="72">
        <v>3159.86</v>
      </c>
      <c r="R29" s="73">
        <f>Q29*P29</f>
        <v>1579.93</v>
      </c>
      <c r="S29" s="307"/>
      <c r="T29" s="308"/>
    </row>
    <row r="30" spans="1:20" ht="179.45" customHeight="1" x14ac:dyDescent="0.2">
      <c r="A30" s="10"/>
      <c r="B30" s="69">
        <v>2</v>
      </c>
      <c r="C30" s="24">
        <v>47</v>
      </c>
      <c r="D30" s="24">
        <v>1127</v>
      </c>
      <c r="E30" s="25" t="s">
        <v>148</v>
      </c>
      <c r="F30" s="303" t="s">
        <v>149</v>
      </c>
      <c r="G30" s="304"/>
      <c r="H30" s="304"/>
      <c r="I30" s="133" t="s">
        <v>38</v>
      </c>
      <c r="J30" s="133" t="s">
        <v>38</v>
      </c>
      <c r="K30" s="235" t="s">
        <v>38</v>
      </c>
      <c r="L30" s="305" t="s">
        <v>150</v>
      </c>
      <c r="M30" s="306"/>
      <c r="N30" s="133" t="s">
        <v>38</v>
      </c>
      <c r="O30" s="70" t="s">
        <v>144</v>
      </c>
      <c r="P30" s="163">
        <v>0.45</v>
      </c>
      <c r="Q30" s="72">
        <v>5322.84</v>
      </c>
      <c r="R30" s="73">
        <f>Q30*P30</f>
        <v>2395.2780000000002</v>
      </c>
      <c r="S30" s="307"/>
      <c r="T30" s="308"/>
    </row>
    <row r="31" spans="1:20" ht="18" customHeight="1" x14ac:dyDescent="0.2">
      <c r="A31" s="10"/>
      <c r="B31" s="74"/>
      <c r="C31" s="75"/>
      <c r="D31" s="75"/>
      <c r="E31" s="76"/>
      <c r="F31" s="77"/>
      <c r="G31" s="77"/>
      <c r="H31" s="77"/>
      <c r="I31" s="77"/>
      <c r="J31" s="77"/>
      <c r="K31" s="18"/>
      <c r="L31" s="19"/>
      <c r="M31" s="20"/>
      <c r="N31" s="20"/>
      <c r="O31" s="21"/>
      <c r="P31" s="21"/>
      <c r="Q31" s="78"/>
      <c r="R31" s="20"/>
      <c r="S31" s="20"/>
    </row>
    <row r="32" spans="1:20" ht="18" customHeight="1" x14ac:dyDescent="0.2">
      <c r="A32" s="10"/>
      <c r="B32" s="311" t="s">
        <v>97</v>
      </c>
      <c r="C32" s="312"/>
      <c r="D32" s="312"/>
      <c r="E32" s="312"/>
      <c r="F32" s="312"/>
      <c r="G32" s="312"/>
      <c r="H32" s="312"/>
      <c r="I32" s="312"/>
      <c r="J32" s="312"/>
      <c r="K32" s="312"/>
      <c r="L32" s="312"/>
      <c r="M32" s="312"/>
      <c r="N32" s="312"/>
      <c r="O32" s="312"/>
      <c r="P32" s="312"/>
      <c r="Q32" s="313"/>
      <c r="R32" s="79">
        <f>SUM(R29:R30)</f>
        <v>3975.2080000000005</v>
      </c>
      <c r="S32" s="136"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37"/>
      <c r="S33" s="5"/>
      <c r="T33" s="10"/>
    </row>
    <row r="34" spans="1:20" ht="18" customHeight="1" x14ac:dyDescent="0.2">
      <c r="A34" s="10"/>
      <c r="B34" s="5"/>
      <c r="C34" s="5"/>
      <c r="D34" s="5"/>
      <c r="E34" s="5"/>
      <c r="F34" s="5"/>
      <c r="G34" s="5"/>
      <c r="H34" s="5"/>
      <c r="I34" s="5"/>
      <c r="J34" s="5"/>
      <c r="K34" s="5"/>
      <c r="L34" s="5"/>
      <c r="M34" s="5"/>
      <c r="N34" s="5"/>
      <c r="O34" s="5"/>
      <c r="P34" s="5"/>
      <c r="Q34" s="229">
        <v>0.7</v>
      </c>
      <c r="R34" s="230">
        <v>1673.88</v>
      </c>
      <c r="S34" s="5"/>
      <c r="T34" s="10"/>
    </row>
    <row r="35" spans="1:20" ht="18" customHeight="1" x14ac:dyDescent="0.2">
      <c r="A35" s="10"/>
      <c r="B35" s="5"/>
      <c r="C35" s="5"/>
      <c r="D35" s="5"/>
      <c r="E35" s="5"/>
      <c r="F35" s="5"/>
      <c r="G35" s="5"/>
      <c r="H35" s="5"/>
      <c r="I35" s="5"/>
      <c r="J35" s="5"/>
      <c r="K35" s="5"/>
      <c r="L35" s="5"/>
      <c r="M35" s="5"/>
      <c r="N35" s="5"/>
      <c r="O35" s="5"/>
      <c r="P35" s="5"/>
      <c r="Q35" s="5"/>
      <c r="R35" s="137">
        <v>1300000</v>
      </c>
      <c r="S35" s="5"/>
      <c r="T35" s="10"/>
    </row>
    <row r="36" spans="1:20" ht="18" customHeight="1" x14ac:dyDescent="0.2">
      <c r="A36" s="10"/>
      <c r="B36" s="5"/>
      <c r="C36" s="5"/>
      <c r="D36" s="5"/>
      <c r="E36" s="5"/>
      <c r="F36" s="5"/>
      <c r="G36" s="5"/>
      <c r="H36" s="5"/>
      <c r="I36" s="5"/>
      <c r="J36" s="5"/>
      <c r="K36" s="5"/>
      <c r="L36" s="5"/>
      <c r="M36" s="5"/>
      <c r="N36" s="5"/>
      <c r="O36" s="5"/>
      <c r="P36" s="5"/>
      <c r="Q36" s="5"/>
      <c r="R36" s="137"/>
      <c r="S36" s="5"/>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5"/>
      <c r="R38" s="137"/>
      <c r="S38" s="5"/>
      <c r="T38" s="10"/>
    </row>
    <row r="39" spans="1:20" ht="18" customHeight="1" x14ac:dyDescent="0.2">
      <c r="A39" s="10"/>
      <c r="B39" s="5"/>
      <c r="C39" s="5"/>
      <c r="D39" s="5"/>
      <c r="E39" s="5"/>
      <c r="F39" s="5"/>
      <c r="G39" s="5"/>
      <c r="H39" s="5"/>
      <c r="I39" s="5"/>
      <c r="J39" s="5"/>
      <c r="K39" s="5"/>
      <c r="L39" s="5"/>
      <c r="M39" s="5"/>
      <c r="N39" s="5"/>
      <c r="O39" s="5"/>
      <c r="P39" s="5"/>
      <c r="Q39" s="5"/>
      <c r="R39" s="137"/>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0.5" customHeight="1" x14ac:dyDescent="0.2">
      <c r="A42" s="10"/>
      <c r="B42" s="5"/>
      <c r="C42" s="5"/>
      <c r="D42" s="5"/>
      <c r="E42" s="5"/>
      <c r="F42" s="5"/>
      <c r="G42" s="5"/>
      <c r="H42" s="5"/>
      <c r="I42" s="5"/>
      <c r="J42" s="5"/>
      <c r="K42" s="5"/>
      <c r="L42" s="5"/>
      <c r="M42" s="5"/>
      <c r="N42" s="5"/>
      <c r="O42" s="5"/>
      <c r="P42" s="5"/>
      <c r="Q42" s="5"/>
      <c r="R42" s="137"/>
      <c r="S42" s="5"/>
      <c r="T42" s="10"/>
    </row>
    <row r="43" spans="1:20" ht="70.5" customHeight="1" x14ac:dyDescent="0.2">
      <c r="A43" s="10"/>
      <c r="B43" s="5"/>
      <c r="C43" s="5"/>
      <c r="D43" s="5"/>
      <c r="E43" s="5"/>
      <c r="F43" s="5"/>
      <c r="G43" s="5"/>
      <c r="H43" s="5"/>
      <c r="I43" s="5"/>
      <c r="J43" s="5"/>
      <c r="K43" s="5"/>
      <c r="L43" s="5"/>
      <c r="M43" s="5"/>
      <c r="N43" s="5"/>
      <c r="O43" s="5"/>
      <c r="P43" s="5"/>
      <c r="Q43" s="5"/>
      <c r="R43" s="137"/>
      <c r="S43" s="5"/>
      <c r="T43" s="10"/>
    </row>
    <row r="44" spans="1:20" ht="10.5" customHeight="1" x14ac:dyDescent="0.2">
      <c r="A44" s="10"/>
      <c r="B44" s="5"/>
      <c r="C44" s="5"/>
      <c r="D44" s="5"/>
      <c r="E44" s="5"/>
      <c r="F44" s="5"/>
      <c r="G44" s="5"/>
      <c r="H44" s="5"/>
      <c r="I44" s="5"/>
      <c r="J44" s="5"/>
      <c r="K44" s="5"/>
      <c r="L44" s="5"/>
      <c r="M44" s="5"/>
      <c r="N44" s="5"/>
      <c r="O44" s="5"/>
      <c r="P44" s="5"/>
      <c r="Q44" s="5"/>
      <c r="R44" s="137"/>
      <c r="S44" s="5"/>
      <c r="T44" s="10"/>
    </row>
    <row r="45" spans="1:20" ht="15.75" hidden="1" x14ac:dyDescent="0.2">
      <c r="B45" s="5"/>
      <c r="C45" s="5"/>
      <c r="D45" s="5"/>
      <c r="E45" s="5"/>
      <c r="F45" s="5"/>
      <c r="G45" s="5"/>
      <c r="H45" s="5"/>
      <c r="I45" s="5"/>
      <c r="J45" s="5"/>
      <c r="K45" s="5"/>
      <c r="L45" s="5"/>
      <c r="M45" s="5"/>
      <c r="N45" s="5"/>
      <c r="O45" s="5"/>
      <c r="P45" s="5"/>
      <c r="Q45" s="5"/>
      <c r="R45" s="137"/>
      <c r="S45" s="5"/>
      <c r="T45" s="10"/>
    </row>
    <row r="46" spans="1:20" ht="93.75" customHeight="1" thickBot="1" x14ac:dyDescent="0.25">
      <c r="A46" s="10"/>
      <c r="B46" s="74"/>
      <c r="C46" s="75"/>
      <c r="D46" s="75"/>
      <c r="E46" s="76"/>
      <c r="F46" s="77"/>
      <c r="G46" s="77"/>
      <c r="H46" s="77"/>
      <c r="I46" s="77"/>
      <c r="J46" s="77"/>
      <c r="K46" s="18"/>
      <c r="L46" s="19"/>
      <c r="M46" s="20"/>
      <c r="N46" s="20"/>
      <c r="O46" s="21"/>
      <c r="P46" s="21"/>
      <c r="Q46" s="78"/>
      <c r="R46" s="20"/>
      <c r="S46" s="20"/>
    </row>
    <row r="47" spans="1:20" s="99" customFormat="1" ht="23.25" customHeight="1" thickBot="1" x14ac:dyDescent="0.3">
      <c r="A47" s="97"/>
      <c r="B47" s="314" t="s">
        <v>98</v>
      </c>
      <c r="C47" s="315"/>
      <c r="D47" s="315"/>
      <c r="E47" s="315"/>
      <c r="F47" s="315"/>
      <c r="G47" s="315"/>
      <c r="H47" s="315"/>
      <c r="I47" s="315"/>
      <c r="J47" s="315"/>
      <c r="K47" s="315"/>
      <c r="L47" s="315"/>
      <c r="M47" s="315"/>
      <c r="N47" s="315"/>
      <c r="O47" s="315"/>
      <c r="P47" s="315"/>
      <c r="Q47" s="315"/>
      <c r="R47" s="315"/>
      <c r="S47" s="315"/>
      <c r="T47" s="316"/>
    </row>
    <row r="48" spans="1:20" s="99" customFormat="1" ht="22.9" customHeight="1" x14ac:dyDescent="0.25">
      <c r="A48" s="97"/>
      <c r="B48" s="74"/>
      <c r="C48" s="75"/>
      <c r="D48" s="75"/>
      <c r="E48" s="76"/>
      <c r="F48" s="77"/>
      <c r="G48" s="77"/>
      <c r="H48" s="77"/>
      <c r="I48" s="77"/>
      <c r="J48" s="77"/>
      <c r="K48" s="18"/>
      <c r="L48" s="19"/>
      <c r="M48" s="20"/>
      <c r="N48" s="20"/>
      <c r="O48" s="21"/>
      <c r="P48" s="21"/>
      <c r="Q48" s="78"/>
      <c r="R48" s="20"/>
      <c r="S48" s="20"/>
      <c r="T48" s="6"/>
    </row>
    <row r="49" spans="1:20" s="96" customFormat="1" ht="9" customHeight="1" thickBot="1" x14ac:dyDescent="0.25">
      <c r="A49" s="95"/>
      <c r="B49" s="74"/>
      <c r="C49" s="75"/>
      <c r="D49" s="75"/>
      <c r="E49" s="76"/>
      <c r="F49" s="77"/>
      <c r="G49" s="77"/>
      <c r="H49" s="77"/>
      <c r="I49" s="77"/>
      <c r="J49" s="77"/>
      <c r="K49" s="18"/>
      <c r="L49" s="19"/>
      <c r="M49" s="20"/>
      <c r="N49" s="20"/>
      <c r="O49" s="21"/>
      <c r="P49" s="21"/>
      <c r="Q49" s="78"/>
      <c r="R49" s="20"/>
      <c r="S49" s="20"/>
      <c r="T49" s="6"/>
    </row>
    <row r="50" spans="1:20" ht="15.75" x14ac:dyDescent="0.2">
      <c r="A50" s="10"/>
      <c r="B50" s="114"/>
      <c r="C50" s="115"/>
      <c r="D50" s="116"/>
      <c r="E50" s="116"/>
      <c r="F50" s="116"/>
      <c r="G50" s="116"/>
      <c r="H50" s="116"/>
      <c r="I50" s="152"/>
      <c r="J50" s="152"/>
      <c r="K50" s="152"/>
      <c r="L50" s="152"/>
      <c r="M50" s="116"/>
      <c r="N50" s="116"/>
      <c r="O50" s="116"/>
      <c r="P50" s="116"/>
      <c r="Q50" s="116"/>
      <c r="R50" s="117"/>
      <c r="S50" s="117"/>
      <c r="T50" s="118"/>
    </row>
    <row r="51" spans="1:20" ht="17.25" x14ac:dyDescent="0.25">
      <c r="A51" s="10"/>
      <c r="B51" s="119"/>
      <c r="C51" s="98"/>
      <c r="D51" s="104"/>
      <c r="E51" s="104"/>
      <c r="F51" s="104"/>
      <c r="G51" s="97"/>
      <c r="H51" s="97"/>
      <c r="I51" s="104"/>
      <c r="J51" s="104"/>
      <c r="K51" s="104"/>
      <c r="L51" s="104"/>
      <c r="M51" s="104"/>
      <c r="N51" s="104"/>
      <c r="O51" s="80"/>
      <c r="P51" s="80"/>
      <c r="Q51" s="104"/>
      <c r="R51" s="104"/>
      <c r="S51" s="104"/>
      <c r="T51" s="120"/>
    </row>
    <row r="52" spans="1:20" ht="17.25" x14ac:dyDescent="0.25">
      <c r="A52" s="10"/>
      <c r="B52" s="119"/>
      <c r="C52" s="98"/>
      <c r="D52" s="104"/>
      <c r="E52" s="104"/>
      <c r="F52" s="104"/>
      <c r="G52" s="97"/>
      <c r="H52" s="97"/>
      <c r="I52" s="310"/>
      <c r="J52" s="310"/>
      <c r="K52" s="310"/>
      <c r="L52" s="310"/>
      <c r="M52" s="310"/>
      <c r="N52" s="310"/>
      <c r="O52" s="80"/>
      <c r="P52" s="80"/>
      <c r="Q52" s="104"/>
      <c r="R52" s="104"/>
      <c r="S52" s="104"/>
      <c r="T52" s="120"/>
    </row>
    <row r="53" spans="1:20" ht="16.5" thickBot="1" x14ac:dyDescent="0.25">
      <c r="A53" s="10"/>
      <c r="B53" s="121"/>
      <c r="C53" s="5"/>
      <c r="D53" s="80"/>
      <c r="E53" s="80"/>
      <c r="F53" s="80"/>
      <c r="G53" s="80"/>
      <c r="H53" s="122"/>
      <c r="I53" s="80"/>
      <c r="J53" s="80"/>
      <c r="K53" s="80"/>
      <c r="L53" s="80"/>
      <c r="M53" s="80"/>
      <c r="N53" s="80"/>
      <c r="O53" s="80"/>
      <c r="P53" s="80"/>
      <c r="Q53" s="80"/>
      <c r="R53" s="80"/>
      <c r="S53" s="80"/>
      <c r="T53" s="123"/>
    </row>
    <row r="54" spans="1:20" ht="15.75" x14ac:dyDescent="0.2">
      <c r="B54" s="121"/>
      <c r="C54" s="5"/>
      <c r="D54" s="318"/>
      <c r="E54" s="318"/>
      <c r="F54" s="318"/>
      <c r="G54" s="318"/>
      <c r="H54" s="318"/>
      <c r="I54" s="318"/>
      <c r="J54" s="318"/>
      <c r="K54" s="318"/>
      <c r="L54" s="318"/>
      <c r="M54" s="318"/>
      <c r="N54" s="318"/>
      <c r="O54" s="318"/>
      <c r="P54" s="318"/>
      <c r="Q54" s="318"/>
      <c r="R54" s="318"/>
      <c r="S54" s="318"/>
      <c r="T54" s="123"/>
    </row>
    <row r="55" spans="1:20" ht="15.75" x14ac:dyDescent="0.2">
      <c r="B55" s="121"/>
      <c r="C55" s="5"/>
      <c r="D55" s="319"/>
      <c r="E55" s="319"/>
      <c r="F55" s="319"/>
      <c r="G55" s="319"/>
      <c r="H55" s="319"/>
      <c r="I55" s="319"/>
      <c r="J55" s="319"/>
      <c r="K55" s="319"/>
      <c r="L55" s="319"/>
      <c r="M55" s="319"/>
      <c r="N55" s="319"/>
      <c r="O55" s="319"/>
      <c r="P55" s="319"/>
      <c r="Q55" s="319"/>
      <c r="R55" s="319"/>
      <c r="S55" s="319"/>
      <c r="T55" s="123"/>
    </row>
    <row r="56" spans="1:20" ht="15.75" x14ac:dyDescent="0.2">
      <c r="B56" s="121"/>
      <c r="C56" s="5"/>
      <c r="D56" s="319"/>
      <c r="E56" s="319"/>
      <c r="F56" s="319"/>
      <c r="G56" s="319"/>
      <c r="H56" s="319"/>
      <c r="I56" s="319"/>
      <c r="J56" s="319"/>
      <c r="K56" s="319"/>
      <c r="L56" s="319"/>
      <c r="M56" s="319"/>
      <c r="N56" s="319"/>
      <c r="O56" s="319"/>
      <c r="P56" s="319"/>
      <c r="Q56" s="319"/>
      <c r="R56" s="319"/>
      <c r="S56" s="319"/>
      <c r="T56" s="123"/>
    </row>
    <row r="57" spans="1:20" ht="15.75" x14ac:dyDescent="0.2">
      <c r="B57" s="121"/>
      <c r="C57" s="5"/>
      <c r="D57" s="319"/>
      <c r="E57" s="319"/>
      <c r="F57" s="319"/>
      <c r="G57" s="319"/>
      <c r="H57" s="319"/>
      <c r="I57" s="319"/>
      <c r="J57" s="319"/>
      <c r="K57" s="319"/>
      <c r="L57" s="319"/>
      <c r="M57" s="319"/>
      <c r="N57" s="319"/>
      <c r="O57" s="319"/>
      <c r="P57" s="319"/>
      <c r="Q57" s="319"/>
      <c r="R57" s="319"/>
      <c r="S57" s="319"/>
      <c r="T57" s="123"/>
    </row>
    <row r="58" spans="1:20" ht="17.25" thickBot="1" x14ac:dyDescent="0.25">
      <c r="B58" s="124"/>
      <c r="C58" s="125"/>
      <c r="D58" s="125"/>
      <c r="E58" s="126"/>
      <c r="F58" s="127"/>
      <c r="G58" s="127"/>
      <c r="H58" s="127"/>
      <c r="I58" s="127"/>
      <c r="J58" s="127"/>
      <c r="K58" s="320"/>
      <c r="L58" s="320"/>
      <c r="M58" s="320"/>
      <c r="N58" s="128"/>
      <c r="O58" s="129"/>
      <c r="P58" s="129"/>
      <c r="Q58" s="130"/>
      <c r="R58" s="128"/>
      <c r="S58" s="128"/>
      <c r="T58" s="131"/>
    </row>
    <row r="59" spans="1:20" ht="16.5" x14ac:dyDescent="0.2">
      <c r="B59" s="74"/>
      <c r="C59" s="75"/>
      <c r="D59" s="75"/>
      <c r="E59" s="76"/>
      <c r="F59" s="77"/>
      <c r="G59" s="77"/>
      <c r="H59" s="77"/>
      <c r="I59" s="77"/>
      <c r="J59" s="77"/>
      <c r="K59" s="81"/>
      <c r="L59" s="81"/>
      <c r="M59" s="81"/>
      <c r="N59" s="20"/>
      <c r="O59" s="21"/>
      <c r="P59" s="21"/>
      <c r="Q59" s="78"/>
      <c r="R59" s="20"/>
      <c r="S59" s="20"/>
    </row>
    <row r="60" spans="1:20" ht="16.5" x14ac:dyDescent="0.2">
      <c r="B60" s="74"/>
      <c r="C60" s="75"/>
      <c r="D60" s="75"/>
      <c r="E60" s="76"/>
      <c r="F60" s="77"/>
      <c r="G60" s="77"/>
      <c r="H60" s="77"/>
      <c r="I60" s="77"/>
      <c r="J60" s="77"/>
      <c r="K60" s="81"/>
      <c r="L60" s="81"/>
      <c r="M60" s="81"/>
      <c r="N60" s="20"/>
      <c r="O60" s="21"/>
      <c r="P60" s="21"/>
      <c r="Q60" s="78"/>
      <c r="R60" s="20"/>
      <c r="S60" s="20"/>
    </row>
    <row r="61" spans="1:20" ht="15.75" x14ac:dyDescent="0.2">
      <c r="B61" s="29"/>
      <c r="C61" s="29"/>
      <c r="D61" s="29"/>
      <c r="E61" s="29"/>
      <c r="F61" s="30"/>
      <c r="G61" s="29"/>
      <c r="H61" s="29"/>
      <c r="I61" s="29"/>
      <c r="J61" s="29"/>
      <c r="K61" s="317"/>
      <c r="L61" s="317"/>
      <c r="M61" s="317"/>
      <c r="N61" s="29"/>
      <c r="O61" s="29"/>
      <c r="P61" s="29"/>
      <c r="Q61" s="46"/>
      <c r="R61" s="29"/>
      <c r="S61" s="29"/>
      <c r="T61" s="3"/>
    </row>
    <row r="62" spans="1:20" x14ac:dyDescent="0.2">
      <c r="K62" s="317"/>
      <c r="L62" s="317"/>
      <c r="M62" s="317"/>
    </row>
  </sheetData>
  <sheetProtection selectLockedCells="1"/>
  <mergeCells count="51">
    <mergeCell ref="K62:M62"/>
    <mergeCell ref="D54:S54"/>
    <mergeCell ref="D55:S55"/>
    <mergeCell ref="D56:S56"/>
    <mergeCell ref="D57:S57"/>
    <mergeCell ref="K58:M58"/>
    <mergeCell ref="K61:M61"/>
    <mergeCell ref="B32:Q32"/>
    <mergeCell ref="B47:T47"/>
    <mergeCell ref="I52:N52"/>
    <mergeCell ref="F30:H30"/>
    <mergeCell ref="L30:M30"/>
    <mergeCell ref="S30:T30"/>
    <mergeCell ref="F29:H29"/>
    <mergeCell ref="L29:M29"/>
    <mergeCell ref="S29:T29"/>
    <mergeCell ref="B20:C20"/>
    <mergeCell ref="B21:C21"/>
    <mergeCell ref="B22:C22"/>
    <mergeCell ref="B24:D24"/>
    <mergeCell ref="B26:T26"/>
    <mergeCell ref="F27:H27"/>
    <mergeCell ref="L27:M27"/>
    <mergeCell ref="S27:T27"/>
    <mergeCell ref="F28:H28"/>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7:F27">
    <cfRule type="cellIs" dxfId="252" priority="17" operator="equal">
      <formula>#REF!</formula>
    </cfRule>
    <cfRule type="cellIs" dxfId="251" priority="18" operator="equal">
      <formula>#REF!</formula>
    </cfRule>
  </conditionalFormatting>
  <conditionalFormatting sqref="C28:F30">
    <cfRule type="cellIs" dxfId="250" priority="29" operator="equal">
      <formula>#REF!</formula>
    </cfRule>
  </conditionalFormatting>
  <conditionalFormatting sqref="C29:F30">
    <cfRule type="cellIs" dxfId="249" priority="30" operator="equal">
      <formula>#REF!</formula>
    </cfRule>
  </conditionalFormatting>
  <conditionalFormatting sqref="C58:J60">
    <cfRule type="cellIs" dxfId="248" priority="28" operator="equal">
      <formula>#REF!</formula>
    </cfRule>
    <cfRule type="cellIs" dxfId="247" priority="27" operator="equal">
      <formula>#REF!</formula>
    </cfRule>
  </conditionalFormatting>
  <conditionalFormatting sqref="C25:L25">
    <cfRule type="cellIs" dxfId="246" priority="36" operator="equal">
      <formula>#REF!</formula>
    </cfRule>
    <cfRule type="cellIs" dxfId="245" priority="35" operator="equal">
      <formula>#REF!</formula>
    </cfRule>
  </conditionalFormatting>
  <conditionalFormatting sqref="C46:L46">
    <cfRule type="cellIs" dxfId="244" priority="3" operator="equal">
      <formula>#REF!</formula>
    </cfRule>
    <cfRule type="cellIs" dxfId="243" priority="4" operator="equal">
      <formula>#REF!</formula>
    </cfRule>
  </conditionalFormatting>
  <conditionalFormatting sqref="C48:L49">
    <cfRule type="cellIs" dxfId="242" priority="23" operator="equal">
      <formula>#REF!</formula>
    </cfRule>
    <cfRule type="cellIs" dxfId="241" priority="24" operator="equal">
      <formula>#REF!</formula>
    </cfRule>
  </conditionalFormatting>
  <conditionalFormatting sqref="D54">
    <cfRule type="cellIs" dxfId="240" priority="26" operator="equal">
      <formula>#REF!</formula>
    </cfRule>
    <cfRule type="cellIs" dxfId="239" priority="25" operator="equal">
      <formula>#REF!</formula>
    </cfRule>
  </conditionalFormatting>
  <conditionalFormatting sqref="F11">
    <cfRule type="containsText" dxfId="238" priority="37" operator="containsText" text="NO HABILITADO">
      <formula>NOT(ISERROR(SEARCH("NO HABILITADO",F11)))</formula>
    </cfRule>
    <cfRule type="containsText" dxfId="237" priority="38" operator="containsText" text="HABILITADO">
      <formula>NOT(ISERROR(SEARCH("HABILITADO",F11)))</formula>
    </cfRule>
  </conditionalFormatting>
  <conditionalFormatting sqref="F27">
    <cfRule type="cellIs" dxfId="236" priority="15" operator="equal">
      <formula>#REF!</formula>
    </cfRule>
    <cfRule type="cellIs" dxfId="235" priority="16" operator="equal">
      <formula>#REF!</formula>
    </cfRule>
  </conditionalFormatting>
  <conditionalFormatting sqref="G11">
    <cfRule type="containsText" dxfId="234" priority="11" operator="containsText" text="NO CUMPLE">
      <formula>NOT(ISERROR(SEARCH("NO CUMPLE",G11)))</formula>
    </cfRule>
    <cfRule type="containsText" dxfId="233" priority="12" operator="containsText" text="CUMPLE">
      <formula>NOT(ISERROR(SEARCH("CUMPLE",G11)))</formula>
    </cfRule>
  </conditionalFormatting>
  <conditionalFormatting sqref="I28:K28 N28:P28 C31:L31 C28:F28">
    <cfRule type="cellIs" dxfId="232" priority="42" operator="equal">
      <formula>#REF!</formula>
    </cfRule>
  </conditionalFormatting>
  <conditionalFormatting sqref="I28:K28 N28:P28 C31:L31">
    <cfRule type="cellIs" dxfId="231" priority="41" operator="equal">
      <formula>#REF!</formula>
    </cfRule>
  </conditionalFormatting>
  <conditionalFormatting sqref="K58:K60">
    <cfRule type="cellIs" dxfId="230" priority="31" operator="equal">
      <formula>#REF!</formula>
    </cfRule>
    <cfRule type="cellIs" dxfId="229" priority="32" operator="equal">
      <formula>#REF!</formula>
    </cfRule>
  </conditionalFormatting>
  <conditionalFormatting sqref="L27 O29:P30">
    <cfRule type="cellIs" dxfId="228" priority="14" operator="equal">
      <formula>#REF!</formula>
    </cfRule>
    <cfRule type="cellIs" dxfId="227" priority="13" operator="equal">
      <formula>#REF!</formula>
    </cfRule>
  </conditionalFormatting>
  <conditionalFormatting sqref="L58:M60">
    <cfRule type="cellIs" dxfId="226" priority="33" operator="equal">
      <formula>#REF!</formula>
    </cfRule>
    <cfRule type="cellIs" dxfId="225" priority="34" operator="equal">
      <formula>#REF!</formula>
    </cfRule>
  </conditionalFormatting>
  <conditionalFormatting sqref="N27:R27">
    <cfRule type="cellIs" dxfId="224" priority="20" operator="equal">
      <formula>#REF!</formula>
    </cfRule>
    <cfRule type="cellIs" dxfId="223" priority="19" operator="equal">
      <formula>#REF!</formula>
    </cfRule>
  </conditionalFormatting>
  <conditionalFormatting sqref="S32">
    <cfRule type="cellIs" dxfId="222" priority="6" operator="equal">
      <formula>"NO CUMPLE"</formula>
    </cfRule>
    <cfRule type="cellIs" dxfId="221" priority="5" operator="equal">
      <formula>"CUMPLE"</formula>
    </cfRule>
  </conditionalFormatting>
  <conditionalFormatting sqref="T21:T24 I29:K30 N29:N30">
    <cfRule type="containsText" dxfId="220" priority="2" operator="containsText" text="CUMPLE">
      <formula>NOT(ISERROR(SEARCH("CUMPLE",I21)))</formula>
    </cfRule>
    <cfRule type="containsText" dxfId="219" priority="1" operator="containsText" text="NO">
      <formula>NOT(ISERROR(SEARCH("NO",I21)))</formula>
    </cfRule>
  </conditionalFormatting>
  <conditionalFormatting sqref="T50:T57">
    <cfRule type="containsText" dxfId="218" priority="8" operator="containsText" text="CUMPLE">
      <formula>NOT(ISERROR(SEARCH("CUMPLE",T50)))</formula>
    </cfRule>
    <cfRule type="containsText" dxfId="217" priority="7" operator="containsText" text="NO CUMPLE">
      <formula>NOT(ISERROR(SEARCH("NO CUMPLE",T50)))</formula>
    </cfRule>
  </conditionalFormatting>
  <dataValidations count="1">
    <dataValidation type="list" allowBlank="1" showInputMessage="1" showErrorMessage="1" sqref="E25:L25" xr:uid="{2D6FF49F-22D0-464A-9DE9-68745F1A5104}">
      <formula1>#REF!</formula1>
    </dataValidation>
  </dataValidations>
  <printOptions horizontalCentered="1" verticalCentered="1"/>
  <pageMargins left="0.39370078740157483" right="0.39370078740157483" top="0.39370078740157483" bottom="0.39370078740157483" header="0" footer="0"/>
  <pageSetup paperSize="121" scale="37"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BEA9E-54BE-4E5C-BE11-19D8098070C2}">
  <sheetPr>
    <pageSetUpPr fitToPage="1"/>
  </sheetPr>
  <dimension ref="A1:M23"/>
  <sheetViews>
    <sheetView view="pageBreakPreview" zoomScale="70" zoomScaleNormal="100" zoomScaleSheetLayoutView="70" workbookViewId="0">
      <selection activeCell="E18" sqref="E18"/>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144</v>
      </c>
      <c r="C13" s="367" t="s">
        <v>105</v>
      </c>
      <c r="D13" s="332" t="s">
        <v>106</v>
      </c>
      <c r="E13" s="333"/>
      <c r="F13" s="333"/>
      <c r="G13" s="333"/>
      <c r="H13" s="340" t="s">
        <v>107</v>
      </c>
      <c r="I13" s="340" t="s">
        <v>108</v>
      </c>
      <c r="J13" s="336" t="s">
        <v>78</v>
      </c>
      <c r="K13" s="333"/>
      <c r="L13" s="333"/>
      <c r="M13" s="337"/>
    </row>
    <row r="14" spans="1:13" s="151" customFormat="1" ht="17.25" customHeight="1" x14ac:dyDescent="0.2">
      <c r="A14" s="373"/>
      <c r="B14" s="368"/>
      <c r="C14" s="368"/>
      <c r="D14" s="397"/>
      <c r="E14" s="398"/>
      <c r="F14" s="398"/>
      <c r="G14" s="398"/>
      <c r="H14" s="399"/>
      <c r="I14" s="399"/>
      <c r="J14" s="400"/>
      <c r="K14" s="398"/>
      <c r="L14" s="398"/>
      <c r="M14" s="401"/>
    </row>
    <row r="15" spans="1:13" ht="84.6" customHeight="1" x14ac:dyDescent="0.2">
      <c r="A15" s="232" t="str">
        <f>+'1. Exp.Habilitante #25'!B9</f>
        <v>1.</v>
      </c>
      <c r="B15" s="164" t="s">
        <v>151</v>
      </c>
      <c r="C15" s="238">
        <v>1</v>
      </c>
      <c r="D15" s="402" t="s">
        <v>152</v>
      </c>
      <c r="E15" s="402"/>
      <c r="F15" s="402"/>
      <c r="G15" s="402"/>
      <c r="H15" s="239">
        <v>15152123670.41</v>
      </c>
      <c r="I15" s="240" t="s">
        <v>125</v>
      </c>
      <c r="J15" s="403"/>
      <c r="K15" s="403"/>
      <c r="L15" s="403"/>
      <c r="M15" s="403"/>
    </row>
    <row r="16" spans="1:13" s="92" customFormat="1" ht="13.5" thickBot="1" x14ac:dyDescent="0.25">
      <c r="A16" s="93"/>
      <c r="C16" s="147"/>
    </row>
    <row r="17" spans="1:13" ht="23.25" customHeight="1" thickBot="1" x14ac:dyDescent="0.25">
      <c r="A17" s="348" t="s">
        <v>112</v>
      </c>
      <c r="B17" s="349"/>
      <c r="C17" s="349"/>
      <c r="D17" s="349"/>
      <c r="E17" s="349"/>
      <c r="F17" s="349"/>
      <c r="G17" s="349"/>
      <c r="H17" s="349"/>
      <c r="I17" s="349"/>
      <c r="J17" s="349"/>
      <c r="K17" s="349"/>
      <c r="L17" s="349"/>
      <c r="M17" s="350"/>
    </row>
    <row r="18" spans="1:13" ht="94.5" customHeight="1" x14ac:dyDescent="0.2">
      <c r="A18" s="105"/>
      <c r="B18" s="106"/>
      <c r="C18" s="148"/>
      <c r="D18" s="152"/>
      <c r="E18" s="152"/>
      <c r="F18" s="152"/>
      <c r="G18" s="152"/>
      <c r="H18" s="116"/>
      <c r="I18" s="116"/>
      <c r="J18" s="106"/>
      <c r="K18" s="106"/>
      <c r="L18" s="106"/>
      <c r="M18" s="107"/>
    </row>
    <row r="19" spans="1:13" ht="10.5" customHeight="1" x14ac:dyDescent="0.2">
      <c r="A19" s="108"/>
      <c r="B19" s="109"/>
      <c r="C19" s="162"/>
      <c r="D19" s="162"/>
      <c r="E19" s="162"/>
      <c r="F19" s="162"/>
      <c r="G19" s="162"/>
      <c r="H19" s="162"/>
      <c r="I19" s="162"/>
      <c r="J19" s="109"/>
      <c r="K19" s="109"/>
      <c r="L19" s="109"/>
      <c r="M19" s="110"/>
    </row>
    <row r="20" spans="1:13" ht="16.5" customHeight="1" x14ac:dyDescent="0.2">
      <c r="A20" s="108"/>
      <c r="B20" s="109"/>
      <c r="C20" s="356"/>
      <c r="D20" s="356"/>
      <c r="E20" s="356"/>
      <c r="F20" s="356"/>
      <c r="G20" s="356"/>
      <c r="H20" s="356"/>
      <c r="I20" s="356"/>
      <c r="J20" s="109"/>
      <c r="K20" s="109"/>
      <c r="L20" s="109"/>
      <c r="M20" s="110"/>
    </row>
    <row r="21" spans="1:13" ht="6.75" customHeight="1" thickBot="1" x14ac:dyDescent="0.25">
      <c r="A21" s="108"/>
      <c r="B21" s="111"/>
      <c r="C21" s="149"/>
      <c r="D21" s="111"/>
      <c r="E21" s="111"/>
      <c r="F21" s="111"/>
      <c r="G21" s="111"/>
      <c r="H21" s="111"/>
      <c r="I21" s="111"/>
      <c r="J21" s="111"/>
      <c r="K21" s="111"/>
      <c r="L21" s="111"/>
      <c r="M21" s="110"/>
    </row>
    <row r="22" spans="1:13" ht="16.5" x14ac:dyDescent="0.2">
      <c r="A22" s="342"/>
      <c r="B22" s="343"/>
      <c r="C22" s="343"/>
      <c r="D22" s="343"/>
      <c r="E22" s="343"/>
      <c r="F22" s="343"/>
      <c r="G22" s="343"/>
      <c r="H22" s="343"/>
      <c r="I22" s="343"/>
      <c r="J22" s="343"/>
      <c r="K22" s="343"/>
      <c r="L22" s="343"/>
      <c r="M22" s="344"/>
    </row>
    <row r="23" spans="1:13" ht="17.25" thickBot="1" x14ac:dyDescent="0.25">
      <c r="A23" s="345" t="str">
        <f>Datos!B3</f>
        <v>FDLU-LP-010-2024 (117411)</v>
      </c>
      <c r="B23" s="346"/>
      <c r="C23" s="346"/>
      <c r="D23" s="346"/>
      <c r="E23" s="346"/>
      <c r="F23" s="346"/>
      <c r="G23" s="346"/>
      <c r="H23" s="346"/>
      <c r="I23" s="346"/>
      <c r="J23" s="346"/>
      <c r="K23" s="346"/>
      <c r="L23" s="346"/>
      <c r="M23"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7">
    <mergeCell ref="A17:M17"/>
    <mergeCell ref="C20:I20"/>
    <mergeCell ref="A22:M22"/>
    <mergeCell ref="A23:M23"/>
    <mergeCell ref="H13:H14"/>
    <mergeCell ref="I13:I14"/>
    <mergeCell ref="J13:M14"/>
    <mergeCell ref="D15:G15"/>
    <mergeCell ref="J15:M15"/>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7">
    <cfRule type="cellIs" dxfId="216" priority="6" operator="equal">
      <formula>#REF!</formula>
    </cfRule>
    <cfRule type="cellIs" dxfId="215" priority="7" operator="equal">
      <formula>#REF!</formula>
    </cfRule>
    <cfRule type="cellIs" dxfId="214" priority="8" operator="equal">
      <formula>#REF!</formula>
    </cfRule>
    <cfRule type="cellIs" dxfId="213" priority="9" operator="equal">
      <formula>#REF!</formula>
    </cfRule>
  </conditionalFormatting>
  <conditionalFormatting sqref="I15">
    <cfRule type="containsText" dxfId="212" priority="4364" operator="containsText" text="NO">
      <formula>NOT(ISERROR(SEARCH("NO",I15)))</formula>
    </cfRule>
    <cfRule type="containsText" dxfId="211" priority="4365" operator="containsText" text="CUMPLE">
      <formula>NOT(ISERROR(SEARCH("CUMPLE",I15)))</formula>
    </cfRule>
    <cfRule type="top10" dxfId="210" priority="4366" rank="1"/>
  </conditionalFormatting>
  <conditionalFormatting sqref="J15">
    <cfRule type="colorScale" priority="4367">
      <colorScale>
        <cfvo type="min"/>
        <cfvo type="percentile" val="50"/>
        <cfvo type="max"/>
        <color rgb="FFF8696B"/>
        <color rgb="FFFFEB84"/>
        <color rgb="FF63BE7B"/>
      </colorScale>
    </cfRule>
    <cfRule type="top10" dxfId="209" priority="4368"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62"/>
  <sheetViews>
    <sheetView view="pageBreakPreview" topLeftCell="K1" zoomScale="55" zoomScaleNormal="80" zoomScaleSheetLayoutView="55" workbookViewId="0">
      <selection activeCell="S19" sqref="E19:T1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153</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77.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153</v>
      </c>
      <c r="F14" s="269"/>
      <c r="G14" s="269"/>
      <c r="H14" s="270"/>
      <c r="I14" s="277" t="s">
        <v>40</v>
      </c>
      <c r="J14" s="278"/>
      <c r="K14" s="281" t="s">
        <v>153</v>
      </c>
      <c r="L14" s="282"/>
      <c r="M14" s="282"/>
      <c r="N14" s="283"/>
      <c r="O14" s="277" t="s">
        <v>42</v>
      </c>
      <c r="P14" s="284"/>
      <c r="Q14" s="278"/>
      <c r="R14" s="139">
        <v>1</v>
      </c>
      <c r="S14" s="49"/>
      <c r="T14" s="49"/>
    </row>
    <row r="15" spans="1:20" s="7" customFormat="1" ht="35.25" customHeight="1" x14ac:dyDescent="0.2">
      <c r="A15" s="8"/>
      <c r="B15" s="262"/>
      <c r="C15" s="263"/>
      <c r="D15" s="264"/>
      <c r="E15" s="271"/>
      <c r="F15" s="272"/>
      <c r="G15" s="272"/>
      <c r="H15" s="273"/>
      <c r="I15" s="277" t="s">
        <v>43</v>
      </c>
      <c r="J15" s="278"/>
      <c r="K15" s="281" t="s">
        <v>46</v>
      </c>
      <c r="L15" s="282"/>
      <c r="M15" s="282"/>
      <c r="N15" s="283"/>
      <c r="O15" s="277" t="s">
        <v>42</v>
      </c>
      <c r="P15" s="284"/>
      <c r="Q15" s="278"/>
      <c r="R15" s="139" t="s">
        <v>46</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0.75</v>
      </c>
      <c r="K18" s="52">
        <f>((E18/1300000)*J18)</f>
        <v>1793.4478846153847</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2.5" customHeight="1" x14ac:dyDescent="0.2">
      <c r="A21" s="47"/>
      <c r="B21" s="287" t="s">
        <v>55</v>
      </c>
      <c r="C21" s="288"/>
      <c r="D21" s="234" t="s">
        <v>56</v>
      </c>
      <c r="E21" s="57" t="s">
        <v>57</v>
      </c>
      <c r="F21" s="57" t="s">
        <v>57</v>
      </c>
      <c r="G21" s="57" t="s">
        <v>57</v>
      </c>
      <c r="H21" s="57"/>
      <c r="I21" s="57"/>
      <c r="J21" s="57"/>
      <c r="K21" s="57"/>
      <c r="L21" s="57"/>
      <c r="M21" s="57"/>
      <c r="N21" s="57"/>
      <c r="O21" s="57"/>
      <c r="P21" s="57"/>
      <c r="Q21" s="57"/>
      <c r="R21" s="57"/>
      <c r="S21" s="55">
        <f>COUNTA(E21:R21)</f>
        <v>3</v>
      </c>
      <c r="T21" s="94" t="str">
        <f>IF(S21&gt;=1,"CUMPLE","NO CUMPLE")</f>
        <v>CUMPLE</v>
      </c>
    </row>
    <row r="22" spans="1:20" s="1" customFormat="1" ht="22.5" customHeight="1" x14ac:dyDescent="0.2">
      <c r="A22" s="47"/>
      <c r="B22" s="287" t="s">
        <v>55</v>
      </c>
      <c r="C22" s="288"/>
      <c r="D22" s="234" t="s">
        <v>58</v>
      </c>
      <c r="E22" s="57" t="s">
        <v>57</v>
      </c>
      <c r="F22" s="57"/>
      <c r="G22" s="57"/>
      <c r="H22" s="57"/>
      <c r="I22" s="57"/>
      <c r="J22" s="57"/>
      <c r="K22" s="57"/>
      <c r="L22" s="57"/>
      <c r="M22" s="57"/>
      <c r="N22" s="57"/>
      <c r="O22" s="57"/>
      <c r="P22" s="57"/>
      <c r="Q22" s="57"/>
      <c r="R22" s="57"/>
      <c r="S22" s="55">
        <f t="shared" ref="S22" si="0">COUNTA(E22:R22)</f>
        <v>1</v>
      </c>
      <c r="T22" s="94" t="str">
        <f t="shared" ref="T22" si="1">IF(S22&gt;=1,"CUMPLE","NO CUMPLE")</f>
        <v>CUMPLE</v>
      </c>
    </row>
    <row r="23" spans="1:20" s="1" customFormat="1" ht="22.5" hidden="1" customHeight="1" x14ac:dyDescent="0.2">
      <c r="A23" s="47"/>
      <c r="B23" s="102"/>
      <c r="C23" s="103"/>
      <c r="D23" s="56"/>
      <c r="E23" s="57">
        <f t="shared" ref="E23:R23" si="2">COUNTA(E21:E22)</f>
        <v>2</v>
      </c>
      <c r="F23" s="57">
        <f t="shared" si="2"/>
        <v>1</v>
      </c>
      <c r="G23" s="57">
        <f t="shared" si="2"/>
        <v>1</v>
      </c>
      <c r="H23" s="57">
        <f t="shared" si="2"/>
        <v>0</v>
      </c>
      <c r="I23" s="57">
        <f t="shared" si="2"/>
        <v>0</v>
      </c>
      <c r="J23" s="57">
        <f t="shared" si="2"/>
        <v>0</v>
      </c>
      <c r="K23" s="57">
        <f t="shared" si="2"/>
        <v>0</v>
      </c>
      <c r="L23" s="57">
        <f t="shared" si="2"/>
        <v>0</v>
      </c>
      <c r="M23" s="57">
        <f t="shared" si="2"/>
        <v>0</v>
      </c>
      <c r="N23" s="57">
        <f t="shared" si="2"/>
        <v>0</v>
      </c>
      <c r="O23" s="57">
        <f t="shared" si="2"/>
        <v>0</v>
      </c>
      <c r="P23" s="57">
        <f t="shared" si="2"/>
        <v>0</v>
      </c>
      <c r="Q23" s="57">
        <f t="shared" si="2"/>
        <v>0</v>
      </c>
      <c r="R23" s="57">
        <f t="shared" si="2"/>
        <v>0</v>
      </c>
      <c r="S23" s="55"/>
      <c r="T23" s="94"/>
    </row>
    <row r="24" spans="1:20" s="1" customFormat="1" ht="22.5" customHeight="1" x14ac:dyDescent="0.2">
      <c r="A24" s="47"/>
      <c r="B24" s="294" t="s">
        <v>62</v>
      </c>
      <c r="C24" s="295"/>
      <c r="D24" s="296"/>
      <c r="E24" s="53">
        <f>IF(E23&gt;0,1,0)</f>
        <v>1</v>
      </c>
      <c r="F24" s="53">
        <f t="shared" ref="F24:R24" si="3">IF(F23&gt;0,1,0)</f>
        <v>1</v>
      </c>
      <c r="G24" s="53">
        <f t="shared" si="3"/>
        <v>1</v>
      </c>
      <c r="H24" s="53">
        <f t="shared" si="3"/>
        <v>0</v>
      </c>
      <c r="I24" s="53">
        <f t="shared" si="3"/>
        <v>0</v>
      </c>
      <c r="J24" s="53">
        <f t="shared" si="3"/>
        <v>0</v>
      </c>
      <c r="K24" s="53">
        <f t="shared" si="3"/>
        <v>0</v>
      </c>
      <c r="L24" s="53">
        <f t="shared" si="3"/>
        <v>0</v>
      </c>
      <c r="M24" s="53">
        <f t="shared" si="3"/>
        <v>0</v>
      </c>
      <c r="N24" s="53">
        <f t="shared" si="3"/>
        <v>0</v>
      </c>
      <c r="O24" s="53">
        <f t="shared" si="3"/>
        <v>0</v>
      </c>
      <c r="P24" s="53">
        <f t="shared" si="3"/>
        <v>0</v>
      </c>
      <c r="Q24" s="53">
        <f t="shared" si="3"/>
        <v>0</v>
      </c>
      <c r="R24" s="53">
        <f t="shared" si="3"/>
        <v>0</v>
      </c>
      <c r="S24" s="55">
        <f>SUM(E24:R24)</f>
        <v>3</v>
      </c>
      <c r="T24" s="94"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97" t="s">
        <v>63</v>
      </c>
      <c r="C26" s="297"/>
      <c r="D26" s="297"/>
      <c r="E26" s="297"/>
      <c r="F26" s="297"/>
      <c r="G26" s="297"/>
      <c r="H26" s="297"/>
      <c r="I26" s="297"/>
      <c r="J26" s="297"/>
      <c r="K26" s="297"/>
      <c r="L26" s="297"/>
      <c r="M26" s="297"/>
      <c r="N26" s="297"/>
      <c r="O26" s="297"/>
      <c r="P26" s="297"/>
      <c r="Q26" s="297"/>
      <c r="R26" s="297"/>
      <c r="S26" s="297"/>
      <c r="T26" s="297"/>
    </row>
    <row r="27" spans="1:20" s="2" customFormat="1" ht="190.5" customHeight="1" x14ac:dyDescent="0.2">
      <c r="A27" s="62"/>
      <c r="B27" s="63" t="s">
        <v>64</v>
      </c>
      <c r="C27" s="63" t="s">
        <v>65</v>
      </c>
      <c r="D27" s="63" t="s">
        <v>66</v>
      </c>
      <c r="E27" s="63" t="s">
        <v>67</v>
      </c>
      <c r="F27" s="298" t="s">
        <v>68</v>
      </c>
      <c r="G27" s="298"/>
      <c r="H27" s="298"/>
      <c r="I27" s="135" t="s">
        <v>69</v>
      </c>
      <c r="J27" s="135" t="s">
        <v>70</v>
      </c>
      <c r="K27" s="135" t="s">
        <v>71</v>
      </c>
      <c r="L27" s="299" t="s">
        <v>72</v>
      </c>
      <c r="M27" s="300"/>
      <c r="N27" s="63" t="s">
        <v>73</v>
      </c>
      <c r="O27" s="63" t="s">
        <v>74</v>
      </c>
      <c r="P27" s="63" t="s">
        <v>75</v>
      </c>
      <c r="Q27" s="64" t="s">
        <v>76</v>
      </c>
      <c r="R27" s="63" t="s">
        <v>77</v>
      </c>
      <c r="S27" s="301" t="s">
        <v>78</v>
      </c>
      <c r="T27" s="302"/>
    </row>
    <row r="28" spans="1:20" ht="10.5" customHeight="1" x14ac:dyDescent="0.2">
      <c r="A28" s="10"/>
      <c r="B28" s="65"/>
      <c r="C28" s="66"/>
      <c r="D28" s="66"/>
      <c r="E28" s="67"/>
      <c r="F28" s="292"/>
      <c r="G28" s="292"/>
      <c r="H28" s="292"/>
      <c r="I28" s="67"/>
      <c r="J28" s="67"/>
      <c r="K28" s="67"/>
      <c r="L28" s="6"/>
      <c r="M28" s="6"/>
      <c r="N28" s="67"/>
      <c r="O28" s="67"/>
      <c r="P28" s="67"/>
      <c r="Q28" s="68"/>
      <c r="R28" s="67"/>
      <c r="S28" s="67"/>
    </row>
    <row r="29" spans="1:20" ht="179.45" customHeight="1" x14ac:dyDescent="0.2">
      <c r="A29" s="10"/>
      <c r="B29" s="69">
        <v>1</v>
      </c>
      <c r="C29" s="24">
        <v>4</v>
      </c>
      <c r="D29" s="24">
        <v>61</v>
      </c>
      <c r="E29" s="25" t="s">
        <v>154</v>
      </c>
      <c r="F29" s="303" t="s">
        <v>155</v>
      </c>
      <c r="G29" s="304"/>
      <c r="H29" s="304"/>
      <c r="I29" s="133" t="s">
        <v>38</v>
      </c>
      <c r="J29" s="133" t="s">
        <v>38</v>
      </c>
      <c r="K29" s="235" t="s">
        <v>38</v>
      </c>
      <c r="L29" s="305" t="s">
        <v>156</v>
      </c>
      <c r="M29" s="306"/>
      <c r="N29" s="133" t="s">
        <v>38</v>
      </c>
      <c r="O29" s="70" t="s">
        <v>153</v>
      </c>
      <c r="P29" s="163">
        <v>0.4</v>
      </c>
      <c r="Q29" s="72">
        <v>6682.76</v>
      </c>
      <c r="R29" s="73">
        <f>Q29*P29</f>
        <v>2673.1040000000003</v>
      </c>
      <c r="S29" s="307"/>
      <c r="T29" s="308"/>
    </row>
    <row r="30" spans="1:20" ht="151.9" customHeight="1" x14ac:dyDescent="0.2">
      <c r="A30" s="10"/>
      <c r="B30" s="69">
        <v>2</v>
      </c>
      <c r="C30" s="24">
        <v>40</v>
      </c>
      <c r="D30" s="24">
        <v>126</v>
      </c>
      <c r="E30" s="25" t="s">
        <v>154</v>
      </c>
      <c r="F30" s="303" t="s">
        <v>157</v>
      </c>
      <c r="G30" s="304"/>
      <c r="H30" s="309"/>
      <c r="I30" s="133" t="s">
        <v>138</v>
      </c>
      <c r="J30" s="133" t="s">
        <v>38</v>
      </c>
      <c r="K30" s="133" t="s">
        <v>38</v>
      </c>
      <c r="L30" s="305" t="s">
        <v>156</v>
      </c>
      <c r="M30" s="306"/>
      <c r="N30" s="133" t="s">
        <v>38</v>
      </c>
      <c r="O30" s="70" t="s">
        <v>153</v>
      </c>
      <c r="P30" s="163">
        <v>0.65</v>
      </c>
      <c r="Q30" s="72">
        <v>1889.11</v>
      </c>
      <c r="R30" s="73">
        <f>Q30*P30</f>
        <v>1227.9214999999999</v>
      </c>
      <c r="S30" s="307"/>
      <c r="T30" s="308"/>
    </row>
    <row r="31" spans="1:20" ht="10.5" customHeight="1" x14ac:dyDescent="0.2">
      <c r="A31" s="10"/>
      <c r="B31" s="74"/>
      <c r="C31" s="75"/>
      <c r="D31" s="75"/>
      <c r="E31" s="76"/>
      <c r="F31" s="77"/>
      <c r="G31" s="77"/>
      <c r="H31" s="77"/>
      <c r="I31" s="77"/>
      <c r="J31" s="77"/>
      <c r="K31" s="18"/>
      <c r="L31" s="19"/>
      <c r="M31" s="20"/>
      <c r="N31" s="20"/>
      <c r="O31" s="21"/>
      <c r="P31" s="21"/>
      <c r="Q31" s="78"/>
      <c r="R31" s="20"/>
      <c r="S31" s="20"/>
    </row>
    <row r="32" spans="1:20" ht="51" customHeight="1" x14ac:dyDescent="0.2">
      <c r="A32" s="10"/>
      <c r="B32" s="311" t="s">
        <v>97</v>
      </c>
      <c r="C32" s="312"/>
      <c r="D32" s="312"/>
      <c r="E32" s="312"/>
      <c r="F32" s="312"/>
      <c r="G32" s="312"/>
      <c r="H32" s="312"/>
      <c r="I32" s="312"/>
      <c r="J32" s="312"/>
      <c r="K32" s="312"/>
      <c r="L32" s="312"/>
      <c r="M32" s="312"/>
      <c r="N32" s="312"/>
      <c r="O32" s="312"/>
      <c r="P32" s="312"/>
      <c r="Q32" s="313"/>
      <c r="R32" s="79">
        <f>SUM(R29:R30)</f>
        <v>3901.0255000000002</v>
      </c>
      <c r="S32" s="136"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37"/>
      <c r="S33" s="5"/>
      <c r="T33" s="10"/>
    </row>
    <row r="34" spans="1:20" ht="18" customHeight="1" x14ac:dyDescent="0.2">
      <c r="A34" s="10"/>
      <c r="B34" s="5"/>
      <c r="C34" s="5"/>
      <c r="D34" s="5"/>
      <c r="E34" s="5"/>
      <c r="F34" s="5"/>
      <c r="G34" s="5"/>
      <c r="H34" s="5"/>
      <c r="I34" s="5"/>
      <c r="J34" s="5"/>
      <c r="K34" s="5"/>
      <c r="L34" s="5"/>
      <c r="M34" s="5"/>
      <c r="N34" s="5"/>
      <c r="O34" s="5"/>
      <c r="P34" s="5"/>
      <c r="Q34" s="229">
        <v>0.7</v>
      </c>
      <c r="R34" s="230">
        <v>1673.88</v>
      </c>
      <c r="S34" s="5"/>
      <c r="T34" s="10"/>
    </row>
    <row r="35" spans="1:20" ht="18" customHeight="1" x14ac:dyDescent="0.2">
      <c r="A35" s="10"/>
      <c r="B35" s="5"/>
      <c r="C35" s="5"/>
      <c r="D35" s="5"/>
      <c r="E35" s="5"/>
      <c r="F35" s="5"/>
      <c r="G35" s="5"/>
      <c r="H35" s="5"/>
      <c r="I35" s="5"/>
      <c r="J35" s="5"/>
      <c r="K35" s="5"/>
      <c r="L35" s="5"/>
      <c r="M35" s="5"/>
      <c r="N35" s="5"/>
      <c r="O35" s="5"/>
      <c r="P35" s="5"/>
      <c r="Q35" s="5"/>
      <c r="R35" s="137">
        <v>1300000</v>
      </c>
      <c r="S35" s="5"/>
      <c r="T35" s="10"/>
    </row>
    <row r="36" spans="1:20" ht="18" customHeight="1" x14ac:dyDescent="0.2">
      <c r="A36" s="10"/>
      <c r="B36" s="5"/>
      <c r="C36" s="5"/>
      <c r="D36" s="5"/>
      <c r="E36" s="5"/>
      <c r="F36" s="5"/>
      <c r="G36" s="5"/>
      <c r="H36" s="5"/>
      <c r="I36" s="5"/>
      <c r="J36" s="5"/>
      <c r="K36" s="5"/>
      <c r="L36" s="5"/>
      <c r="M36" s="5"/>
      <c r="N36" s="5"/>
      <c r="O36" s="5"/>
      <c r="P36" s="5"/>
      <c r="Q36" s="5"/>
      <c r="R36" s="137"/>
      <c r="S36" s="5"/>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5"/>
      <c r="R38" s="137"/>
      <c r="S38" s="5"/>
      <c r="T38" s="10"/>
    </row>
    <row r="39" spans="1:20" ht="18" customHeight="1" x14ac:dyDescent="0.2">
      <c r="A39" s="10"/>
      <c r="B39" s="5"/>
      <c r="C39" s="5"/>
      <c r="D39" s="5"/>
      <c r="E39" s="5"/>
      <c r="F39" s="5"/>
      <c r="G39" s="5"/>
      <c r="H39" s="5"/>
      <c r="I39" s="5"/>
      <c r="J39" s="5"/>
      <c r="K39" s="5"/>
      <c r="L39" s="5"/>
      <c r="M39" s="5"/>
      <c r="N39" s="5"/>
      <c r="O39" s="5"/>
      <c r="P39" s="5"/>
      <c r="Q39" s="5"/>
      <c r="R39" s="137"/>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0.5" customHeight="1" thickBot="1" x14ac:dyDescent="0.25">
      <c r="A46" s="10"/>
      <c r="B46" s="74"/>
      <c r="C46" s="75"/>
      <c r="D46" s="75"/>
      <c r="E46" s="76"/>
      <c r="F46" s="77"/>
      <c r="G46" s="77"/>
      <c r="H46" s="77"/>
      <c r="I46" s="77"/>
      <c r="J46" s="77"/>
      <c r="K46" s="18"/>
      <c r="L46" s="19"/>
      <c r="M46" s="20"/>
      <c r="N46" s="20"/>
      <c r="O46" s="21"/>
      <c r="P46" s="21"/>
      <c r="Q46" s="78"/>
      <c r="R46" s="20"/>
      <c r="S46" s="20"/>
    </row>
    <row r="47" spans="1:20" ht="93.75" customHeight="1" thickBot="1" x14ac:dyDescent="0.25">
      <c r="A47" s="10"/>
      <c r="B47" s="314" t="s">
        <v>98</v>
      </c>
      <c r="C47" s="315"/>
      <c r="D47" s="315"/>
      <c r="E47" s="315"/>
      <c r="F47" s="315"/>
      <c r="G47" s="315"/>
      <c r="H47" s="315"/>
      <c r="I47" s="315"/>
      <c r="J47" s="315"/>
      <c r="K47" s="315"/>
      <c r="L47" s="315"/>
      <c r="M47" s="315"/>
      <c r="N47" s="315"/>
      <c r="O47" s="315"/>
      <c r="P47" s="315"/>
      <c r="Q47" s="315"/>
      <c r="R47" s="315"/>
      <c r="S47" s="315"/>
      <c r="T47" s="316"/>
    </row>
    <row r="48" spans="1:20" ht="10.5" customHeight="1" thickBot="1" x14ac:dyDescent="0.25">
      <c r="A48" s="10"/>
      <c r="B48" s="74"/>
      <c r="C48" s="75"/>
      <c r="D48" s="75"/>
      <c r="E48" s="76"/>
      <c r="F48" s="77"/>
      <c r="G48" s="77"/>
      <c r="H48" s="77"/>
      <c r="I48" s="77"/>
      <c r="J48" s="77"/>
      <c r="K48" s="18"/>
      <c r="L48" s="19"/>
      <c r="M48" s="20"/>
      <c r="N48" s="20"/>
      <c r="O48" s="21"/>
      <c r="P48" s="21"/>
      <c r="Q48" s="78"/>
      <c r="R48" s="20"/>
      <c r="S48" s="20"/>
    </row>
    <row r="49" spans="1:20" ht="17.25" hidden="1" thickBot="1" x14ac:dyDescent="0.25">
      <c r="B49" s="74"/>
      <c r="C49" s="75"/>
      <c r="D49" s="75"/>
      <c r="E49" s="76"/>
      <c r="F49" s="77"/>
      <c r="G49" s="77"/>
      <c r="H49" s="77"/>
      <c r="I49" s="77"/>
      <c r="J49" s="77"/>
      <c r="K49" s="18"/>
      <c r="L49" s="19"/>
      <c r="M49" s="20"/>
      <c r="N49" s="20"/>
      <c r="O49" s="21"/>
      <c r="P49" s="21"/>
      <c r="Q49" s="78"/>
      <c r="R49" s="20"/>
      <c r="S49" s="20"/>
    </row>
    <row r="50" spans="1:20" ht="93.75" customHeight="1" x14ac:dyDescent="0.2">
      <c r="A50" s="10"/>
      <c r="B50" s="114"/>
      <c r="C50" s="115"/>
      <c r="D50" s="116"/>
      <c r="E50" s="116"/>
      <c r="F50" s="116"/>
      <c r="G50" s="116"/>
      <c r="H50" s="116"/>
      <c r="I50" s="152"/>
      <c r="J50" s="152"/>
      <c r="K50" s="152"/>
      <c r="L50" s="152"/>
      <c r="M50" s="116"/>
      <c r="N50" s="116"/>
      <c r="O50" s="116"/>
      <c r="P50" s="116"/>
      <c r="Q50" s="116"/>
      <c r="R50" s="117"/>
      <c r="S50" s="117"/>
      <c r="T50" s="118"/>
    </row>
    <row r="51" spans="1:20" s="99" customFormat="1" ht="23.25" customHeight="1" x14ac:dyDescent="0.25">
      <c r="A51" s="97"/>
      <c r="B51" s="119"/>
      <c r="C51" s="98"/>
      <c r="D51" s="104"/>
      <c r="E51" s="104"/>
      <c r="F51" s="104"/>
      <c r="G51" s="97"/>
      <c r="H51" s="97"/>
      <c r="I51" s="104"/>
      <c r="J51" s="104"/>
      <c r="K51" s="104"/>
      <c r="L51" s="104"/>
      <c r="M51" s="104"/>
      <c r="N51" s="104"/>
      <c r="O51" s="80"/>
      <c r="P51" s="80"/>
      <c r="Q51" s="104"/>
      <c r="R51" s="104"/>
      <c r="S51" s="104"/>
      <c r="T51" s="120"/>
    </row>
    <row r="52" spans="1:20" s="99" customFormat="1" ht="22.9" customHeight="1" x14ac:dyDescent="0.25">
      <c r="A52" s="97"/>
      <c r="B52" s="119"/>
      <c r="C52" s="98"/>
      <c r="D52" s="104"/>
      <c r="E52" s="104"/>
      <c r="F52" s="104"/>
      <c r="G52" s="97"/>
      <c r="H52" s="97"/>
      <c r="I52" s="310"/>
      <c r="J52" s="310"/>
      <c r="K52" s="310"/>
      <c r="L52" s="310"/>
      <c r="M52" s="310"/>
      <c r="N52" s="310"/>
      <c r="O52" s="80"/>
      <c r="P52" s="80"/>
      <c r="Q52" s="104"/>
      <c r="R52" s="104"/>
      <c r="S52" s="104"/>
      <c r="T52" s="120"/>
    </row>
    <row r="53" spans="1:20" s="96" customFormat="1" ht="9" customHeight="1" thickBot="1" x14ac:dyDescent="0.25">
      <c r="A53" s="95"/>
      <c r="B53" s="121"/>
      <c r="C53" s="5"/>
      <c r="D53" s="80"/>
      <c r="E53" s="80"/>
      <c r="F53" s="80"/>
      <c r="G53" s="80"/>
      <c r="H53" s="122"/>
      <c r="I53" s="80"/>
      <c r="J53" s="80"/>
      <c r="K53" s="80"/>
      <c r="L53" s="80"/>
      <c r="M53" s="80"/>
      <c r="N53" s="80"/>
      <c r="O53" s="80"/>
      <c r="P53" s="80"/>
      <c r="Q53" s="80"/>
      <c r="R53" s="80"/>
      <c r="S53" s="80"/>
      <c r="T53" s="123"/>
    </row>
    <row r="54" spans="1:20" ht="15.75" x14ac:dyDescent="0.2">
      <c r="A54" s="10"/>
      <c r="B54" s="121"/>
      <c r="C54" s="5"/>
      <c r="D54" s="318"/>
      <c r="E54" s="318"/>
      <c r="F54" s="318"/>
      <c r="G54" s="318"/>
      <c r="H54" s="318"/>
      <c r="I54" s="318"/>
      <c r="J54" s="318"/>
      <c r="K54" s="318"/>
      <c r="L54" s="318"/>
      <c r="M54" s="318"/>
      <c r="N54" s="318"/>
      <c r="O54" s="318"/>
      <c r="P54" s="318"/>
      <c r="Q54" s="318"/>
      <c r="R54" s="318"/>
      <c r="S54" s="318"/>
      <c r="T54" s="123"/>
    </row>
    <row r="55" spans="1:20" ht="15.75" x14ac:dyDescent="0.2">
      <c r="A55" s="10"/>
      <c r="B55" s="121"/>
      <c r="C55" s="5"/>
      <c r="D55" s="319"/>
      <c r="E55" s="319"/>
      <c r="F55" s="319"/>
      <c r="G55" s="319"/>
      <c r="H55" s="319"/>
      <c r="I55" s="319"/>
      <c r="J55" s="319"/>
      <c r="K55" s="319"/>
      <c r="L55" s="319"/>
      <c r="M55" s="319"/>
      <c r="N55" s="319"/>
      <c r="O55" s="319"/>
      <c r="P55" s="319"/>
      <c r="Q55" s="319"/>
      <c r="R55" s="319"/>
      <c r="S55" s="319"/>
      <c r="T55" s="123"/>
    </row>
    <row r="56" spans="1:20" ht="15.75" x14ac:dyDescent="0.2">
      <c r="A56" s="10"/>
      <c r="B56" s="121"/>
      <c r="C56" s="5"/>
      <c r="D56" s="319"/>
      <c r="E56" s="319"/>
      <c r="F56" s="319"/>
      <c r="G56" s="319"/>
      <c r="H56" s="319"/>
      <c r="I56" s="319"/>
      <c r="J56" s="319"/>
      <c r="K56" s="319"/>
      <c r="L56" s="319"/>
      <c r="M56" s="319"/>
      <c r="N56" s="319"/>
      <c r="O56" s="319"/>
      <c r="P56" s="319"/>
      <c r="Q56" s="319"/>
      <c r="R56" s="319"/>
      <c r="S56" s="319"/>
      <c r="T56" s="123"/>
    </row>
    <row r="57" spans="1:20" ht="15.75" x14ac:dyDescent="0.2">
      <c r="A57" s="10"/>
      <c r="B57" s="121"/>
      <c r="C57" s="5"/>
      <c r="D57" s="319"/>
      <c r="E57" s="319"/>
      <c r="F57" s="319"/>
      <c r="G57" s="319"/>
      <c r="H57" s="319"/>
      <c r="I57" s="319"/>
      <c r="J57" s="319"/>
      <c r="K57" s="319"/>
      <c r="L57" s="319"/>
      <c r="M57" s="319"/>
      <c r="N57" s="319"/>
      <c r="O57" s="319"/>
      <c r="P57" s="319"/>
      <c r="Q57" s="319"/>
      <c r="R57" s="319"/>
      <c r="S57" s="319"/>
      <c r="T57" s="123"/>
    </row>
    <row r="58" spans="1:20" ht="17.25" thickBot="1" x14ac:dyDescent="0.25">
      <c r="B58" s="124"/>
      <c r="C58" s="125"/>
      <c r="D58" s="125"/>
      <c r="E58" s="126"/>
      <c r="F58" s="127"/>
      <c r="G58" s="127"/>
      <c r="H58" s="127"/>
      <c r="I58" s="127"/>
      <c r="J58" s="127"/>
      <c r="K58" s="320"/>
      <c r="L58" s="320"/>
      <c r="M58" s="320"/>
      <c r="N58" s="128"/>
      <c r="O58" s="129"/>
      <c r="P58" s="129"/>
      <c r="Q58" s="130"/>
      <c r="R58" s="128"/>
      <c r="S58" s="128"/>
      <c r="T58" s="131"/>
    </row>
    <row r="59" spans="1:20" ht="16.5" x14ac:dyDescent="0.2">
      <c r="B59" s="74"/>
      <c r="C59" s="75"/>
      <c r="D59" s="75"/>
      <c r="E59" s="76"/>
      <c r="F59" s="77"/>
      <c r="G59" s="77"/>
      <c r="H59" s="77"/>
      <c r="I59" s="77"/>
      <c r="J59" s="77"/>
      <c r="K59" s="81"/>
      <c r="L59" s="81"/>
      <c r="M59" s="81"/>
      <c r="N59" s="20"/>
      <c r="O59" s="21"/>
      <c r="P59" s="21"/>
      <c r="Q59" s="78"/>
      <c r="R59" s="20"/>
      <c r="S59" s="20"/>
    </row>
    <row r="60" spans="1:20" ht="16.5" x14ac:dyDescent="0.2">
      <c r="B60" s="74"/>
      <c r="C60" s="75"/>
      <c r="D60" s="75"/>
      <c r="E60" s="76"/>
      <c r="F60" s="77"/>
      <c r="G60" s="77"/>
      <c r="H60" s="77"/>
      <c r="I60" s="77"/>
      <c r="J60" s="77"/>
      <c r="K60" s="81"/>
      <c r="L60" s="81"/>
      <c r="M60" s="81"/>
      <c r="N60" s="20"/>
      <c r="O60" s="21"/>
      <c r="P60" s="21"/>
      <c r="Q60" s="78"/>
      <c r="R60" s="20"/>
      <c r="S60" s="20"/>
    </row>
    <row r="61" spans="1:20" ht="15.75" x14ac:dyDescent="0.2">
      <c r="B61" s="29"/>
      <c r="C61" s="29"/>
      <c r="D61" s="29"/>
      <c r="E61" s="29"/>
      <c r="F61" s="30"/>
      <c r="G61" s="29"/>
      <c r="H61" s="29"/>
      <c r="I61" s="29"/>
      <c r="J61" s="29"/>
      <c r="K61" s="317"/>
      <c r="L61" s="317"/>
      <c r="M61" s="317"/>
      <c r="N61" s="29"/>
      <c r="O61" s="29"/>
      <c r="P61" s="29"/>
      <c r="Q61" s="46"/>
      <c r="R61" s="29"/>
      <c r="S61" s="29"/>
      <c r="T61" s="3"/>
    </row>
    <row r="62" spans="1:20" x14ac:dyDescent="0.2">
      <c r="K62" s="317"/>
      <c r="L62" s="317"/>
      <c r="M62" s="317"/>
    </row>
  </sheetData>
  <sheetProtection selectLockedCells="1"/>
  <mergeCells count="51">
    <mergeCell ref="D54:S54"/>
    <mergeCell ref="D55:S55"/>
    <mergeCell ref="S30:T30"/>
    <mergeCell ref="K62:M62"/>
    <mergeCell ref="K58:M58"/>
    <mergeCell ref="K61:M61"/>
    <mergeCell ref="B47:T47"/>
    <mergeCell ref="D56:S56"/>
    <mergeCell ref="D57:S57"/>
    <mergeCell ref="B2:T2"/>
    <mergeCell ref="S19:T19"/>
    <mergeCell ref="F27:H27"/>
    <mergeCell ref="F29:H29"/>
    <mergeCell ref="C9:J9"/>
    <mergeCell ref="B7:D7"/>
    <mergeCell ref="E7:T7"/>
    <mergeCell ref="B5:T5"/>
    <mergeCell ref="B4:T4"/>
    <mergeCell ref="K14:N14"/>
    <mergeCell ref="O14:Q14"/>
    <mergeCell ref="I15:J15"/>
    <mergeCell ref="K15:N15"/>
    <mergeCell ref="B21:C21"/>
    <mergeCell ref="I16:J16"/>
    <mergeCell ref="K16:N16"/>
    <mergeCell ref="B26:T26"/>
    <mergeCell ref="B24:D24"/>
    <mergeCell ref="L27:M27"/>
    <mergeCell ref="S27:T27"/>
    <mergeCell ref="I52:N52"/>
    <mergeCell ref="F28:H28"/>
    <mergeCell ref="L29:M29"/>
    <mergeCell ref="S29:T29"/>
    <mergeCell ref="B32:Q32"/>
    <mergeCell ref="L30:M30"/>
    <mergeCell ref="F30:H30"/>
    <mergeCell ref="B3:T3"/>
    <mergeCell ref="B14:D16"/>
    <mergeCell ref="E14:H16"/>
    <mergeCell ref="I14:J14"/>
    <mergeCell ref="B22:C22"/>
    <mergeCell ref="O15:Q15"/>
    <mergeCell ref="G11:J11"/>
    <mergeCell ref="G12:J12"/>
    <mergeCell ref="O16:Q16"/>
    <mergeCell ref="B18:D18"/>
    <mergeCell ref="E18:F18"/>
    <mergeCell ref="G18:I18"/>
    <mergeCell ref="B19:D19"/>
    <mergeCell ref="E19:R19"/>
    <mergeCell ref="B20:C20"/>
  </mergeCells>
  <phoneticPr fontId="64" type="noConversion"/>
  <conditionalFormatting sqref="C27:F27">
    <cfRule type="cellIs" dxfId="208" priority="4310" operator="equal">
      <formula>#REF!</formula>
    </cfRule>
    <cfRule type="cellIs" dxfId="207" priority="4311" operator="equal">
      <formula>#REF!</formula>
    </cfRule>
  </conditionalFormatting>
  <conditionalFormatting sqref="C29:F30">
    <cfRule type="cellIs" dxfId="206" priority="4339" operator="equal">
      <formula>#REF!</formula>
    </cfRule>
    <cfRule type="cellIs" dxfId="205" priority="4338" operator="equal">
      <formula>#REF!</formula>
    </cfRule>
  </conditionalFormatting>
  <conditionalFormatting sqref="C58:J60">
    <cfRule type="cellIs" dxfId="204" priority="4334" operator="equal">
      <formula>#REF!</formula>
    </cfRule>
    <cfRule type="cellIs" dxfId="203" priority="4335" operator="equal">
      <formula>#REF!</formula>
    </cfRule>
  </conditionalFormatting>
  <conditionalFormatting sqref="C25:L25">
    <cfRule type="cellIs" dxfId="202" priority="4347" operator="equal">
      <formula>#REF!</formula>
    </cfRule>
    <cfRule type="cellIs" dxfId="201" priority="4346" operator="equal">
      <formula>#REF!</formula>
    </cfRule>
  </conditionalFormatting>
  <conditionalFormatting sqref="C46:L46">
    <cfRule type="cellIs" dxfId="200" priority="303" operator="equal">
      <formula>#REF!</formula>
    </cfRule>
    <cfRule type="cellIs" dxfId="199" priority="304" operator="equal">
      <formula>#REF!</formula>
    </cfRule>
  </conditionalFormatting>
  <conditionalFormatting sqref="C48:L49">
    <cfRule type="cellIs" dxfId="198" priority="4328" operator="equal">
      <formula>#REF!</formula>
    </cfRule>
    <cfRule type="cellIs" dxfId="197" priority="4329" operator="equal">
      <formula>#REF!</formula>
    </cfRule>
  </conditionalFormatting>
  <conditionalFormatting sqref="D54">
    <cfRule type="cellIs" dxfId="196" priority="4331" operator="equal">
      <formula>#REF!</formula>
    </cfRule>
    <cfRule type="cellIs" dxfId="195" priority="4330" operator="equal">
      <formula>#REF!</formula>
    </cfRule>
  </conditionalFormatting>
  <conditionalFormatting sqref="F11">
    <cfRule type="containsText" dxfId="194" priority="4349" operator="containsText" text="HABILITADO">
      <formula>NOT(ISERROR(SEARCH("HABILITADO",F11)))</formula>
    </cfRule>
    <cfRule type="containsText" dxfId="193" priority="4348" operator="containsText" text="NO HABILITADO">
      <formula>NOT(ISERROR(SEARCH("NO HABILITADO",F11)))</formula>
    </cfRule>
  </conditionalFormatting>
  <conditionalFormatting sqref="F27">
    <cfRule type="cellIs" dxfId="192" priority="4308" operator="equal">
      <formula>#REF!</formula>
    </cfRule>
    <cfRule type="cellIs" dxfId="191" priority="4309" operator="equal">
      <formula>#REF!</formula>
    </cfRule>
  </conditionalFormatting>
  <conditionalFormatting sqref="G11">
    <cfRule type="containsText" dxfId="190" priority="4291" operator="containsText" text="NO CUMPLE">
      <formula>NOT(ISERROR(SEARCH("NO CUMPLE",G11)))</formula>
    </cfRule>
    <cfRule type="containsText" dxfId="189" priority="4292" operator="containsText" text="CUMPLE">
      <formula>NOT(ISERROR(SEARCH("CUMPLE",G11)))</formula>
    </cfRule>
  </conditionalFormatting>
  <conditionalFormatting sqref="K58:K60">
    <cfRule type="cellIs" dxfId="188" priority="4340" operator="equal">
      <formula>#REF!</formula>
    </cfRule>
    <cfRule type="cellIs" dxfId="187" priority="4341" operator="equal">
      <formula>#REF!</formula>
    </cfRule>
  </conditionalFormatting>
  <conditionalFormatting sqref="L27">
    <cfRule type="cellIs" dxfId="186" priority="4307" operator="equal">
      <formula>#REF!</formula>
    </cfRule>
    <cfRule type="cellIs" dxfId="185" priority="4306" operator="equal">
      <formula>#REF!</formula>
    </cfRule>
  </conditionalFormatting>
  <conditionalFormatting sqref="L58:M60">
    <cfRule type="cellIs" dxfId="184" priority="4342" operator="equal">
      <formula>#REF!</formula>
    </cfRule>
    <cfRule type="cellIs" dxfId="183" priority="4343" operator="equal">
      <formula>#REF!</formula>
    </cfRule>
  </conditionalFormatting>
  <conditionalFormatting sqref="N27">
    <cfRule type="cellIs" dxfId="182" priority="4319" operator="equal">
      <formula>#REF!</formula>
    </cfRule>
    <cfRule type="cellIs" dxfId="181" priority="4318" operator="equal">
      <formula>#REF!</formula>
    </cfRule>
  </conditionalFormatting>
  <conditionalFormatting sqref="N29:N30">
    <cfRule type="containsText" dxfId="180" priority="4272" operator="containsText" text="CUMPLE">
      <formula>NOT(ISERROR(SEARCH("CUMPLE",N29)))</formula>
    </cfRule>
    <cfRule type="containsText" dxfId="179" priority="4271" operator="containsText" text="NO">
      <formula>NOT(ISERROR(SEARCH("NO",N29)))</formula>
    </cfRule>
  </conditionalFormatting>
  <conditionalFormatting sqref="O27 C28:F28 I28:K28 N28:P28 C31:L31">
    <cfRule type="cellIs" dxfId="178" priority="4362" operator="equal">
      <formula>#REF!</formula>
    </cfRule>
    <cfRule type="cellIs" dxfId="177" priority="4363" operator="equal">
      <formula>#REF!</formula>
    </cfRule>
  </conditionalFormatting>
  <conditionalFormatting sqref="O29:P30">
    <cfRule type="cellIs" dxfId="176" priority="4323" operator="equal">
      <formula>#REF!</formula>
    </cfRule>
    <cfRule type="cellIs" dxfId="175" priority="4322" operator="equal">
      <formula>#REF!</formula>
    </cfRule>
  </conditionalFormatting>
  <conditionalFormatting sqref="P27:R27">
    <cfRule type="cellIs" dxfId="174" priority="4352" operator="equal">
      <formula>#REF!</formula>
    </cfRule>
    <cfRule type="cellIs" dxfId="173" priority="4353" operator="equal">
      <formula>#REF!</formula>
    </cfRule>
  </conditionalFormatting>
  <conditionalFormatting sqref="S32">
    <cfRule type="cellIs" dxfId="172" priority="1330" operator="equal">
      <formula>"NO CUMPLE"</formula>
    </cfRule>
    <cfRule type="cellIs" dxfId="171" priority="1329" operator="equal">
      <formula>"CUMPLE"</formula>
    </cfRule>
  </conditionalFormatting>
  <conditionalFormatting sqref="T21:T24 I29:K30">
    <cfRule type="containsText" dxfId="170" priority="180" operator="containsText" text="CUMPLE">
      <formula>NOT(ISERROR(SEARCH("CUMPLE",I21)))</formula>
    </cfRule>
    <cfRule type="containsText" dxfId="169" priority="179" operator="containsText" text="NO">
      <formula>NOT(ISERROR(SEARCH("NO",I21)))</formula>
    </cfRule>
  </conditionalFormatting>
  <conditionalFormatting sqref="T50:T57">
    <cfRule type="containsText" dxfId="168" priority="1398" operator="containsText" text="CUMPLE">
      <formula>NOT(ISERROR(SEARCH("CUMPLE",T50)))</formula>
    </cfRule>
    <cfRule type="containsText" dxfId="167" priority="1397" operator="containsText" text="NO CUMPLE">
      <formula>NOT(ISERROR(SEARCH("NO CUMPLE",T50)))</formula>
    </cfRule>
  </conditionalFormatting>
  <dataValidations disablePrompts="1" count="1">
    <dataValidation type="list" allowBlank="1" showInputMessage="1" showErrorMessage="1" sqref="E25:L25" xr:uid="{00000000-0002-0000-02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1:P71"/>
  <sheetViews>
    <sheetView showGridLines="0" topLeftCell="A34" zoomScale="60" zoomScaleNormal="60" workbookViewId="0">
      <selection activeCell="H28" sqref="H28"/>
    </sheetView>
  </sheetViews>
  <sheetFormatPr baseColWidth="10" defaultColWidth="10.85546875" defaultRowHeight="15.6" customHeight="1" x14ac:dyDescent="0.2"/>
  <cols>
    <col min="1" max="1" width="5.140625" style="174" customWidth="1"/>
    <col min="2" max="2" width="3.28515625" style="174" customWidth="1"/>
    <col min="3" max="3" width="13.42578125" style="174" customWidth="1"/>
    <col min="4" max="4" width="12.42578125" style="174" customWidth="1"/>
    <col min="5" max="5" width="30.28515625" style="174" customWidth="1"/>
    <col min="6" max="6" width="54.7109375" style="174" customWidth="1"/>
    <col min="7" max="7" width="21" style="174" customWidth="1"/>
    <col min="8" max="8" width="26.42578125" style="174" customWidth="1"/>
    <col min="9" max="9" width="21.42578125" style="174" customWidth="1"/>
    <col min="10" max="10" width="25.7109375" style="174" customWidth="1"/>
    <col min="11" max="11" width="24" style="174" customWidth="1"/>
    <col min="12" max="12" width="30.7109375" style="174" customWidth="1"/>
    <col min="13" max="13" width="21.85546875" style="174" customWidth="1"/>
    <col min="14" max="14" width="40.42578125" style="174" customWidth="1"/>
    <col min="15" max="15" width="2.7109375" style="174" customWidth="1"/>
    <col min="16" max="16" width="4.7109375" style="174" customWidth="1"/>
    <col min="17" max="17" width="10.85546875" style="174"/>
    <col min="18" max="18" width="17.28515625" style="174" bestFit="1" customWidth="1"/>
    <col min="19" max="16384" width="10.85546875" style="174"/>
  </cols>
  <sheetData>
    <row r="1" spans="2:15" s="168" customFormat="1" ht="31.5" customHeight="1" x14ac:dyDescent="0.2">
      <c r="B1" s="166"/>
      <c r="C1" s="411" t="s">
        <v>32</v>
      </c>
      <c r="D1" s="412"/>
      <c r="E1" s="412"/>
      <c r="F1" s="412"/>
      <c r="G1" s="412"/>
      <c r="H1" s="412"/>
      <c r="I1" s="412"/>
      <c r="J1" s="412"/>
      <c r="K1" s="412"/>
      <c r="L1" s="412"/>
      <c r="M1" s="412"/>
      <c r="N1" s="413"/>
      <c r="O1" s="167"/>
    </row>
    <row r="2" spans="2:15" s="168" customFormat="1" ht="31.5" customHeight="1" x14ac:dyDescent="0.2">
      <c r="B2" s="169"/>
      <c r="C2" s="414" t="s">
        <v>34</v>
      </c>
      <c r="D2" s="415"/>
      <c r="E2" s="415"/>
      <c r="F2" s="415"/>
      <c r="G2" s="415"/>
      <c r="H2" s="415"/>
      <c r="I2" s="415"/>
      <c r="J2" s="415"/>
      <c r="K2" s="415"/>
      <c r="L2" s="415"/>
      <c r="M2" s="415"/>
      <c r="N2" s="416"/>
      <c r="O2" s="170"/>
    </row>
    <row r="3" spans="2:15" s="168" customFormat="1" ht="31.5" customHeight="1" x14ac:dyDescent="0.2">
      <c r="B3" s="169"/>
      <c r="C3" s="414" t="s">
        <v>158</v>
      </c>
      <c r="D3" s="415"/>
      <c r="E3" s="415"/>
      <c r="F3" s="415"/>
      <c r="G3" s="415"/>
      <c r="H3" s="415"/>
      <c r="I3" s="415"/>
      <c r="J3" s="415"/>
      <c r="K3" s="415"/>
      <c r="L3" s="415"/>
      <c r="M3" s="415"/>
      <c r="N3" s="416"/>
      <c r="O3" s="170"/>
    </row>
    <row r="4" spans="2:15" s="168" customFormat="1" ht="31.5" customHeight="1" thickBot="1" x14ac:dyDescent="0.25">
      <c r="B4" s="169"/>
      <c r="C4" s="417" t="s">
        <v>159</v>
      </c>
      <c r="D4" s="418"/>
      <c r="E4" s="418"/>
      <c r="F4" s="418"/>
      <c r="G4" s="418"/>
      <c r="H4" s="418"/>
      <c r="I4" s="418"/>
      <c r="J4" s="418"/>
      <c r="K4" s="418"/>
      <c r="L4" s="418"/>
      <c r="M4" s="418"/>
      <c r="N4" s="419"/>
      <c r="O4" s="170"/>
    </row>
    <row r="5" spans="2:15" s="160" customFormat="1" ht="16.5" customHeight="1" thickBot="1" x14ac:dyDescent="0.25">
      <c r="B5" s="153"/>
      <c r="C5" s="154"/>
      <c r="D5" s="155"/>
      <c r="E5" s="155"/>
      <c r="F5" s="156"/>
      <c r="G5" s="157"/>
      <c r="H5" s="157"/>
      <c r="I5" s="157"/>
      <c r="J5" s="157"/>
      <c r="K5" s="157"/>
      <c r="L5" s="157"/>
      <c r="M5" s="157"/>
      <c r="N5" s="158"/>
      <c r="O5" s="159"/>
    </row>
    <row r="6" spans="2:15" s="160" customFormat="1" ht="81.75" customHeight="1" thickBot="1" x14ac:dyDescent="0.25">
      <c r="B6" s="161"/>
      <c r="C6" s="420" t="s">
        <v>35</v>
      </c>
      <c r="D6" s="421"/>
      <c r="E6" s="421"/>
      <c r="F6" s="422"/>
      <c r="G6" s="423" t="s">
        <v>160</v>
      </c>
      <c r="H6" s="424"/>
      <c r="I6" s="424"/>
      <c r="J6" s="424"/>
      <c r="K6" s="424"/>
      <c r="L6" s="424"/>
      <c r="M6" s="424"/>
      <c r="N6" s="425"/>
      <c r="O6" s="159"/>
    </row>
    <row r="7" spans="2:15" ht="15.75" thickBot="1" x14ac:dyDescent="0.25">
      <c r="B7" s="171"/>
      <c r="C7" s="172"/>
      <c r="D7" s="173"/>
      <c r="E7" s="173"/>
      <c r="G7" s="173"/>
      <c r="H7" s="173"/>
      <c r="I7" s="173"/>
      <c r="J7" s="173"/>
      <c r="K7" s="173"/>
      <c r="L7" s="173"/>
      <c r="M7" s="173"/>
      <c r="N7" s="175"/>
      <c r="O7" s="176"/>
    </row>
    <row r="8" spans="2:15" ht="48" thickBot="1" x14ac:dyDescent="0.25">
      <c r="B8" s="171"/>
      <c r="C8" s="426" t="s">
        <v>161</v>
      </c>
      <c r="D8" s="427"/>
      <c r="E8" s="427"/>
      <c r="F8" s="428"/>
      <c r="G8" s="177" t="s">
        <v>162</v>
      </c>
      <c r="H8" s="178" t="s">
        <v>163</v>
      </c>
      <c r="I8" s="179" t="s">
        <v>164</v>
      </c>
      <c r="J8" s="177" t="s">
        <v>165</v>
      </c>
      <c r="K8" s="177" t="s">
        <v>166</v>
      </c>
      <c r="L8" s="180" t="s">
        <v>167</v>
      </c>
      <c r="M8" s="181"/>
      <c r="N8" s="175"/>
      <c r="O8" s="176"/>
    </row>
    <row r="9" spans="2:15" ht="30" customHeight="1" thickBot="1" x14ac:dyDescent="0.25">
      <c r="B9" s="171"/>
      <c r="C9" s="429"/>
      <c r="D9" s="430"/>
      <c r="E9" s="430"/>
      <c r="F9" s="431"/>
      <c r="G9" s="182" t="s">
        <v>168</v>
      </c>
      <c r="H9" s="182" t="s">
        <v>169</v>
      </c>
      <c r="I9" s="182" t="s">
        <v>170</v>
      </c>
      <c r="J9" s="182" t="s">
        <v>171</v>
      </c>
      <c r="K9" s="183" t="s">
        <v>172</v>
      </c>
      <c r="L9" s="184">
        <v>3000000000</v>
      </c>
      <c r="M9" s="181"/>
      <c r="N9" s="175"/>
      <c r="O9" s="176"/>
    </row>
    <row r="10" spans="2:15" ht="30.75" customHeight="1" thickBot="1" x14ac:dyDescent="0.25">
      <c r="B10" s="171"/>
      <c r="C10" s="432"/>
      <c r="D10" s="433"/>
      <c r="E10" s="433"/>
      <c r="F10" s="434"/>
      <c r="G10" s="185">
        <v>1.21</v>
      </c>
      <c r="H10" s="186">
        <v>0.7</v>
      </c>
      <c r="I10" s="187">
        <v>0.01</v>
      </c>
      <c r="J10" s="186">
        <v>0.04</v>
      </c>
      <c r="K10" s="188">
        <v>0.02</v>
      </c>
      <c r="L10" s="189">
        <v>3000000000</v>
      </c>
      <c r="M10" s="181"/>
      <c r="N10" s="175"/>
      <c r="O10" s="176"/>
    </row>
    <row r="11" spans="2:15" ht="48" thickBot="1" x14ac:dyDescent="0.25">
      <c r="B11" s="171"/>
      <c r="C11" s="426" t="s">
        <v>173</v>
      </c>
      <c r="D11" s="427"/>
      <c r="E11" s="427"/>
      <c r="F11" s="428"/>
      <c r="G11" s="177" t="s">
        <v>162</v>
      </c>
      <c r="H11" s="178" t="s">
        <v>163</v>
      </c>
      <c r="I11" s="179" t="s">
        <v>164</v>
      </c>
      <c r="J11" s="177" t="s">
        <v>165</v>
      </c>
      <c r="K11" s="177" t="s">
        <v>166</v>
      </c>
      <c r="L11" s="179" t="s">
        <v>167</v>
      </c>
      <c r="N11" s="175"/>
      <c r="O11" s="176"/>
    </row>
    <row r="12" spans="2:15" ht="36.75" customHeight="1" thickBot="1" x14ac:dyDescent="0.25">
      <c r="B12" s="171"/>
      <c r="C12" s="429"/>
      <c r="D12" s="430"/>
      <c r="E12" s="430"/>
      <c r="F12" s="431"/>
      <c r="G12" s="182" t="s">
        <v>174</v>
      </c>
      <c r="H12" s="182" t="s">
        <v>175</v>
      </c>
      <c r="I12" s="182" t="s">
        <v>176</v>
      </c>
      <c r="J12" s="182" t="s">
        <v>177</v>
      </c>
      <c r="K12" s="183" t="s">
        <v>177</v>
      </c>
      <c r="L12" s="190">
        <v>3000000000</v>
      </c>
      <c r="N12" s="175"/>
      <c r="O12" s="176"/>
    </row>
    <row r="13" spans="2:15" ht="30.75" customHeight="1" thickBot="1" x14ac:dyDescent="0.25">
      <c r="B13" s="171"/>
      <c r="C13" s="432"/>
      <c r="D13" s="433"/>
      <c r="E13" s="433"/>
      <c r="F13" s="434"/>
      <c r="G13" s="185">
        <v>1.1100000000000001</v>
      </c>
      <c r="H13" s="186">
        <v>0.75</v>
      </c>
      <c r="I13" s="187">
        <v>0</v>
      </c>
      <c r="J13" s="186">
        <v>0</v>
      </c>
      <c r="K13" s="188">
        <v>0</v>
      </c>
      <c r="L13" s="191">
        <v>3000000000</v>
      </c>
      <c r="N13" s="175"/>
      <c r="O13" s="176"/>
    </row>
    <row r="14" spans="2:15" ht="12" customHeight="1" thickBot="1" x14ac:dyDescent="0.25">
      <c r="B14" s="171"/>
      <c r="C14" s="172"/>
      <c r="D14" s="173"/>
      <c r="E14" s="173"/>
      <c r="F14" s="192"/>
      <c r="G14" s="173"/>
      <c r="H14" s="173"/>
      <c r="I14" s="173"/>
      <c r="J14" s="173"/>
      <c r="K14" s="173"/>
      <c r="L14" s="173"/>
      <c r="M14" s="173"/>
      <c r="N14" s="175"/>
      <c r="O14" s="176"/>
    </row>
    <row r="15" spans="2:15" s="197" customFormat="1" ht="24.95" customHeight="1" thickBot="1" x14ac:dyDescent="0.25">
      <c r="B15" s="193"/>
      <c r="C15" s="194"/>
      <c r="D15" s="195"/>
      <c r="E15" s="195"/>
      <c r="F15" s="195"/>
      <c r="G15" s="435" t="s">
        <v>178</v>
      </c>
      <c r="H15" s="436"/>
      <c r="I15" s="436"/>
      <c r="J15" s="436"/>
      <c r="K15" s="436"/>
      <c r="L15" s="437"/>
      <c r="M15" s="438" t="s">
        <v>179</v>
      </c>
      <c r="N15" s="439"/>
      <c r="O15" s="196"/>
    </row>
    <row r="16" spans="2:15" s="206" customFormat="1" ht="52.5" customHeight="1" x14ac:dyDescent="0.2">
      <c r="B16" s="198"/>
      <c r="C16" s="199" t="s">
        <v>180</v>
      </c>
      <c r="D16" s="200" t="s">
        <v>181</v>
      </c>
      <c r="E16" s="200" t="s">
        <v>182</v>
      </c>
      <c r="F16" s="201" t="s">
        <v>183</v>
      </c>
      <c r="G16" s="202" t="s">
        <v>162</v>
      </c>
      <c r="H16" s="202" t="s">
        <v>163</v>
      </c>
      <c r="I16" s="202" t="s">
        <v>164</v>
      </c>
      <c r="J16" s="202" t="s">
        <v>184</v>
      </c>
      <c r="K16" s="202" t="s">
        <v>185</v>
      </c>
      <c r="L16" s="202" t="s">
        <v>167</v>
      </c>
      <c r="M16" s="203" t="s">
        <v>186</v>
      </c>
      <c r="N16" s="204" t="s">
        <v>78</v>
      </c>
      <c r="O16" s="205"/>
    </row>
    <row r="17" spans="2:16" s="216" customFormat="1" ht="42.75" customHeight="1" x14ac:dyDescent="0.25">
      <c r="B17" s="207"/>
      <c r="C17" s="208">
        <v>1</v>
      </c>
      <c r="D17" s="208"/>
      <c r="E17" s="209" t="s">
        <v>187</v>
      </c>
      <c r="F17" s="210"/>
      <c r="G17" s="211"/>
      <c r="H17" s="212"/>
      <c r="I17" s="211"/>
      <c r="J17" s="212"/>
      <c r="K17" s="212"/>
      <c r="L17" s="213"/>
      <c r="M17" s="208" t="s">
        <v>38</v>
      </c>
      <c r="N17" s="214"/>
      <c r="O17" s="215"/>
    </row>
    <row r="18" spans="2:16" s="216" customFormat="1" ht="101.25" customHeight="1" x14ac:dyDescent="0.25">
      <c r="B18" s="207"/>
      <c r="C18" s="208">
        <v>2</v>
      </c>
      <c r="D18" s="208"/>
      <c r="E18" s="217" t="s">
        <v>188</v>
      </c>
      <c r="F18" s="210"/>
      <c r="G18" s="211"/>
      <c r="H18" s="212"/>
      <c r="I18" s="211"/>
      <c r="J18" s="212"/>
      <c r="K18" s="212"/>
      <c r="L18" s="213"/>
      <c r="M18" s="208" t="e">
        <v>#N/A</v>
      </c>
      <c r="N18" s="218" t="s">
        <v>189</v>
      </c>
      <c r="O18" s="215"/>
      <c r="P18" s="219"/>
    </row>
    <row r="19" spans="2:16" s="216" customFormat="1" ht="42.75" customHeight="1" x14ac:dyDescent="0.25">
      <c r="B19" s="207"/>
      <c r="C19" s="208">
        <v>3</v>
      </c>
      <c r="D19" s="208"/>
      <c r="E19" s="217" t="s">
        <v>190</v>
      </c>
      <c r="F19" s="210"/>
      <c r="G19" s="211"/>
      <c r="H19" s="212"/>
      <c r="I19" s="211"/>
      <c r="J19" s="212"/>
      <c r="K19" s="212"/>
      <c r="L19" s="213"/>
      <c r="M19" s="208" t="s">
        <v>38</v>
      </c>
      <c r="N19" s="220"/>
      <c r="O19" s="215"/>
      <c r="P19" s="219"/>
    </row>
    <row r="20" spans="2:16" s="216" customFormat="1" ht="42.75" customHeight="1" x14ac:dyDescent="0.25">
      <c r="B20" s="207"/>
      <c r="C20" s="208">
        <v>4</v>
      </c>
      <c r="D20" s="208"/>
      <c r="E20" s="217" t="s">
        <v>191</v>
      </c>
      <c r="F20" s="210"/>
      <c r="G20" s="211"/>
      <c r="H20" s="227"/>
      <c r="I20" s="211"/>
      <c r="J20" s="227"/>
      <c r="K20" s="227"/>
      <c r="L20" s="228"/>
      <c r="M20" s="208" t="s">
        <v>38</v>
      </c>
      <c r="N20" s="220"/>
      <c r="O20" s="215"/>
      <c r="P20" s="219"/>
    </row>
    <row r="21" spans="2:16" s="216" customFormat="1" ht="42.75" customHeight="1" x14ac:dyDescent="0.25">
      <c r="B21" s="207"/>
      <c r="C21" s="208">
        <v>5</v>
      </c>
      <c r="D21" s="208"/>
      <c r="E21" s="217" t="s">
        <v>192</v>
      </c>
      <c r="F21" s="210"/>
      <c r="G21" s="211"/>
      <c r="H21" s="227"/>
      <c r="I21" s="211"/>
      <c r="J21" s="227"/>
      <c r="K21" s="227"/>
      <c r="L21" s="228"/>
      <c r="M21" s="208" t="s">
        <v>38</v>
      </c>
      <c r="N21" s="220"/>
      <c r="O21" s="215"/>
      <c r="P21" s="219"/>
    </row>
    <row r="22" spans="2:16" s="216" customFormat="1" ht="42.75" customHeight="1" x14ac:dyDescent="0.25">
      <c r="B22" s="207"/>
      <c r="C22" s="208">
        <v>6</v>
      </c>
      <c r="D22" s="208"/>
      <c r="E22" s="217" t="s">
        <v>193</v>
      </c>
      <c r="F22" s="210"/>
      <c r="G22" s="211"/>
      <c r="H22" s="227"/>
      <c r="I22" s="211"/>
      <c r="J22" s="227"/>
      <c r="K22" s="227"/>
      <c r="L22" s="228"/>
      <c r="M22" s="208" t="s">
        <v>38</v>
      </c>
      <c r="N22" s="220"/>
      <c r="O22" s="215"/>
      <c r="P22" s="219"/>
    </row>
    <row r="23" spans="2:16" s="216" customFormat="1" ht="42.75" customHeight="1" x14ac:dyDescent="0.25">
      <c r="B23" s="207"/>
      <c r="C23" s="208">
        <v>7</v>
      </c>
      <c r="D23" s="208"/>
      <c r="E23" s="217" t="s">
        <v>194</v>
      </c>
      <c r="F23" s="210"/>
      <c r="G23" s="211"/>
      <c r="H23" s="227"/>
      <c r="I23" s="211"/>
      <c r="J23" s="227"/>
      <c r="K23" s="227"/>
      <c r="L23" s="228"/>
      <c r="M23" s="208" t="s">
        <v>38</v>
      </c>
      <c r="N23" s="220"/>
      <c r="O23" s="215"/>
      <c r="P23" s="219"/>
    </row>
    <row r="24" spans="2:16" s="216" customFormat="1" ht="42.75" customHeight="1" x14ac:dyDescent="0.25">
      <c r="B24" s="207"/>
      <c r="C24" s="208">
        <v>8</v>
      </c>
      <c r="D24" s="208"/>
      <c r="E24" s="217" t="s">
        <v>195</v>
      </c>
      <c r="F24" s="210"/>
      <c r="G24" s="211"/>
      <c r="H24" s="227"/>
      <c r="I24" s="211"/>
      <c r="J24" s="227"/>
      <c r="K24" s="227"/>
      <c r="L24" s="228"/>
      <c r="M24" s="208" t="s">
        <v>38</v>
      </c>
      <c r="N24" s="220"/>
      <c r="O24" s="215"/>
      <c r="P24" s="219"/>
    </row>
    <row r="25" spans="2:16" s="216" customFormat="1" ht="42.75" customHeight="1" x14ac:dyDescent="0.25">
      <c r="B25" s="207"/>
      <c r="C25" s="208">
        <v>9</v>
      </c>
      <c r="D25" s="208"/>
      <c r="E25" s="217" t="s">
        <v>196</v>
      </c>
      <c r="F25" s="210"/>
      <c r="G25" s="211"/>
      <c r="H25" s="227"/>
      <c r="I25" s="211"/>
      <c r="J25" s="227"/>
      <c r="K25" s="227"/>
      <c r="L25" s="228"/>
      <c r="M25" s="208" t="s">
        <v>38</v>
      </c>
      <c r="N25" s="220"/>
      <c r="O25" s="215"/>
      <c r="P25" s="219"/>
    </row>
    <row r="26" spans="2:16" s="216" customFormat="1" ht="42.75" customHeight="1" x14ac:dyDescent="0.25">
      <c r="B26" s="207"/>
      <c r="C26" s="208">
        <v>10</v>
      </c>
      <c r="D26" s="208"/>
      <c r="E26" s="217" t="s">
        <v>197</v>
      </c>
      <c r="F26" s="210"/>
      <c r="G26" s="211"/>
      <c r="H26" s="227"/>
      <c r="I26" s="211"/>
      <c r="J26" s="227"/>
      <c r="K26" s="227"/>
      <c r="L26" s="228"/>
      <c r="M26" s="208" t="s">
        <v>38</v>
      </c>
      <c r="N26" s="220"/>
      <c r="O26" s="215"/>
      <c r="P26" s="219"/>
    </row>
    <row r="27" spans="2:16" s="216" customFormat="1" ht="42.75" customHeight="1" x14ac:dyDescent="0.25">
      <c r="B27" s="207"/>
      <c r="C27" s="208">
        <v>11</v>
      </c>
      <c r="D27" s="208"/>
      <c r="E27" s="217" t="s">
        <v>198</v>
      </c>
      <c r="F27" s="210"/>
      <c r="G27" s="211"/>
      <c r="H27" s="227"/>
      <c r="I27" s="211"/>
      <c r="J27" s="227"/>
      <c r="K27" s="227"/>
      <c r="L27" s="228"/>
      <c r="M27" s="208" t="s">
        <v>38</v>
      </c>
      <c r="N27" s="220"/>
      <c r="O27" s="215"/>
      <c r="P27" s="219"/>
    </row>
    <row r="28" spans="2:16" s="216" customFormat="1" ht="42.75" customHeight="1" x14ac:dyDescent="0.25">
      <c r="B28" s="207"/>
      <c r="C28" s="208">
        <v>12</v>
      </c>
      <c r="D28" s="208"/>
      <c r="E28" s="217" t="s">
        <v>199</v>
      </c>
      <c r="F28" s="210"/>
      <c r="G28" s="211"/>
      <c r="H28" s="227"/>
      <c r="I28" s="211"/>
      <c r="J28" s="227"/>
      <c r="K28" s="227"/>
      <c r="L28" s="228"/>
      <c r="M28" s="208" t="s">
        <v>38</v>
      </c>
      <c r="N28" s="220"/>
      <c r="O28" s="215"/>
      <c r="P28" s="219"/>
    </row>
    <row r="29" spans="2:16" s="216" customFormat="1" ht="42.75" customHeight="1" x14ac:dyDescent="0.25">
      <c r="B29" s="207"/>
      <c r="C29" s="208">
        <v>13</v>
      </c>
      <c r="D29" s="208"/>
      <c r="E29" s="217" t="s">
        <v>200</v>
      </c>
      <c r="F29" s="210"/>
      <c r="G29" s="211"/>
      <c r="H29" s="227"/>
      <c r="I29" s="211"/>
      <c r="J29" s="227"/>
      <c r="K29" s="227"/>
      <c r="L29" s="228"/>
      <c r="M29" s="208" t="s">
        <v>38</v>
      </c>
      <c r="N29" s="220"/>
      <c r="O29" s="215"/>
      <c r="P29" s="219"/>
    </row>
    <row r="30" spans="2:16" s="216" customFormat="1" ht="42.75" customHeight="1" x14ac:dyDescent="0.25">
      <c r="B30" s="207"/>
      <c r="C30" s="208">
        <v>14</v>
      </c>
      <c r="D30" s="208"/>
      <c r="E30" s="217" t="s">
        <v>201</v>
      </c>
      <c r="F30" s="210"/>
      <c r="G30" s="211"/>
      <c r="H30" s="227"/>
      <c r="I30" s="211"/>
      <c r="J30" s="227"/>
      <c r="K30" s="227"/>
      <c r="L30" s="228"/>
      <c r="M30" s="208" t="s">
        <v>38</v>
      </c>
      <c r="N30" s="220"/>
      <c r="O30" s="215"/>
      <c r="P30" s="219"/>
    </row>
    <row r="31" spans="2:16" s="216" customFormat="1" ht="81" customHeight="1" x14ac:dyDescent="0.25">
      <c r="B31" s="207"/>
      <c r="C31" s="208">
        <v>15</v>
      </c>
      <c r="D31" s="208"/>
      <c r="E31" s="217" t="s">
        <v>202</v>
      </c>
      <c r="F31" s="210"/>
      <c r="G31" s="211"/>
      <c r="H31" s="227"/>
      <c r="I31" s="211"/>
      <c r="J31" s="227"/>
      <c r="K31" s="227"/>
      <c r="L31" s="228"/>
      <c r="M31" s="208" t="s">
        <v>138</v>
      </c>
      <c r="N31" s="220" t="s">
        <v>203</v>
      </c>
      <c r="O31" s="215"/>
      <c r="P31" s="219"/>
    </row>
    <row r="32" spans="2:16" s="216" customFormat="1" ht="42.75" customHeight="1" x14ac:dyDescent="0.25">
      <c r="B32" s="207"/>
      <c r="C32" s="208">
        <v>16</v>
      </c>
      <c r="D32" s="208"/>
      <c r="E32" s="217" t="s">
        <v>204</v>
      </c>
      <c r="F32" s="210"/>
      <c r="G32" s="211"/>
      <c r="H32" s="227"/>
      <c r="I32" s="211"/>
      <c r="J32" s="227"/>
      <c r="K32" s="227"/>
      <c r="L32" s="228"/>
      <c r="M32" s="208" t="s">
        <v>38</v>
      </c>
      <c r="N32" s="220"/>
      <c r="O32" s="215"/>
      <c r="P32" s="219"/>
    </row>
    <row r="33" spans="2:16" s="216" customFormat="1" ht="42.75" customHeight="1" x14ac:dyDescent="0.25">
      <c r="B33" s="207"/>
      <c r="C33" s="208">
        <v>17</v>
      </c>
      <c r="D33" s="208"/>
      <c r="E33" s="217" t="s">
        <v>205</v>
      </c>
      <c r="F33" s="210"/>
      <c r="G33" s="211"/>
      <c r="H33" s="227"/>
      <c r="I33" s="211"/>
      <c r="J33" s="227"/>
      <c r="K33" s="227"/>
      <c r="L33" s="228"/>
      <c r="M33" s="208" t="s">
        <v>38</v>
      </c>
      <c r="N33" s="220"/>
      <c r="O33" s="215"/>
      <c r="P33" s="219"/>
    </row>
    <row r="34" spans="2:16" s="216" customFormat="1" ht="42.75" customHeight="1" x14ac:dyDescent="0.25">
      <c r="B34" s="207"/>
      <c r="C34" s="208">
        <v>18</v>
      </c>
      <c r="D34" s="208"/>
      <c r="E34" s="217" t="s">
        <v>206</v>
      </c>
      <c r="F34" s="210"/>
      <c r="G34" s="211"/>
      <c r="H34" s="227"/>
      <c r="I34" s="211"/>
      <c r="J34" s="227"/>
      <c r="K34" s="227"/>
      <c r="L34" s="228"/>
      <c r="M34" s="208" t="s">
        <v>38</v>
      </c>
      <c r="N34" s="220"/>
      <c r="O34" s="215"/>
      <c r="P34" s="219"/>
    </row>
    <row r="35" spans="2:16" s="216" customFormat="1" ht="42.75" customHeight="1" x14ac:dyDescent="0.25">
      <c r="B35" s="207"/>
      <c r="C35" s="208">
        <v>19</v>
      </c>
      <c r="D35" s="208"/>
      <c r="E35" s="217" t="s">
        <v>207</v>
      </c>
      <c r="F35" s="210"/>
      <c r="G35" s="211"/>
      <c r="H35" s="227"/>
      <c r="I35" s="211"/>
      <c r="J35" s="227"/>
      <c r="K35" s="227"/>
      <c r="L35" s="228"/>
      <c r="M35" s="208" t="s">
        <v>38</v>
      </c>
      <c r="N35" s="220"/>
      <c r="O35" s="215"/>
      <c r="P35" s="219"/>
    </row>
    <row r="36" spans="2:16" s="216" customFormat="1" ht="42.75" customHeight="1" x14ac:dyDescent="0.25">
      <c r="B36" s="207"/>
      <c r="C36" s="208">
        <v>20</v>
      </c>
      <c r="D36" s="208"/>
      <c r="E36" s="217" t="s">
        <v>208</v>
      </c>
      <c r="F36" s="210"/>
      <c r="G36" s="211"/>
      <c r="H36" s="227"/>
      <c r="I36" s="211"/>
      <c r="J36" s="227"/>
      <c r="K36" s="227"/>
      <c r="L36" s="228"/>
      <c r="M36" s="208" t="s">
        <v>38</v>
      </c>
      <c r="N36" s="220"/>
      <c r="O36" s="215"/>
      <c r="P36" s="219"/>
    </row>
    <row r="37" spans="2:16" s="216" customFormat="1" ht="42.75" customHeight="1" x14ac:dyDescent="0.25">
      <c r="B37" s="207"/>
      <c r="C37" s="208">
        <v>21</v>
      </c>
      <c r="D37" s="208"/>
      <c r="E37" s="217" t="s">
        <v>209</v>
      </c>
      <c r="F37" s="210"/>
      <c r="G37" s="211"/>
      <c r="H37" s="227"/>
      <c r="I37" s="211"/>
      <c r="J37" s="227"/>
      <c r="K37" s="227"/>
      <c r="L37" s="228"/>
      <c r="M37" s="208" t="s">
        <v>38</v>
      </c>
      <c r="N37" s="220"/>
      <c r="O37" s="215"/>
      <c r="P37" s="219"/>
    </row>
    <row r="38" spans="2:16" s="216" customFormat="1" ht="42.75" customHeight="1" x14ac:dyDescent="0.25">
      <c r="B38" s="207"/>
      <c r="C38" s="208">
        <v>22</v>
      </c>
      <c r="D38" s="208"/>
      <c r="E38" s="217" t="s">
        <v>210</v>
      </c>
      <c r="F38" s="210"/>
      <c r="G38" s="211"/>
      <c r="H38" s="227"/>
      <c r="I38" s="211"/>
      <c r="J38" s="227"/>
      <c r="K38" s="227"/>
      <c r="L38" s="228"/>
      <c r="M38" s="208" t="s">
        <v>38</v>
      </c>
      <c r="N38" s="220"/>
      <c r="O38" s="215"/>
      <c r="P38" s="219"/>
    </row>
    <row r="39" spans="2:16" s="216" customFormat="1" ht="42.75" customHeight="1" x14ac:dyDescent="0.25">
      <c r="B39" s="207"/>
      <c r="C39" s="208">
        <v>23</v>
      </c>
      <c r="D39" s="208"/>
      <c r="E39" s="217" t="s">
        <v>211</v>
      </c>
      <c r="F39" s="210"/>
      <c r="G39" s="211"/>
      <c r="H39" s="227"/>
      <c r="I39" s="211"/>
      <c r="J39" s="227"/>
      <c r="K39" s="227"/>
      <c r="L39" s="228"/>
      <c r="M39" s="208" t="s">
        <v>38</v>
      </c>
      <c r="N39" s="220"/>
      <c r="O39" s="215"/>
      <c r="P39" s="219"/>
    </row>
    <row r="40" spans="2:16" s="216" customFormat="1" ht="42.75" customHeight="1" x14ac:dyDescent="0.25">
      <c r="B40" s="207"/>
      <c r="C40" s="208">
        <v>24</v>
      </c>
      <c r="D40" s="208"/>
      <c r="E40" s="217" t="s">
        <v>212</v>
      </c>
      <c r="F40" s="210"/>
      <c r="G40" s="211"/>
      <c r="H40" s="227"/>
      <c r="I40" s="211"/>
      <c r="J40" s="227"/>
      <c r="K40" s="227"/>
      <c r="L40" s="228"/>
      <c r="M40" s="208" t="s">
        <v>38</v>
      </c>
      <c r="N40" s="220"/>
      <c r="O40" s="215"/>
      <c r="P40" s="219"/>
    </row>
    <row r="41" spans="2:16" s="216" customFormat="1" ht="42.75" customHeight="1" x14ac:dyDescent="0.25">
      <c r="B41" s="207"/>
      <c r="C41" s="208">
        <v>25</v>
      </c>
      <c r="D41" s="208"/>
      <c r="E41" s="217" t="s">
        <v>213</v>
      </c>
      <c r="F41" s="210"/>
      <c r="G41" s="211"/>
      <c r="H41" s="227"/>
      <c r="I41" s="211"/>
      <c r="J41" s="227"/>
      <c r="K41" s="227"/>
      <c r="L41" s="228"/>
      <c r="M41" s="208" t="s">
        <v>38</v>
      </c>
      <c r="N41" s="220"/>
      <c r="O41" s="215"/>
      <c r="P41" s="219"/>
    </row>
    <row r="42" spans="2:16" s="216" customFormat="1" ht="42.75" customHeight="1" x14ac:dyDescent="0.25">
      <c r="B42" s="207"/>
      <c r="C42" s="208">
        <v>26</v>
      </c>
      <c r="D42" s="208"/>
      <c r="E42" s="217" t="s">
        <v>214</v>
      </c>
      <c r="F42" s="210"/>
      <c r="G42" s="211"/>
      <c r="H42" s="227"/>
      <c r="I42" s="211"/>
      <c r="J42" s="227"/>
      <c r="K42" s="227"/>
      <c r="L42" s="228"/>
      <c r="M42" s="208" t="s">
        <v>38</v>
      </c>
      <c r="N42" s="220"/>
      <c r="O42" s="215"/>
      <c r="P42" s="219"/>
    </row>
    <row r="43" spans="2:16" s="216" customFormat="1" ht="42.75" customHeight="1" x14ac:dyDescent="0.25">
      <c r="B43" s="207"/>
      <c r="C43" s="208">
        <v>27</v>
      </c>
      <c r="D43" s="208"/>
      <c r="E43" s="217" t="s">
        <v>215</v>
      </c>
      <c r="F43" s="210"/>
      <c r="G43" s="211"/>
      <c r="H43" s="227"/>
      <c r="I43" s="211"/>
      <c r="J43" s="227"/>
      <c r="K43" s="227"/>
      <c r="L43" s="228"/>
      <c r="M43" s="208" t="s">
        <v>38</v>
      </c>
      <c r="N43" s="220"/>
      <c r="O43" s="215"/>
      <c r="P43" s="219"/>
    </row>
    <row r="44" spans="2:16" s="216" customFormat="1" ht="42.75" customHeight="1" x14ac:dyDescent="0.25">
      <c r="B44" s="207"/>
      <c r="C44" s="208">
        <v>28</v>
      </c>
      <c r="D44" s="208"/>
      <c r="E44" s="217" t="s">
        <v>216</v>
      </c>
      <c r="F44" s="210"/>
      <c r="G44" s="211"/>
      <c r="H44" s="227"/>
      <c r="I44" s="211"/>
      <c r="J44" s="227"/>
      <c r="K44" s="227"/>
      <c r="L44" s="228"/>
      <c r="M44" s="208" t="s">
        <v>38</v>
      </c>
      <c r="N44" s="220"/>
      <c r="O44" s="215"/>
      <c r="P44" s="219"/>
    </row>
    <row r="45" spans="2:16" ht="42.75" customHeight="1" x14ac:dyDescent="0.2">
      <c r="B45" s="171"/>
      <c r="C45" s="208">
        <v>29</v>
      </c>
      <c r="D45" s="208"/>
      <c r="E45" s="217" t="s">
        <v>217</v>
      </c>
      <c r="F45" s="210"/>
      <c r="G45" s="211"/>
      <c r="H45" s="227"/>
      <c r="I45" s="211"/>
      <c r="J45" s="227"/>
      <c r="K45" s="227"/>
      <c r="L45" s="228"/>
      <c r="M45" s="208" t="s">
        <v>38</v>
      </c>
      <c r="N45" s="220"/>
      <c r="O45" s="176"/>
    </row>
    <row r="46" spans="2:16" ht="42.75" customHeight="1" x14ac:dyDescent="0.2">
      <c r="B46" s="171"/>
      <c r="C46" s="208">
        <v>30</v>
      </c>
      <c r="D46" s="208"/>
      <c r="E46" s="217" t="s">
        <v>218</v>
      </c>
      <c r="F46" s="210"/>
      <c r="G46" s="211"/>
      <c r="H46" s="227"/>
      <c r="I46" s="211"/>
      <c r="J46" s="227"/>
      <c r="K46" s="227"/>
      <c r="L46" s="228"/>
      <c r="M46" s="208" t="s">
        <v>38</v>
      </c>
      <c r="N46" s="220"/>
      <c r="O46" s="176"/>
    </row>
    <row r="47" spans="2:16" ht="42.75" customHeight="1" x14ac:dyDescent="0.2">
      <c r="B47" s="171"/>
      <c r="C47" s="208">
        <v>31</v>
      </c>
      <c r="D47" s="208"/>
      <c r="E47" s="217" t="s">
        <v>219</v>
      </c>
      <c r="F47" s="210"/>
      <c r="G47" s="211"/>
      <c r="H47" s="227"/>
      <c r="I47" s="211"/>
      <c r="J47" s="227"/>
      <c r="K47" s="227"/>
      <c r="L47" s="228"/>
      <c r="M47" s="208" t="s">
        <v>38</v>
      </c>
      <c r="N47" s="220"/>
      <c r="O47" s="176"/>
    </row>
    <row r="48" spans="2:16" ht="42.75" customHeight="1" x14ac:dyDescent="0.2">
      <c r="B48" s="221"/>
      <c r="C48" s="208">
        <v>32</v>
      </c>
      <c r="D48" s="208"/>
      <c r="E48" s="217" t="s">
        <v>220</v>
      </c>
      <c r="F48" s="210"/>
      <c r="G48" s="211"/>
      <c r="H48" s="227"/>
      <c r="I48" s="211"/>
      <c r="J48" s="227"/>
      <c r="K48" s="227"/>
      <c r="L48" s="228"/>
      <c r="M48" s="208" t="s">
        <v>38</v>
      </c>
      <c r="N48" s="220"/>
      <c r="O48" s="176"/>
    </row>
    <row r="49" spans="2:15" ht="42.75" customHeight="1" x14ac:dyDescent="0.2">
      <c r="B49" s="171"/>
      <c r="C49" s="208">
        <v>33</v>
      </c>
      <c r="D49" s="208"/>
      <c r="E49" s="217" t="s">
        <v>221</v>
      </c>
      <c r="F49" s="210"/>
      <c r="G49" s="211"/>
      <c r="H49" s="227"/>
      <c r="I49" s="211"/>
      <c r="J49" s="227"/>
      <c r="K49" s="227"/>
      <c r="L49" s="228"/>
      <c r="M49" s="208" t="s">
        <v>38</v>
      </c>
      <c r="N49" s="220"/>
      <c r="O49" s="176"/>
    </row>
    <row r="50" spans="2:15" ht="42.75" customHeight="1" x14ac:dyDescent="0.2">
      <c r="B50" s="171"/>
      <c r="C50" s="208">
        <v>34</v>
      </c>
      <c r="D50" s="208"/>
      <c r="E50" s="217" t="s">
        <v>222</v>
      </c>
      <c r="F50" s="210"/>
      <c r="G50" s="211"/>
      <c r="H50" s="227"/>
      <c r="I50" s="211"/>
      <c r="J50" s="227"/>
      <c r="K50" s="227"/>
      <c r="L50" s="228"/>
      <c r="M50" s="208" t="s">
        <v>38</v>
      </c>
      <c r="N50" s="220"/>
      <c r="O50" s="176"/>
    </row>
    <row r="51" spans="2:15" ht="42.75" customHeight="1" x14ac:dyDescent="0.2">
      <c r="B51" s="171"/>
      <c r="C51" s="208">
        <v>35</v>
      </c>
      <c r="D51" s="208"/>
      <c r="E51" s="217" t="s">
        <v>223</v>
      </c>
      <c r="F51" s="210"/>
      <c r="G51" s="211"/>
      <c r="H51" s="227"/>
      <c r="I51" s="211"/>
      <c r="J51" s="227"/>
      <c r="K51" s="227"/>
      <c r="L51" s="228"/>
      <c r="M51" s="208" t="s">
        <v>38</v>
      </c>
      <c r="N51" s="220"/>
      <c r="O51" s="176"/>
    </row>
    <row r="52" spans="2:15" ht="42.75" customHeight="1" x14ac:dyDescent="0.2">
      <c r="B52" s="171"/>
      <c r="C52" s="208">
        <v>36</v>
      </c>
      <c r="D52" s="208"/>
      <c r="E52" s="217" t="s">
        <v>224</v>
      </c>
      <c r="F52" s="210"/>
      <c r="G52" s="211"/>
      <c r="H52" s="227"/>
      <c r="I52" s="211"/>
      <c r="J52" s="227"/>
      <c r="K52" s="227"/>
      <c r="L52" s="228"/>
      <c r="M52" s="208" t="s">
        <v>38</v>
      </c>
      <c r="N52" s="220"/>
      <c r="O52" s="176"/>
    </row>
    <row r="53" spans="2:15" ht="42.75" customHeight="1" x14ac:dyDescent="0.2">
      <c r="B53" s="171"/>
      <c r="C53" s="208">
        <v>37</v>
      </c>
      <c r="D53" s="208"/>
      <c r="E53" s="217" t="s">
        <v>225</v>
      </c>
      <c r="F53" s="210"/>
      <c r="G53" s="211"/>
      <c r="H53" s="227"/>
      <c r="I53" s="211"/>
      <c r="J53" s="227"/>
      <c r="K53" s="227"/>
      <c r="L53" s="228"/>
      <c r="M53" s="208" t="s">
        <v>38</v>
      </c>
      <c r="N53" s="220"/>
      <c r="O53" s="176"/>
    </row>
    <row r="54" spans="2:15" ht="96" customHeight="1" x14ac:dyDescent="0.2">
      <c r="B54" s="171"/>
      <c r="C54" s="208">
        <v>38</v>
      </c>
      <c r="D54" s="208"/>
      <c r="E54" s="217" t="s">
        <v>226</v>
      </c>
      <c r="F54" s="210"/>
      <c r="G54" s="211"/>
      <c r="H54" s="227"/>
      <c r="I54" s="211"/>
      <c r="J54" s="227"/>
      <c r="K54" s="227"/>
      <c r="L54" s="228"/>
      <c r="M54" s="208" t="e">
        <v>#N/A</v>
      </c>
      <c r="N54" s="220" t="s">
        <v>227</v>
      </c>
      <c r="O54" s="176"/>
    </row>
    <row r="55" spans="2:15" ht="42.75" customHeight="1" thickBot="1" x14ac:dyDescent="0.25">
      <c r="B55" s="222"/>
      <c r="C55" s="208">
        <v>39</v>
      </c>
      <c r="D55" s="208"/>
      <c r="E55" s="217" t="s">
        <v>228</v>
      </c>
      <c r="F55" s="210"/>
      <c r="G55" s="211"/>
      <c r="H55" s="227"/>
      <c r="I55" s="211"/>
      <c r="J55" s="227"/>
      <c r="K55" s="227"/>
      <c r="L55" s="228"/>
      <c r="M55" s="208" t="s">
        <v>38</v>
      </c>
      <c r="N55" s="220"/>
      <c r="O55" s="223"/>
    </row>
    <row r="56" spans="2:15" ht="15.6" customHeight="1" thickBot="1" x14ac:dyDescent="0.25">
      <c r="C56" s="440"/>
      <c r="D56" s="441"/>
      <c r="E56" s="441"/>
      <c r="F56" s="441"/>
      <c r="G56" s="441"/>
      <c r="H56" s="441"/>
      <c r="I56" s="441"/>
      <c r="J56" s="441"/>
      <c r="K56" s="441"/>
      <c r="L56" s="441"/>
      <c r="M56" s="441"/>
      <c r="N56" s="442"/>
    </row>
    <row r="57" spans="2:15" ht="80.25" customHeight="1" thickBot="1" x14ac:dyDescent="0.25">
      <c r="C57" s="408" t="s">
        <v>229</v>
      </c>
      <c r="D57" s="409"/>
      <c r="E57" s="409"/>
      <c r="F57" s="409"/>
      <c r="G57" s="409"/>
      <c r="H57" s="409"/>
      <c r="I57" s="409"/>
      <c r="J57" s="409"/>
      <c r="K57" s="409"/>
      <c r="L57" s="409"/>
      <c r="M57" s="409"/>
      <c r="N57" s="410"/>
    </row>
    <row r="58" spans="2:15" ht="15.6" customHeight="1" thickBot="1" x14ac:dyDescent="0.25">
      <c r="C58" s="404" t="s">
        <v>112</v>
      </c>
      <c r="D58" s="405"/>
      <c r="E58" s="405"/>
      <c r="F58" s="405"/>
      <c r="G58" s="405"/>
      <c r="H58" s="405"/>
      <c r="I58" s="405"/>
      <c r="J58" s="405"/>
      <c r="K58" s="405"/>
      <c r="L58" s="405"/>
      <c r="M58" s="405"/>
      <c r="N58" s="406"/>
    </row>
    <row r="59" spans="2:15" ht="15.6" customHeight="1" x14ac:dyDescent="0.2">
      <c r="C59" s="105"/>
      <c r="D59" s="106"/>
      <c r="E59" s="106"/>
      <c r="F59" s="106"/>
      <c r="G59" s="106"/>
      <c r="H59" s="106"/>
      <c r="I59" s="106"/>
      <c r="J59" s="106"/>
      <c r="K59" s="106"/>
      <c r="L59" s="106"/>
      <c r="M59" s="224"/>
      <c r="N59" s="225"/>
    </row>
    <row r="60" spans="2:15" ht="15.6" customHeight="1" x14ac:dyDescent="0.2">
      <c r="C60" s="108"/>
      <c r="D60" s="109"/>
      <c r="E60" s="109"/>
      <c r="F60" s="109"/>
      <c r="G60" s="109"/>
      <c r="H60" s="109"/>
      <c r="I60" s="109"/>
      <c r="J60" s="109"/>
      <c r="K60" s="109"/>
      <c r="L60" s="109"/>
      <c r="N60" s="176"/>
    </row>
    <row r="61" spans="2:15" ht="15.6" customHeight="1" x14ac:dyDescent="0.2">
      <c r="C61" s="108"/>
      <c r="D61" s="109"/>
      <c r="E61" s="109"/>
      <c r="F61" s="109"/>
      <c r="G61" s="109"/>
      <c r="H61" s="109"/>
      <c r="I61" s="109"/>
      <c r="J61" s="109"/>
      <c r="K61" s="109"/>
      <c r="L61" s="109"/>
      <c r="N61" s="176"/>
    </row>
    <row r="62" spans="2:15" ht="15.6" customHeight="1" x14ac:dyDescent="0.2">
      <c r="C62" s="108"/>
      <c r="D62" s="109"/>
      <c r="E62" s="109"/>
      <c r="F62" s="109"/>
      <c r="G62" s="109"/>
      <c r="H62" s="109"/>
      <c r="I62" s="109"/>
      <c r="J62" s="109"/>
      <c r="K62" s="109"/>
      <c r="L62" s="109"/>
      <c r="N62" s="176"/>
    </row>
    <row r="63" spans="2:15" ht="15.6" customHeight="1" x14ac:dyDescent="0.2">
      <c r="C63" s="108"/>
      <c r="D63" s="109"/>
      <c r="E63" s="109"/>
      <c r="F63" s="109"/>
      <c r="G63" s="109"/>
      <c r="H63" s="109"/>
      <c r="I63" s="109"/>
      <c r="J63" s="109"/>
      <c r="K63" s="109"/>
      <c r="L63" s="109"/>
      <c r="N63" s="176"/>
    </row>
    <row r="64" spans="2:15" ht="15.6" customHeight="1" x14ac:dyDescent="0.2">
      <c r="C64" s="108"/>
      <c r="D64" s="109"/>
      <c r="E64" s="109"/>
      <c r="F64" s="109"/>
      <c r="G64" s="109"/>
      <c r="H64" s="109"/>
      <c r="I64" s="109"/>
      <c r="J64" s="109"/>
      <c r="K64" s="109"/>
      <c r="L64" s="109"/>
      <c r="N64" s="176"/>
    </row>
    <row r="65" spans="3:14" ht="15.6" customHeight="1" x14ac:dyDescent="0.2">
      <c r="C65" s="108"/>
      <c r="D65" s="109"/>
      <c r="E65" s="109"/>
      <c r="F65" s="109"/>
      <c r="G65" s="109"/>
      <c r="H65" s="109"/>
      <c r="I65" s="109"/>
      <c r="J65" s="109"/>
      <c r="K65" s="109"/>
      <c r="L65" s="109"/>
      <c r="N65" s="176"/>
    </row>
    <row r="66" spans="3:14" ht="15.6" customHeight="1" x14ac:dyDescent="0.25">
      <c r="C66" s="108"/>
      <c r="D66" s="109"/>
      <c r="E66" s="109"/>
      <c r="F66" s="109"/>
      <c r="G66" s="407" t="s">
        <v>230</v>
      </c>
      <c r="H66" s="407"/>
      <c r="I66" s="407"/>
      <c r="J66" s="407"/>
      <c r="K66" s="109"/>
      <c r="L66" s="109"/>
      <c r="N66" s="176"/>
    </row>
    <row r="67" spans="3:14" ht="15.6" customHeight="1" thickBot="1" x14ac:dyDescent="0.25">
      <c r="C67" s="108"/>
      <c r="D67" s="109"/>
      <c r="E67" s="111"/>
      <c r="F67" s="111"/>
      <c r="G67" s="111"/>
      <c r="H67" s="111"/>
      <c r="I67" s="111"/>
      <c r="J67" s="111"/>
      <c r="K67" s="111"/>
      <c r="L67" s="111"/>
      <c r="M67" s="226"/>
      <c r="N67" s="176"/>
    </row>
    <row r="68" spans="3:14" ht="15.6" customHeight="1" x14ac:dyDescent="0.2">
      <c r="C68" s="342" t="s">
        <v>231</v>
      </c>
      <c r="D68" s="343"/>
      <c r="E68" s="343"/>
      <c r="F68" s="343"/>
      <c r="G68" s="343"/>
      <c r="H68" s="343"/>
      <c r="I68" s="343"/>
      <c r="J68" s="343"/>
      <c r="K68" s="343"/>
      <c r="L68" s="343"/>
      <c r="M68" s="343"/>
      <c r="N68" s="344"/>
    </row>
    <row r="69" spans="3:14" ht="15.6" customHeight="1" x14ac:dyDescent="0.2">
      <c r="C69" s="342" t="s">
        <v>232</v>
      </c>
      <c r="D69" s="343"/>
      <c r="E69" s="343"/>
      <c r="F69" s="343"/>
      <c r="G69" s="343"/>
      <c r="H69" s="343"/>
      <c r="I69" s="343"/>
      <c r="J69" s="343"/>
      <c r="K69" s="343"/>
      <c r="L69" s="343"/>
      <c r="M69" s="343"/>
      <c r="N69" s="344"/>
    </row>
    <row r="70" spans="3:14" ht="15.6" customHeight="1" thickBot="1" x14ac:dyDescent="0.25">
      <c r="C70" s="345"/>
      <c r="D70" s="346"/>
      <c r="E70" s="346"/>
      <c r="F70" s="346"/>
      <c r="G70" s="346"/>
      <c r="H70" s="346"/>
      <c r="I70" s="346"/>
      <c r="J70" s="346"/>
      <c r="K70" s="346"/>
      <c r="L70" s="346"/>
      <c r="M70" s="226"/>
      <c r="N70" s="223"/>
    </row>
    <row r="71" spans="3:14" ht="15.6" customHeight="1" thickBot="1" x14ac:dyDescent="0.25">
      <c r="C71" s="226"/>
      <c r="D71" s="226"/>
      <c r="E71" s="226"/>
      <c r="F71" s="226"/>
      <c r="G71" s="226"/>
      <c r="H71" s="226"/>
      <c r="I71" s="226"/>
      <c r="J71" s="226"/>
      <c r="K71" s="226"/>
      <c r="L71" s="226"/>
      <c r="M71" s="226"/>
      <c r="N71" s="226"/>
    </row>
  </sheetData>
  <mergeCells count="17">
    <mergeCell ref="C57:N57"/>
    <mergeCell ref="C1:N1"/>
    <mergeCell ref="C2:N2"/>
    <mergeCell ref="C3:N3"/>
    <mergeCell ref="C4:N4"/>
    <mergeCell ref="C6:F6"/>
    <mergeCell ref="G6:N6"/>
    <mergeCell ref="C8:F10"/>
    <mergeCell ref="C11:F13"/>
    <mergeCell ref="G15:L15"/>
    <mergeCell ref="M15:N15"/>
    <mergeCell ref="C56:N56"/>
    <mergeCell ref="C58:N58"/>
    <mergeCell ref="C68:N68"/>
    <mergeCell ref="C69:N69"/>
    <mergeCell ref="C70:L70"/>
    <mergeCell ref="G66:J66"/>
  </mergeCells>
  <conditionalFormatting sqref="C58">
    <cfRule type="cellIs" dxfId="166" priority="1" operator="equal">
      <formula>#REF!</formula>
    </cfRule>
    <cfRule type="cellIs" dxfId="165" priority="2" operator="equal">
      <formula>#REF!</formula>
    </cfRule>
    <cfRule type="cellIs" dxfId="164" priority="3" operator="equal">
      <formula>#REF!</formula>
    </cfRule>
    <cfRule type="cellIs" dxfId="163" priority="4" operator="equal">
      <formula>#REF!</formula>
    </cfRule>
  </conditionalFormatting>
  <conditionalFormatting sqref="M17:M55">
    <cfRule type="containsText" dxfId="162" priority="5" operator="containsText" text="NO">
      <formula>NOT(ISERROR(SEARCH("NO",M17)))</formula>
    </cfRule>
    <cfRule type="containsText" dxfId="161" priority="6" operator="containsText" text="CUMPLE">
      <formula>NOT(ISERROR(SEARCH("CUMPLE",M17)))</formula>
    </cfRule>
    <cfRule type="containsText" dxfId="160" priority="7" operator="containsText" text="NO CUMPLE">
      <formula>NOT(ISERROR(SEARCH("NO CUMPLE",M17)))</formula>
    </cfRule>
  </conditionalFormatting>
  <printOptions horizontalCentered="1"/>
  <pageMargins left="0.23622047244094491" right="0.23622047244094491" top="0.74803149606299213" bottom="0.74803149606299213" header="0.31496062992125984" footer="0.31496062992125984"/>
  <pageSetup scale="2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5B39B-E368-45C1-8214-2F93E399A668}">
  <sheetPr codeName="Sheet6">
    <pageSetUpPr fitToPage="1"/>
  </sheetPr>
  <dimension ref="A1:M24"/>
  <sheetViews>
    <sheetView view="pageBreakPreview" zoomScale="70" zoomScaleNormal="100" zoomScaleSheetLayoutView="70" workbookViewId="0">
      <selection activeCell="E19" sqref="E19"/>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153</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153</v>
      </c>
      <c r="C15" s="145">
        <v>1</v>
      </c>
      <c r="D15" s="357" t="s">
        <v>233</v>
      </c>
      <c r="E15" s="358"/>
      <c r="F15" s="358"/>
      <c r="G15" s="358"/>
      <c r="H15" s="361">
        <v>55122573920.900002</v>
      </c>
      <c r="I15" s="321" t="s">
        <v>234</v>
      </c>
      <c r="J15" s="323"/>
      <c r="K15" s="324"/>
      <c r="L15" s="324"/>
      <c r="M15" s="325"/>
    </row>
    <row r="16" spans="1:13" ht="34.5" customHeight="1" thickBot="1" x14ac:dyDescent="0.25">
      <c r="A16" s="233"/>
      <c r="B16" s="165"/>
      <c r="C16" s="231"/>
      <c r="D16" s="359"/>
      <c r="E16" s="360"/>
      <c r="F16" s="360"/>
      <c r="G16" s="360"/>
      <c r="H16" s="362"/>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94.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c r="B23" s="343"/>
      <c r="C23" s="343"/>
      <c r="D23" s="343"/>
      <c r="E23" s="343"/>
      <c r="F23" s="343"/>
      <c r="G23" s="343"/>
      <c r="H23" s="343"/>
      <c r="I23" s="343"/>
      <c r="J23" s="343"/>
      <c r="K23" s="343"/>
      <c r="L23" s="343"/>
      <c r="M23" s="344"/>
    </row>
    <row r="24" spans="1:13" ht="17.25" thickBot="1" x14ac:dyDescent="0.25">
      <c r="A24" s="345"/>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8:M18"/>
    <mergeCell ref="C21:I21"/>
    <mergeCell ref="A23:M23"/>
    <mergeCell ref="A24:M24"/>
    <mergeCell ref="H13:H14"/>
    <mergeCell ref="I13:I14"/>
    <mergeCell ref="J13:M14"/>
    <mergeCell ref="D15:G16"/>
    <mergeCell ref="H15:H16"/>
    <mergeCell ref="I15:I16"/>
    <mergeCell ref="J15:M16"/>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8">
    <cfRule type="cellIs" dxfId="159" priority="8" operator="equal">
      <formula>#REF!</formula>
    </cfRule>
    <cfRule type="cellIs" dxfId="158" priority="9" operator="equal">
      <formula>#REF!</formula>
    </cfRule>
    <cfRule type="cellIs" dxfId="157" priority="10" operator="equal">
      <formula>#REF!</formula>
    </cfRule>
    <cfRule type="cellIs" dxfId="156" priority="11" operator="equal">
      <formula>#REF!</formula>
    </cfRule>
  </conditionalFormatting>
  <conditionalFormatting sqref="I15">
    <cfRule type="containsText" dxfId="155" priority="3" operator="containsText" text="NO">
      <formula>NOT(ISERROR(SEARCH("NO",I15)))</formula>
    </cfRule>
    <cfRule type="containsText" dxfId="154" priority="4" operator="containsText" text="CUMPLE">
      <formula>NOT(ISERROR(SEARCH("CUMPLE",I15)))</formula>
    </cfRule>
    <cfRule type="top10" dxfId="153" priority="5" rank="1"/>
  </conditionalFormatting>
  <conditionalFormatting sqref="J15">
    <cfRule type="colorScale" priority="1">
      <colorScale>
        <cfvo type="min"/>
        <cfvo type="percentile" val="50"/>
        <cfvo type="max"/>
        <color rgb="FFF8696B"/>
        <color rgb="FFFFEB84"/>
        <color rgb="FF63BE7B"/>
      </colorScale>
    </cfRule>
    <cfRule type="top10" dxfId="152"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71D26-648F-4302-9263-F60DF9B9F60E}">
  <sheetPr codeName="Sheet7"/>
  <dimension ref="A1:T62"/>
  <sheetViews>
    <sheetView view="pageBreakPreview" topLeftCell="A16" zoomScale="55" zoomScaleNormal="80" zoomScaleSheetLayoutView="55" workbookViewId="0">
      <selection activeCell="B32" sqref="B32:Q32"/>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235</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236</v>
      </c>
      <c r="F14" s="269"/>
      <c r="G14" s="269"/>
      <c r="H14" s="270"/>
      <c r="I14" s="277" t="s">
        <v>40</v>
      </c>
      <c r="J14" s="278"/>
      <c r="K14" s="281" t="s">
        <v>237</v>
      </c>
      <c r="L14" s="282"/>
      <c r="M14" s="282"/>
      <c r="N14" s="283"/>
      <c r="O14" s="277" t="s">
        <v>42</v>
      </c>
      <c r="P14" s="284"/>
      <c r="Q14" s="278"/>
      <c r="R14" s="139">
        <v>0.9</v>
      </c>
      <c r="S14" s="49"/>
      <c r="T14" s="49"/>
    </row>
    <row r="15" spans="1:20" s="7" customFormat="1" ht="35.25" customHeight="1" x14ac:dyDescent="0.2">
      <c r="A15" s="8"/>
      <c r="B15" s="262"/>
      <c r="C15" s="263"/>
      <c r="D15" s="264"/>
      <c r="E15" s="271"/>
      <c r="F15" s="272"/>
      <c r="G15" s="272"/>
      <c r="H15" s="273"/>
      <c r="I15" s="277" t="s">
        <v>43</v>
      </c>
      <c r="J15" s="278"/>
      <c r="K15" s="281" t="s">
        <v>238</v>
      </c>
      <c r="L15" s="282"/>
      <c r="M15" s="282"/>
      <c r="N15" s="283"/>
      <c r="O15" s="277" t="s">
        <v>42</v>
      </c>
      <c r="P15" s="284"/>
      <c r="Q15" s="278"/>
      <c r="R15" s="139">
        <v>0.1</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0.75</v>
      </c>
      <c r="K18" s="52">
        <f>((E18/1300000)*J18)</f>
        <v>1793.4478846153847</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2.5" customHeight="1" x14ac:dyDescent="0.2">
      <c r="A21" s="47"/>
      <c r="B21" s="287" t="s">
        <v>55</v>
      </c>
      <c r="C21" s="288"/>
      <c r="D21" s="234" t="s">
        <v>56</v>
      </c>
      <c r="E21" s="57" t="s">
        <v>57</v>
      </c>
      <c r="F21" s="57" t="s">
        <v>57</v>
      </c>
      <c r="G21" s="57" t="s">
        <v>57</v>
      </c>
      <c r="H21" s="57"/>
      <c r="I21" s="57"/>
      <c r="J21" s="57"/>
      <c r="K21" s="57"/>
      <c r="L21" s="57"/>
      <c r="M21" s="57"/>
      <c r="N21" s="57"/>
      <c r="O21" s="57"/>
      <c r="P21" s="57"/>
      <c r="Q21" s="57"/>
      <c r="R21" s="57"/>
      <c r="S21" s="55">
        <f>COUNTA(E21:R21)</f>
        <v>3</v>
      </c>
      <c r="T21" s="94" t="str">
        <f>IF(S21&gt;=1,"CUMPLE","NO CUMPLE")</f>
        <v>CUMPLE</v>
      </c>
    </row>
    <row r="22" spans="1:20" s="1" customFormat="1" ht="22.5" customHeight="1" x14ac:dyDescent="0.2">
      <c r="A22" s="47"/>
      <c r="B22" s="287" t="s">
        <v>55</v>
      </c>
      <c r="C22" s="288"/>
      <c r="D22" s="234" t="s">
        <v>58</v>
      </c>
      <c r="E22" s="57" t="s">
        <v>57</v>
      </c>
      <c r="F22" s="57" t="s">
        <v>57</v>
      </c>
      <c r="G22" s="57" t="s">
        <v>57</v>
      </c>
      <c r="H22" s="57"/>
      <c r="I22" s="57"/>
      <c r="J22" s="57"/>
      <c r="K22" s="57"/>
      <c r="L22" s="57"/>
      <c r="M22" s="57"/>
      <c r="N22" s="57"/>
      <c r="O22" s="57"/>
      <c r="P22" s="57"/>
      <c r="Q22" s="57"/>
      <c r="R22" s="57"/>
      <c r="S22" s="55">
        <f t="shared" ref="S22" si="0">COUNTA(E22:R22)</f>
        <v>3</v>
      </c>
      <c r="T22" s="94" t="str">
        <f t="shared" ref="T22" si="1">IF(S22&gt;=1,"CUMPLE","NO CUMPLE")</f>
        <v>CUMPLE</v>
      </c>
    </row>
    <row r="23" spans="1:20" s="1" customFormat="1" ht="22.5" hidden="1" customHeight="1" x14ac:dyDescent="0.2">
      <c r="A23" s="47"/>
      <c r="B23" s="102"/>
      <c r="C23" s="103"/>
      <c r="D23" s="56"/>
      <c r="E23" s="57">
        <f t="shared" ref="E23:R23" si="2">COUNTA(E21:E22)</f>
        <v>2</v>
      </c>
      <c r="F23" s="57">
        <f t="shared" si="2"/>
        <v>2</v>
      </c>
      <c r="G23" s="57">
        <f t="shared" si="2"/>
        <v>2</v>
      </c>
      <c r="H23" s="57">
        <f t="shared" si="2"/>
        <v>0</v>
      </c>
      <c r="I23" s="57">
        <f t="shared" si="2"/>
        <v>0</v>
      </c>
      <c r="J23" s="57">
        <f t="shared" si="2"/>
        <v>0</v>
      </c>
      <c r="K23" s="57">
        <f t="shared" si="2"/>
        <v>0</v>
      </c>
      <c r="L23" s="57">
        <f t="shared" si="2"/>
        <v>0</v>
      </c>
      <c r="M23" s="57">
        <f t="shared" si="2"/>
        <v>0</v>
      </c>
      <c r="N23" s="57">
        <f t="shared" si="2"/>
        <v>0</v>
      </c>
      <c r="O23" s="57">
        <f t="shared" si="2"/>
        <v>0</v>
      </c>
      <c r="P23" s="57">
        <f t="shared" si="2"/>
        <v>0</v>
      </c>
      <c r="Q23" s="57">
        <f t="shared" si="2"/>
        <v>0</v>
      </c>
      <c r="R23" s="57">
        <f t="shared" si="2"/>
        <v>0</v>
      </c>
      <c r="S23" s="55"/>
      <c r="T23" s="94"/>
    </row>
    <row r="24" spans="1:20" s="1" customFormat="1" ht="22.5" customHeight="1" x14ac:dyDescent="0.2">
      <c r="A24" s="47"/>
      <c r="B24" s="294" t="s">
        <v>62</v>
      </c>
      <c r="C24" s="295"/>
      <c r="D24" s="296"/>
      <c r="E24" s="53">
        <f>IF(E23&gt;0,1,0)</f>
        <v>1</v>
      </c>
      <c r="F24" s="53">
        <f t="shared" ref="F24:R24" si="3">IF(F23&gt;0,1,0)</f>
        <v>1</v>
      </c>
      <c r="G24" s="53">
        <f t="shared" si="3"/>
        <v>1</v>
      </c>
      <c r="H24" s="53">
        <f t="shared" si="3"/>
        <v>0</v>
      </c>
      <c r="I24" s="53">
        <f t="shared" si="3"/>
        <v>0</v>
      </c>
      <c r="J24" s="53">
        <f t="shared" si="3"/>
        <v>0</v>
      </c>
      <c r="K24" s="53">
        <f t="shared" si="3"/>
        <v>0</v>
      </c>
      <c r="L24" s="53">
        <f t="shared" si="3"/>
        <v>0</v>
      </c>
      <c r="M24" s="53">
        <f t="shared" si="3"/>
        <v>0</v>
      </c>
      <c r="N24" s="53">
        <f t="shared" si="3"/>
        <v>0</v>
      </c>
      <c r="O24" s="53">
        <f t="shared" si="3"/>
        <v>0</v>
      </c>
      <c r="P24" s="53">
        <f t="shared" si="3"/>
        <v>0</v>
      </c>
      <c r="Q24" s="53">
        <f t="shared" si="3"/>
        <v>0</v>
      </c>
      <c r="R24" s="53">
        <f t="shared" si="3"/>
        <v>0</v>
      </c>
      <c r="S24" s="55">
        <f>SUM(E24:R24)</f>
        <v>3</v>
      </c>
      <c r="T24" s="94" t="str">
        <f>IF(S24&gt;=1,"CUMPLE","NO CUMPLE")</f>
        <v>CUMPLE</v>
      </c>
    </row>
    <row r="25" spans="1:20" s="13" customFormat="1" ht="10.5" customHeight="1" x14ac:dyDescent="0.2">
      <c r="A25" s="60"/>
      <c r="B25" s="36"/>
      <c r="C25" s="36"/>
      <c r="D25" s="36"/>
      <c r="E25" s="36"/>
      <c r="F25" s="36"/>
      <c r="G25" s="37"/>
      <c r="H25" s="37"/>
      <c r="I25" s="37"/>
      <c r="J25" s="37"/>
      <c r="K25" s="38"/>
      <c r="L25" s="38"/>
      <c r="M25" s="38"/>
      <c r="N25" s="38"/>
      <c r="O25" s="38"/>
      <c r="P25" s="38"/>
      <c r="Q25" s="61"/>
      <c r="R25" s="38"/>
      <c r="S25" s="38"/>
      <c r="T25" s="60"/>
    </row>
    <row r="26" spans="1:20" s="13" customFormat="1" ht="24" customHeight="1" x14ac:dyDescent="0.2">
      <c r="A26" s="60"/>
      <c r="B26" s="297" t="s">
        <v>63</v>
      </c>
      <c r="C26" s="297"/>
      <c r="D26" s="297"/>
      <c r="E26" s="297"/>
      <c r="F26" s="297"/>
      <c r="G26" s="297"/>
      <c r="H26" s="297"/>
      <c r="I26" s="297"/>
      <c r="J26" s="297"/>
      <c r="K26" s="297"/>
      <c r="L26" s="297"/>
      <c r="M26" s="297"/>
      <c r="N26" s="297"/>
      <c r="O26" s="297"/>
      <c r="P26" s="297"/>
      <c r="Q26" s="297"/>
      <c r="R26" s="297"/>
      <c r="S26" s="297"/>
      <c r="T26" s="297"/>
    </row>
    <row r="27" spans="1:20" s="2" customFormat="1" ht="190.5" customHeight="1" x14ac:dyDescent="0.2">
      <c r="A27" s="62"/>
      <c r="B27" s="63" t="s">
        <v>64</v>
      </c>
      <c r="C27" s="63" t="s">
        <v>65</v>
      </c>
      <c r="D27" s="63" t="s">
        <v>66</v>
      </c>
      <c r="E27" s="63" t="s">
        <v>67</v>
      </c>
      <c r="F27" s="298" t="s">
        <v>68</v>
      </c>
      <c r="G27" s="298"/>
      <c r="H27" s="298"/>
      <c r="I27" s="135" t="s">
        <v>69</v>
      </c>
      <c r="J27" s="135" t="s">
        <v>70</v>
      </c>
      <c r="K27" s="135" t="s">
        <v>71</v>
      </c>
      <c r="L27" s="299" t="s">
        <v>72</v>
      </c>
      <c r="M27" s="300"/>
      <c r="N27" s="63" t="s">
        <v>73</v>
      </c>
      <c r="O27" s="63" t="s">
        <v>74</v>
      </c>
      <c r="P27" s="63" t="s">
        <v>75</v>
      </c>
      <c r="Q27" s="64" t="s">
        <v>76</v>
      </c>
      <c r="R27" s="63" t="s">
        <v>77</v>
      </c>
      <c r="S27" s="301" t="s">
        <v>78</v>
      </c>
      <c r="T27" s="302"/>
    </row>
    <row r="28" spans="1:20" ht="10.5" customHeight="1" x14ac:dyDescent="0.2">
      <c r="A28" s="10"/>
      <c r="B28" s="65"/>
      <c r="C28" s="66"/>
      <c r="D28" s="66"/>
      <c r="E28" s="67"/>
      <c r="F28" s="292"/>
      <c r="G28" s="292"/>
      <c r="H28" s="292"/>
      <c r="I28" s="67"/>
      <c r="J28" s="67"/>
      <c r="K28" s="67"/>
      <c r="L28" s="6"/>
      <c r="M28" s="6"/>
      <c r="N28" s="67"/>
      <c r="O28" s="67"/>
      <c r="P28" s="67"/>
      <c r="Q28" s="68"/>
      <c r="R28" s="67"/>
      <c r="S28" s="67"/>
    </row>
    <row r="29" spans="1:20" ht="179.45" customHeight="1" x14ac:dyDescent="0.2">
      <c r="A29" s="10"/>
      <c r="B29" s="69">
        <v>1</v>
      </c>
      <c r="C29" s="24">
        <v>90</v>
      </c>
      <c r="D29" s="24">
        <v>522</v>
      </c>
      <c r="E29" s="25" t="s">
        <v>239</v>
      </c>
      <c r="F29" s="303" t="s">
        <v>240</v>
      </c>
      <c r="G29" s="304"/>
      <c r="H29" s="304"/>
      <c r="I29" s="133" t="s">
        <v>38</v>
      </c>
      <c r="J29" s="133" t="s">
        <v>38</v>
      </c>
      <c r="K29" s="235" t="s">
        <v>38</v>
      </c>
      <c r="L29" s="305" t="s">
        <v>241</v>
      </c>
      <c r="M29" s="306"/>
      <c r="N29" s="133" t="s">
        <v>38</v>
      </c>
      <c r="O29" s="70" t="s">
        <v>242</v>
      </c>
      <c r="P29" s="163">
        <v>0.5</v>
      </c>
      <c r="Q29" s="72">
        <v>28763.34</v>
      </c>
      <c r="R29" s="73">
        <f>Q29*P29</f>
        <v>14381.67</v>
      </c>
      <c r="S29" s="307"/>
      <c r="T29" s="308"/>
    </row>
    <row r="30" spans="1:20" ht="151.9" customHeight="1" x14ac:dyDescent="0.2">
      <c r="A30" s="10"/>
      <c r="B30" s="69">
        <v>2</v>
      </c>
      <c r="C30" s="24">
        <v>120</v>
      </c>
      <c r="D30" s="24">
        <v>788</v>
      </c>
      <c r="E30" s="25" t="s">
        <v>243</v>
      </c>
      <c r="F30" s="303" t="s">
        <v>244</v>
      </c>
      <c r="G30" s="304"/>
      <c r="H30" s="309"/>
      <c r="I30" s="133" t="s">
        <v>38</v>
      </c>
      <c r="J30" s="133" t="s">
        <v>38</v>
      </c>
      <c r="K30" s="133" t="s">
        <v>38</v>
      </c>
      <c r="L30" s="305" t="s">
        <v>245</v>
      </c>
      <c r="M30" s="306"/>
      <c r="N30" s="133" t="s">
        <v>38</v>
      </c>
      <c r="O30" s="70" t="s">
        <v>242</v>
      </c>
      <c r="P30" s="163">
        <v>1</v>
      </c>
      <c r="Q30" s="72">
        <v>3899.92</v>
      </c>
      <c r="R30" s="73">
        <f>Q30*P30</f>
        <v>3899.92</v>
      </c>
      <c r="S30" s="307"/>
      <c r="T30" s="308"/>
    </row>
    <row r="31" spans="1:20" ht="10.5" customHeight="1" x14ac:dyDescent="0.2">
      <c r="A31" s="10"/>
      <c r="B31" s="74"/>
      <c r="C31" s="75"/>
      <c r="D31" s="75"/>
      <c r="E31" s="76"/>
      <c r="F31" s="77"/>
      <c r="G31" s="77"/>
      <c r="H31" s="77"/>
      <c r="I31" s="77"/>
      <c r="J31" s="77"/>
      <c r="K31" s="18"/>
      <c r="L31" s="19"/>
      <c r="M31" s="20"/>
      <c r="N31" s="20"/>
      <c r="O31" s="21"/>
      <c r="P31" s="21"/>
      <c r="Q31" s="78"/>
      <c r="R31" s="20"/>
      <c r="S31" s="20"/>
    </row>
    <row r="32" spans="1:20" ht="18" customHeight="1" x14ac:dyDescent="0.2">
      <c r="A32" s="10"/>
      <c r="B32" s="311" t="s">
        <v>97</v>
      </c>
      <c r="C32" s="312"/>
      <c r="D32" s="312"/>
      <c r="E32" s="312"/>
      <c r="F32" s="312"/>
      <c r="G32" s="312"/>
      <c r="H32" s="312"/>
      <c r="I32" s="312"/>
      <c r="J32" s="312"/>
      <c r="K32" s="312"/>
      <c r="L32" s="312"/>
      <c r="M32" s="312"/>
      <c r="N32" s="312"/>
      <c r="O32" s="312"/>
      <c r="P32" s="312"/>
      <c r="Q32" s="313"/>
      <c r="R32" s="79">
        <f>SUM(R29:R30)</f>
        <v>18281.59</v>
      </c>
      <c r="S32" s="136" t="str">
        <f>IF(R32&gt;K18,"CUMPLE","NO CUMPLE")</f>
        <v>CUMPLE</v>
      </c>
      <c r="T32" s="10"/>
    </row>
    <row r="33" spans="1:20" ht="18" customHeight="1" x14ac:dyDescent="0.2">
      <c r="A33" s="10"/>
      <c r="B33" s="5"/>
      <c r="C33" s="5"/>
      <c r="D33" s="5"/>
      <c r="E33" s="5"/>
      <c r="F33" s="5"/>
      <c r="G33" s="5"/>
      <c r="H33" s="5"/>
      <c r="I33" s="5"/>
      <c r="J33" s="5"/>
      <c r="K33" s="5"/>
      <c r="L33" s="5"/>
      <c r="M33" s="5"/>
      <c r="N33" s="5"/>
      <c r="O33" s="5"/>
      <c r="P33" s="5"/>
      <c r="Q33" s="5"/>
      <c r="R33" s="137"/>
      <c r="S33" s="5"/>
      <c r="T33" s="10"/>
    </row>
    <row r="34" spans="1:20" ht="18" customHeight="1" x14ac:dyDescent="0.2">
      <c r="A34" s="10"/>
      <c r="B34" s="5"/>
      <c r="C34" s="5"/>
      <c r="D34" s="5"/>
      <c r="E34" s="5"/>
      <c r="F34" s="5"/>
      <c r="G34" s="5"/>
      <c r="H34" s="5"/>
      <c r="I34" s="5"/>
      <c r="J34" s="5"/>
      <c r="K34" s="5"/>
      <c r="L34" s="5"/>
      <c r="M34" s="5"/>
      <c r="N34" s="5"/>
      <c r="O34" s="5"/>
      <c r="P34" s="5"/>
      <c r="Q34" s="229">
        <v>0.7</v>
      </c>
      <c r="R34" s="230">
        <v>1673.88</v>
      </c>
      <c r="S34" s="5"/>
      <c r="T34" s="10"/>
    </row>
    <row r="35" spans="1:20" ht="18" customHeight="1" x14ac:dyDescent="0.2">
      <c r="A35" s="10"/>
      <c r="B35" s="5"/>
      <c r="C35" s="5"/>
      <c r="D35" s="5"/>
      <c r="E35" s="5"/>
      <c r="F35" s="5"/>
      <c r="G35" s="5"/>
      <c r="H35" s="5"/>
      <c r="I35" s="5"/>
      <c r="J35" s="5"/>
      <c r="K35" s="5"/>
      <c r="L35" s="5"/>
      <c r="M35" s="5"/>
      <c r="N35" s="5"/>
      <c r="O35" s="5"/>
      <c r="P35" s="5"/>
      <c r="Q35" s="5"/>
      <c r="R35" s="137">
        <v>1300000</v>
      </c>
      <c r="S35" s="5"/>
      <c r="T35" s="10"/>
    </row>
    <row r="36" spans="1:20" ht="18" customHeight="1" x14ac:dyDescent="0.2">
      <c r="A36" s="10"/>
      <c r="B36" s="5"/>
      <c r="C36" s="5"/>
      <c r="D36" s="5"/>
      <c r="E36" s="5"/>
      <c r="F36" s="5"/>
      <c r="G36" s="5"/>
      <c r="H36" s="5"/>
      <c r="I36" s="5"/>
      <c r="J36" s="5"/>
      <c r="K36" s="5"/>
      <c r="L36" s="5"/>
      <c r="M36" s="5"/>
      <c r="N36" s="5"/>
      <c r="O36" s="5"/>
      <c r="P36" s="5"/>
      <c r="Q36" s="5"/>
      <c r="R36" s="137"/>
      <c r="S36" s="5"/>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5"/>
      <c r="R38" s="137"/>
      <c r="S38" s="5"/>
      <c r="T38" s="10"/>
    </row>
    <row r="39" spans="1:20" ht="18" customHeight="1" x14ac:dyDescent="0.2">
      <c r="A39" s="10"/>
      <c r="B39" s="5"/>
      <c r="C39" s="5"/>
      <c r="D39" s="5"/>
      <c r="E39" s="5"/>
      <c r="F39" s="5"/>
      <c r="G39" s="5"/>
      <c r="H39" s="5"/>
      <c r="I39" s="5"/>
      <c r="J39" s="5"/>
      <c r="K39" s="5"/>
      <c r="L39" s="5"/>
      <c r="M39" s="5"/>
      <c r="N39" s="5"/>
      <c r="O39" s="5"/>
      <c r="P39" s="5"/>
      <c r="Q39" s="5"/>
      <c r="R39" s="137"/>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0.5" customHeight="1" thickBot="1" x14ac:dyDescent="0.25">
      <c r="A46" s="10"/>
      <c r="B46" s="74"/>
      <c r="C46" s="75"/>
      <c r="D46" s="75"/>
      <c r="E46" s="76"/>
      <c r="F46" s="77"/>
      <c r="G46" s="77"/>
      <c r="H46" s="77"/>
      <c r="I46" s="77"/>
      <c r="J46" s="77"/>
      <c r="K46" s="18"/>
      <c r="L46" s="19"/>
      <c r="M46" s="20"/>
      <c r="N46" s="20"/>
      <c r="O46" s="21"/>
      <c r="P46" s="21"/>
      <c r="Q46" s="78"/>
      <c r="R46" s="20"/>
      <c r="S46" s="20"/>
    </row>
    <row r="47" spans="1:20" ht="96.75" customHeight="1" thickBot="1" x14ac:dyDescent="0.25">
      <c r="A47" s="10"/>
      <c r="B47" s="314" t="s">
        <v>98</v>
      </c>
      <c r="C47" s="315"/>
      <c r="D47" s="315"/>
      <c r="E47" s="315"/>
      <c r="F47" s="315"/>
      <c r="G47" s="315"/>
      <c r="H47" s="315"/>
      <c r="I47" s="315"/>
      <c r="J47" s="315"/>
      <c r="K47" s="315"/>
      <c r="L47" s="315"/>
      <c r="M47" s="315"/>
      <c r="N47" s="315"/>
      <c r="O47" s="315"/>
      <c r="P47" s="315"/>
      <c r="Q47" s="315"/>
      <c r="R47" s="315"/>
      <c r="S47" s="315"/>
      <c r="T47" s="316"/>
    </row>
    <row r="48" spans="1:20" ht="10.5" customHeight="1" thickBot="1" x14ac:dyDescent="0.25">
      <c r="A48" s="10"/>
      <c r="B48" s="74"/>
      <c r="C48" s="75"/>
      <c r="D48" s="75"/>
      <c r="E48" s="76"/>
      <c r="F48" s="77"/>
      <c r="G48" s="77"/>
      <c r="H48" s="77"/>
      <c r="I48" s="77"/>
      <c r="J48" s="77"/>
      <c r="K48" s="18"/>
      <c r="L48" s="19"/>
      <c r="M48" s="20"/>
      <c r="N48" s="20"/>
      <c r="O48" s="21"/>
      <c r="P48" s="21"/>
      <c r="Q48" s="78"/>
      <c r="R48" s="20"/>
      <c r="S48" s="20"/>
    </row>
    <row r="49" spans="1:20" ht="17.25" hidden="1" thickBot="1" x14ac:dyDescent="0.25">
      <c r="B49" s="74"/>
      <c r="C49" s="75"/>
      <c r="D49" s="75"/>
      <c r="E49" s="76"/>
      <c r="F49" s="77"/>
      <c r="G49" s="77"/>
      <c r="H49" s="77"/>
      <c r="I49" s="77"/>
      <c r="J49" s="77"/>
      <c r="K49" s="18"/>
      <c r="L49" s="19"/>
      <c r="M49" s="20"/>
      <c r="N49" s="20"/>
      <c r="O49" s="21"/>
      <c r="P49" s="21"/>
      <c r="Q49" s="78"/>
      <c r="R49" s="20"/>
      <c r="S49" s="20"/>
    </row>
    <row r="50" spans="1:20" ht="93.75" customHeight="1" x14ac:dyDescent="0.2">
      <c r="A50" s="10"/>
      <c r="B50" s="114"/>
      <c r="C50" s="115"/>
      <c r="D50" s="116"/>
      <c r="E50" s="116"/>
      <c r="F50" s="116"/>
      <c r="G50" s="116"/>
      <c r="H50" s="116"/>
      <c r="I50" s="152"/>
      <c r="J50" s="152"/>
      <c r="K50" s="152"/>
      <c r="L50" s="152"/>
      <c r="M50" s="116"/>
      <c r="N50" s="116"/>
      <c r="O50" s="116"/>
      <c r="P50" s="116"/>
      <c r="Q50" s="116"/>
      <c r="R50" s="117"/>
      <c r="S50" s="117"/>
      <c r="T50" s="118"/>
    </row>
    <row r="51" spans="1:20" s="99" customFormat="1" ht="23.25" customHeight="1" x14ac:dyDescent="0.25">
      <c r="A51" s="97"/>
      <c r="B51" s="119"/>
      <c r="C51" s="98"/>
      <c r="D51" s="104"/>
      <c r="E51" s="104"/>
      <c r="F51" s="104"/>
      <c r="G51" s="97"/>
      <c r="H51" s="97"/>
      <c r="I51" s="104"/>
      <c r="J51" s="104"/>
      <c r="K51" s="104"/>
      <c r="L51" s="104"/>
      <c r="M51" s="104"/>
      <c r="N51" s="104"/>
      <c r="O51" s="80"/>
      <c r="P51" s="80"/>
      <c r="Q51" s="104"/>
      <c r="R51" s="104"/>
      <c r="S51" s="104"/>
      <c r="T51" s="120"/>
    </row>
    <row r="52" spans="1:20" s="99" customFormat="1" ht="22.9" customHeight="1" x14ac:dyDescent="0.25">
      <c r="A52" s="97"/>
      <c r="B52" s="119"/>
      <c r="C52" s="98"/>
      <c r="D52" s="104"/>
      <c r="E52" s="104"/>
      <c r="F52" s="104"/>
      <c r="G52" s="97"/>
      <c r="H52" s="97"/>
      <c r="I52" s="310"/>
      <c r="J52" s="310"/>
      <c r="K52" s="310"/>
      <c r="L52" s="310"/>
      <c r="M52" s="310"/>
      <c r="N52" s="310"/>
      <c r="O52" s="80"/>
      <c r="P52" s="80"/>
      <c r="Q52" s="104"/>
      <c r="R52" s="104"/>
      <c r="S52" s="104"/>
      <c r="T52" s="120"/>
    </row>
    <row r="53" spans="1:20" s="96" customFormat="1" ht="9" customHeight="1" thickBot="1" x14ac:dyDescent="0.25">
      <c r="A53" s="95"/>
      <c r="B53" s="121"/>
      <c r="C53" s="5"/>
      <c r="D53" s="80"/>
      <c r="E53" s="80"/>
      <c r="F53" s="80"/>
      <c r="G53" s="80"/>
      <c r="H53" s="122"/>
      <c r="I53" s="80"/>
      <c r="J53" s="80"/>
      <c r="K53" s="80"/>
      <c r="L53" s="80"/>
      <c r="M53" s="80"/>
      <c r="N53" s="80"/>
      <c r="O53" s="80"/>
      <c r="P53" s="80"/>
      <c r="Q53" s="80"/>
      <c r="R53" s="80"/>
      <c r="S53" s="80"/>
      <c r="T53" s="123"/>
    </row>
    <row r="54" spans="1:20" ht="15.75" x14ac:dyDescent="0.2">
      <c r="A54" s="10"/>
      <c r="B54" s="121"/>
      <c r="C54" s="5"/>
      <c r="D54" s="318"/>
      <c r="E54" s="318"/>
      <c r="F54" s="318"/>
      <c r="G54" s="318"/>
      <c r="H54" s="318"/>
      <c r="I54" s="318"/>
      <c r="J54" s="318"/>
      <c r="K54" s="318"/>
      <c r="L54" s="318"/>
      <c r="M54" s="318"/>
      <c r="N54" s="318"/>
      <c r="O54" s="318"/>
      <c r="P54" s="318"/>
      <c r="Q54" s="318"/>
      <c r="R54" s="318"/>
      <c r="S54" s="318"/>
      <c r="T54" s="123"/>
    </row>
    <row r="55" spans="1:20" ht="15.75" x14ac:dyDescent="0.2">
      <c r="A55" s="10"/>
      <c r="B55" s="121"/>
      <c r="C55" s="5"/>
      <c r="D55" s="319"/>
      <c r="E55" s="319"/>
      <c r="F55" s="319"/>
      <c r="G55" s="319"/>
      <c r="H55" s="319"/>
      <c r="I55" s="319"/>
      <c r="J55" s="319"/>
      <c r="K55" s="319"/>
      <c r="L55" s="319"/>
      <c r="M55" s="319"/>
      <c r="N55" s="319"/>
      <c r="O55" s="319"/>
      <c r="P55" s="319"/>
      <c r="Q55" s="319"/>
      <c r="R55" s="319"/>
      <c r="S55" s="319"/>
      <c r="T55" s="123"/>
    </row>
    <row r="56" spans="1:20" ht="15.75" x14ac:dyDescent="0.2">
      <c r="A56" s="10"/>
      <c r="B56" s="121"/>
      <c r="C56" s="5"/>
      <c r="D56" s="319"/>
      <c r="E56" s="319"/>
      <c r="F56" s="319"/>
      <c r="G56" s="319"/>
      <c r="H56" s="319"/>
      <c r="I56" s="319"/>
      <c r="J56" s="319"/>
      <c r="K56" s="319"/>
      <c r="L56" s="319"/>
      <c r="M56" s="319"/>
      <c r="N56" s="319"/>
      <c r="O56" s="319"/>
      <c r="P56" s="319"/>
      <c r="Q56" s="319"/>
      <c r="R56" s="319"/>
      <c r="S56" s="319"/>
      <c r="T56" s="123"/>
    </row>
    <row r="57" spans="1:20" ht="15.75" x14ac:dyDescent="0.2">
      <c r="A57" s="10"/>
      <c r="B57" s="121"/>
      <c r="C57" s="5"/>
      <c r="D57" s="319"/>
      <c r="E57" s="319"/>
      <c r="F57" s="319"/>
      <c r="G57" s="319"/>
      <c r="H57" s="319"/>
      <c r="I57" s="319"/>
      <c r="J57" s="319"/>
      <c r="K57" s="319"/>
      <c r="L57" s="319"/>
      <c r="M57" s="319"/>
      <c r="N57" s="319"/>
      <c r="O57" s="319"/>
      <c r="P57" s="319"/>
      <c r="Q57" s="319"/>
      <c r="R57" s="319"/>
      <c r="S57" s="319"/>
      <c r="T57" s="123"/>
    </row>
    <row r="58" spans="1:20" ht="17.25" thickBot="1" x14ac:dyDescent="0.25">
      <c r="B58" s="124"/>
      <c r="C58" s="125"/>
      <c r="D58" s="125"/>
      <c r="E58" s="126"/>
      <c r="F58" s="127"/>
      <c r="G58" s="127"/>
      <c r="H58" s="127"/>
      <c r="I58" s="127"/>
      <c r="J58" s="127"/>
      <c r="K58" s="320"/>
      <c r="L58" s="320"/>
      <c r="M58" s="320"/>
      <c r="N58" s="128"/>
      <c r="O58" s="129"/>
      <c r="P58" s="129"/>
      <c r="Q58" s="130"/>
      <c r="R58" s="128"/>
      <c r="S58" s="128"/>
      <c r="T58" s="131"/>
    </row>
    <row r="59" spans="1:20" ht="16.5" x14ac:dyDescent="0.2">
      <c r="B59" s="74"/>
      <c r="C59" s="75"/>
      <c r="D59" s="75"/>
      <c r="E59" s="76"/>
      <c r="F59" s="77"/>
      <c r="G59" s="77"/>
      <c r="H59" s="77"/>
      <c r="I59" s="77"/>
      <c r="J59" s="77"/>
      <c r="K59" s="81"/>
      <c r="L59" s="81"/>
      <c r="M59" s="81"/>
      <c r="N59" s="20"/>
      <c r="O59" s="21"/>
      <c r="P59" s="21"/>
      <c r="Q59" s="78"/>
      <c r="R59" s="20"/>
      <c r="S59" s="20"/>
    </row>
    <row r="60" spans="1:20" ht="16.5" x14ac:dyDescent="0.2">
      <c r="B60" s="74"/>
      <c r="C60" s="75"/>
      <c r="D60" s="75"/>
      <c r="E60" s="76"/>
      <c r="F60" s="77"/>
      <c r="G60" s="77"/>
      <c r="H60" s="77"/>
      <c r="I60" s="77"/>
      <c r="J60" s="77"/>
      <c r="K60" s="81"/>
      <c r="L60" s="81"/>
      <c r="M60" s="81"/>
      <c r="N60" s="20"/>
      <c r="O60" s="21"/>
      <c r="P60" s="21"/>
      <c r="Q60" s="78"/>
      <c r="R60" s="20"/>
      <c r="S60" s="20"/>
    </row>
    <row r="61" spans="1:20" ht="15.75" x14ac:dyDescent="0.2">
      <c r="B61" s="29"/>
      <c r="C61" s="29"/>
      <c r="D61" s="29"/>
      <c r="E61" s="29"/>
      <c r="F61" s="30"/>
      <c r="G61" s="29"/>
      <c r="H61" s="29"/>
      <c r="I61" s="29"/>
      <c r="J61" s="29"/>
      <c r="K61" s="317"/>
      <c r="L61" s="317"/>
      <c r="M61" s="317"/>
      <c r="N61" s="29"/>
      <c r="O61" s="29"/>
      <c r="P61" s="29"/>
      <c r="Q61" s="46"/>
      <c r="R61" s="29"/>
      <c r="S61" s="29"/>
      <c r="T61" s="3"/>
    </row>
    <row r="62" spans="1:20" x14ac:dyDescent="0.2">
      <c r="K62" s="317"/>
      <c r="L62" s="317"/>
      <c r="M62" s="317"/>
    </row>
  </sheetData>
  <sheetProtection selectLockedCells="1"/>
  <mergeCells count="51">
    <mergeCell ref="B2:T2"/>
    <mergeCell ref="B3:T3"/>
    <mergeCell ref="B4:T4"/>
    <mergeCell ref="B5:T5"/>
    <mergeCell ref="B7:D7"/>
    <mergeCell ref="E7:T7"/>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F27:H27"/>
    <mergeCell ref="L27:M27"/>
    <mergeCell ref="S27:T27"/>
    <mergeCell ref="B18:D18"/>
    <mergeCell ref="E18:F18"/>
    <mergeCell ref="G18:I18"/>
    <mergeCell ref="B19:D19"/>
    <mergeCell ref="E19:R19"/>
    <mergeCell ref="S19:T19"/>
    <mergeCell ref="B20:C20"/>
    <mergeCell ref="B21:C21"/>
    <mergeCell ref="B22:C22"/>
    <mergeCell ref="B24:D24"/>
    <mergeCell ref="B26:T26"/>
    <mergeCell ref="F28:H28"/>
    <mergeCell ref="F29:H29"/>
    <mergeCell ref="L29:M29"/>
    <mergeCell ref="S29:T29"/>
    <mergeCell ref="F30:H30"/>
    <mergeCell ref="L30:M30"/>
    <mergeCell ref="S30:T30"/>
    <mergeCell ref="D57:S57"/>
    <mergeCell ref="K58:M58"/>
    <mergeCell ref="K61:M61"/>
    <mergeCell ref="K62:M62"/>
    <mergeCell ref="B32:Q32"/>
    <mergeCell ref="B47:T47"/>
    <mergeCell ref="I52:N52"/>
    <mergeCell ref="D54:S54"/>
    <mergeCell ref="D55:S55"/>
    <mergeCell ref="D56:S56"/>
  </mergeCells>
  <conditionalFormatting sqref="C27:F27">
    <cfRule type="cellIs" dxfId="151" priority="17" operator="equal">
      <formula>#REF!</formula>
    </cfRule>
    <cfRule type="cellIs" dxfId="150" priority="18" operator="equal">
      <formula>#REF!</formula>
    </cfRule>
  </conditionalFormatting>
  <conditionalFormatting sqref="C29:F30">
    <cfRule type="cellIs" dxfId="149" priority="30" operator="equal">
      <formula>#REF!</formula>
    </cfRule>
    <cfRule type="cellIs" dxfId="148" priority="29" operator="equal">
      <formula>#REF!</formula>
    </cfRule>
  </conditionalFormatting>
  <conditionalFormatting sqref="C58:J60">
    <cfRule type="cellIs" dxfId="147" priority="27" operator="equal">
      <formula>#REF!</formula>
    </cfRule>
    <cfRule type="cellIs" dxfId="146" priority="28" operator="equal">
      <formula>#REF!</formula>
    </cfRule>
  </conditionalFormatting>
  <conditionalFormatting sqref="C25:L25">
    <cfRule type="cellIs" dxfId="145" priority="36" operator="equal">
      <formula>#REF!</formula>
    </cfRule>
    <cfRule type="cellIs" dxfId="144" priority="35" operator="equal">
      <formula>#REF!</formula>
    </cfRule>
  </conditionalFormatting>
  <conditionalFormatting sqref="C46:L46">
    <cfRule type="cellIs" dxfId="143" priority="3" operator="equal">
      <formula>#REF!</formula>
    </cfRule>
    <cfRule type="cellIs" dxfId="142" priority="4" operator="equal">
      <formula>#REF!</formula>
    </cfRule>
  </conditionalFormatting>
  <conditionalFormatting sqref="C48:L49">
    <cfRule type="cellIs" dxfId="141" priority="23" operator="equal">
      <formula>#REF!</formula>
    </cfRule>
    <cfRule type="cellIs" dxfId="140" priority="24" operator="equal">
      <formula>#REF!</formula>
    </cfRule>
  </conditionalFormatting>
  <conditionalFormatting sqref="D54">
    <cfRule type="cellIs" dxfId="139" priority="26" operator="equal">
      <formula>#REF!</formula>
    </cfRule>
    <cfRule type="cellIs" dxfId="138" priority="25" operator="equal">
      <formula>#REF!</formula>
    </cfRule>
  </conditionalFormatting>
  <conditionalFormatting sqref="F11">
    <cfRule type="containsText" dxfId="137" priority="38" operator="containsText" text="HABILITADO">
      <formula>NOT(ISERROR(SEARCH("HABILITADO",F11)))</formula>
    </cfRule>
    <cfRule type="containsText" dxfId="136" priority="37" operator="containsText" text="NO HABILITADO">
      <formula>NOT(ISERROR(SEARCH("NO HABILITADO",F11)))</formula>
    </cfRule>
  </conditionalFormatting>
  <conditionalFormatting sqref="F27">
    <cfRule type="cellIs" dxfId="135" priority="15" operator="equal">
      <formula>#REF!</formula>
    </cfRule>
    <cfRule type="cellIs" dxfId="134" priority="16" operator="equal">
      <formula>#REF!</formula>
    </cfRule>
  </conditionalFormatting>
  <conditionalFormatting sqref="G11">
    <cfRule type="containsText" dxfId="133" priority="11" operator="containsText" text="NO CUMPLE">
      <formula>NOT(ISERROR(SEARCH("NO CUMPLE",G11)))</formula>
    </cfRule>
    <cfRule type="containsText" dxfId="132" priority="12" operator="containsText" text="CUMPLE">
      <formula>NOT(ISERROR(SEARCH("CUMPLE",G11)))</formula>
    </cfRule>
  </conditionalFormatting>
  <conditionalFormatting sqref="K58:K60">
    <cfRule type="cellIs" dxfId="131" priority="31" operator="equal">
      <formula>#REF!</formula>
    </cfRule>
    <cfRule type="cellIs" dxfId="130" priority="32" operator="equal">
      <formula>#REF!</formula>
    </cfRule>
  </conditionalFormatting>
  <conditionalFormatting sqref="L27">
    <cfRule type="cellIs" dxfId="129" priority="14" operator="equal">
      <formula>#REF!</formula>
    </cfRule>
    <cfRule type="cellIs" dxfId="128" priority="13" operator="equal">
      <formula>#REF!</formula>
    </cfRule>
  </conditionalFormatting>
  <conditionalFormatting sqref="L58:M60">
    <cfRule type="cellIs" dxfId="127" priority="33" operator="equal">
      <formula>#REF!</formula>
    </cfRule>
    <cfRule type="cellIs" dxfId="126" priority="34" operator="equal">
      <formula>#REF!</formula>
    </cfRule>
  </conditionalFormatting>
  <conditionalFormatting sqref="N27">
    <cfRule type="cellIs" dxfId="125" priority="20" operator="equal">
      <formula>#REF!</formula>
    </cfRule>
    <cfRule type="cellIs" dxfId="124" priority="19" operator="equal">
      <formula>#REF!</formula>
    </cfRule>
  </conditionalFormatting>
  <conditionalFormatting sqref="N29:N30">
    <cfRule type="containsText" dxfId="123" priority="10" operator="containsText" text="CUMPLE">
      <formula>NOT(ISERROR(SEARCH("CUMPLE",N29)))</formula>
    </cfRule>
    <cfRule type="containsText" dxfId="122" priority="9" operator="containsText" text="NO">
      <formula>NOT(ISERROR(SEARCH("NO",N29)))</formula>
    </cfRule>
  </conditionalFormatting>
  <conditionalFormatting sqref="O27 C28:F28 I28:K28 N28:P28 C31:L31">
    <cfRule type="cellIs" dxfId="121" priority="41" operator="equal">
      <formula>#REF!</formula>
    </cfRule>
    <cfRule type="cellIs" dxfId="120" priority="42" operator="equal">
      <formula>#REF!</formula>
    </cfRule>
  </conditionalFormatting>
  <conditionalFormatting sqref="O29:P30">
    <cfRule type="cellIs" dxfId="119" priority="22" operator="equal">
      <formula>#REF!</formula>
    </cfRule>
    <cfRule type="cellIs" dxfId="118" priority="21" operator="equal">
      <formula>#REF!</formula>
    </cfRule>
  </conditionalFormatting>
  <conditionalFormatting sqref="P27:R27">
    <cfRule type="cellIs" dxfId="117" priority="39" operator="equal">
      <formula>#REF!</formula>
    </cfRule>
    <cfRule type="cellIs" dxfId="116" priority="40" operator="equal">
      <formula>#REF!</formula>
    </cfRule>
  </conditionalFormatting>
  <conditionalFormatting sqref="S32">
    <cfRule type="cellIs" dxfId="115" priority="6" operator="equal">
      <formula>"NO CUMPLE"</formula>
    </cfRule>
    <cfRule type="cellIs" dxfId="114" priority="5" operator="equal">
      <formula>"CUMPLE"</formula>
    </cfRule>
  </conditionalFormatting>
  <conditionalFormatting sqref="T21:T24 I29:K30">
    <cfRule type="containsText" dxfId="113" priority="2" operator="containsText" text="CUMPLE">
      <formula>NOT(ISERROR(SEARCH("CUMPLE",I21)))</formula>
    </cfRule>
    <cfRule type="containsText" dxfId="112" priority="1" operator="containsText" text="NO">
      <formula>NOT(ISERROR(SEARCH("NO",I21)))</formula>
    </cfRule>
  </conditionalFormatting>
  <conditionalFormatting sqref="T50:T57">
    <cfRule type="containsText" dxfId="111" priority="8" operator="containsText" text="CUMPLE">
      <formula>NOT(ISERROR(SEARCH("CUMPLE",T50)))</formula>
    </cfRule>
    <cfRule type="containsText" dxfId="110" priority="7" operator="containsText" text="NO CUMPLE">
      <formula>NOT(ISERROR(SEARCH("NO CUMPLE",T50)))</formula>
    </cfRule>
  </conditionalFormatting>
  <dataValidations count="1">
    <dataValidation type="list" allowBlank="1" showInputMessage="1" showErrorMessage="1" sqref="E25:L25" xr:uid="{D8B8086F-5299-42C1-915D-83E50D131D3C}">
      <formula1>#REF!</formula1>
    </dataValidation>
  </dataValidations>
  <printOptions horizontalCentered="1" verticalCentered="1"/>
  <pageMargins left="0.39370078740157483" right="0.39370078740157483" top="0.39370078740157483" bottom="0.39370078740157483" header="0" footer="0"/>
  <pageSetup paperSize="121" scale="37" orientation="landscape"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C500E-BD0F-4515-A62D-E736AF37EC70}">
  <sheetPr codeName="Sheet8">
    <pageSetUpPr fitToPage="1"/>
  </sheetPr>
  <dimension ref="A1:M24"/>
  <sheetViews>
    <sheetView view="pageBreakPreview" zoomScale="70" zoomScaleNormal="100" zoomScaleSheetLayoutView="70" workbookViewId="0">
      <selection activeCell="D15" sqref="D15:G16"/>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236</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61.5" customHeight="1" x14ac:dyDescent="0.2">
      <c r="A15" s="232" t="str">
        <f>+'1. Exp.Habilitante #25'!B9</f>
        <v>1.</v>
      </c>
      <c r="B15" s="164" t="s">
        <v>237</v>
      </c>
      <c r="C15" s="145">
        <v>0.9</v>
      </c>
      <c r="D15" s="447" t="s">
        <v>288</v>
      </c>
      <c r="E15" s="448"/>
      <c r="F15" s="448"/>
      <c r="G15" s="448"/>
      <c r="H15" s="389" t="s">
        <v>289</v>
      </c>
      <c r="I15" s="321" t="s">
        <v>125</v>
      </c>
      <c r="J15" s="323" t="s">
        <v>290</v>
      </c>
      <c r="K15" s="324"/>
      <c r="L15" s="324"/>
      <c r="M15" s="325"/>
    </row>
    <row r="16" spans="1:13" ht="61.5" customHeight="1" thickBot="1" x14ac:dyDescent="0.25">
      <c r="A16" s="233" t="s">
        <v>143</v>
      </c>
      <c r="B16" s="165" t="s">
        <v>238</v>
      </c>
      <c r="C16" s="231">
        <v>0.1</v>
      </c>
      <c r="D16" s="449"/>
      <c r="E16" s="450"/>
      <c r="F16" s="450"/>
      <c r="G16" s="450"/>
      <c r="H16" s="391"/>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94.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t="s">
        <v>232</v>
      </c>
      <c r="B23" s="343"/>
      <c r="C23" s="343"/>
      <c r="D23" s="343"/>
      <c r="E23" s="343"/>
      <c r="F23" s="343"/>
      <c r="G23" s="343"/>
      <c r="H23" s="343"/>
      <c r="I23" s="343"/>
      <c r="J23" s="343"/>
      <c r="K23" s="343"/>
      <c r="L23" s="343"/>
      <c r="M23" s="344"/>
    </row>
    <row r="24" spans="1:13" ht="17.25" thickBot="1" x14ac:dyDescent="0.25">
      <c r="A24" s="345" t="str">
        <f>Datos!B3</f>
        <v>FDLU-LP-010-2024 (117411)</v>
      </c>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M1"/>
    <mergeCell ref="A2:M2"/>
    <mergeCell ref="A3:M3"/>
    <mergeCell ref="A4:M4"/>
    <mergeCell ref="A6:C6"/>
    <mergeCell ref="D6:M6"/>
    <mergeCell ref="A8:D8"/>
    <mergeCell ref="E8:G8"/>
    <mergeCell ref="A9:D9"/>
    <mergeCell ref="E9:G9"/>
    <mergeCell ref="A10:D10"/>
    <mergeCell ref="E10:G10"/>
    <mergeCell ref="A11:D11"/>
    <mergeCell ref="E11:G11"/>
    <mergeCell ref="A13:A14"/>
    <mergeCell ref="B13:B14"/>
    <mergeCell ref="C13:C14"/>
    <mergeCell ref="D13:G14"/>
    <mergeCell ref="A18:M18"/>
    <mergeCell ref="C21:I21"/>
    <mergeCell ref="A23:M23"/>
    <mergeCell ref="A24:M24"/>
    <mergeCell ref="H13:H14"/>
    <mergeCell ref="I13:I14"/>
    <mergeCell ref="J13:M14"/>
    <mergeCell ref="D15:G16"/>
    <mergeCell ref="H15:H16"/>
    <mergeCell ref="I15:I16"/>
    <mergeCell ref="J15:M16"/>
  </mergeCells>
  <conditionalFormatting sqref="A18">
    <cfRule type="cellIs" dxfId="109" priority="11" operator="equal">
      <formula>#REF!</formula>
    </cfRule>
    <cfRule type="cellIs" dxfId="108" priority="12" operator="equal">
      <formula>#REF!</formula>
    </cfRule>
    <cfRule type="cellIs" dxfId="107" priority="13" operator="equal">
      <formula>#REF!</formula>
    </cfRule>
    <cfRule type="cellIs" dxfId="106" priority="14" operator="equal">
      <formula>#REF!</formula>
    </cfRule>
  </conditionalFormatting>
  <conditionalFormatting sqref="I15">
    <cfRule type="containsText" dxfId="3" priority="3" operator="containsText" text="NO">
      <formula>NOT(ISERROR(SEARCH("NO",I15)))</formula>
    </cfRule>
    <cfRule type="containsText" dxfId="2" priority="4" operator="containsText" text="CUMPLE">
      <formula>NOT(ISERROR(SEARCH("CUMPLE",I15)))</formula>
    </cfRule>
    <cfRule type="top10" dxfId="1" priority="5" rank="1"/>
  </conditionalFormatting>
  <conditionalFormatting sqref="J15">
    <cfRule type="colorScale" priority="1">
      <colorScale>
        <cfvo type="min"/>
        <cfvo type="percentile" val="50"/>
        <cfvo type="max"/>
        <color rgb="FFF8696B"/>
        <color rgb="FFFFEB84"/>
        <color rgb="FF63BE7B"/>
      </colorScale>
    </cfRule>
    <cfRule type="top10" dxfId="0"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F5E8D-17E2-4ED6-86D3-4236AEA5A09F}">
  <sheetPr codeName="Sheet9"/>
  <dimension ref="A1:T66"/>
  <sheetViews>
    <sheetView view="pageBreakPreview" zoomScale="55" zoomScaleNormal="80" zoomScaleSheetLayoutView="55" workbookViewId="0">
      <selection activeCell="P26" sqref="P26"/>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246</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247</v>
      </c>
      <c r="F14" s="269"/>
      <c r="G14" s="269"/>
      <c r="H14" s="270"/>
      <c r="I14" s="277" t="s">
        <v>40</v>
      </c>
      <c r="J14" s="278"/>
      <c r="K14" s="281" t="s">
        <v>248</v>
      </c>
      <c r="L14" s="282"/>
      <c r="M14" s="282"/>
      <c r="N14" s="283"/>
      <c r="O14" s="277" t="s">
        <v>42</v>
      </c>
      <c r="P14" s="284"/>
      <c r="Q14" s="278"/>
      <c r="R14" s="139">
        <v>0.1</v>
      </c>
      <c r="S14" s="49"/>
      <c r="T14" s="49"/>
    </row>
    <row r="15" spans="1:20" s="7" customFormat="1" ht="35.25" customHeight="1" x14ac:dyDescent="0.2">
      <c r="A15" s="8"/>
      <c r="B15" s="262"/>
      <c r="C15" s="263"/>
      <c r="D15" s="264"/>
      <c r="E15" s="271"/>
      <c r="F15" s="272"/>
      <c r="G15" s="272"/>
      <c r="H15" s="273"/>
      <c r="I15" s="277" t="s">
        <v>43</v>
      </c>
      <c r="J15" s="278"/>
      <c r="K15" s="281" t="s">
        <v>249</v>
      </c>
      <c r="L15" s="282"/>
      <c r="M15" s="282"/>
      <c r="N15" s="283"/>
      <c r="O15" s="277" t="s">
        <v>42</v>
      </c>
      <c r="P15" s="284"/>
      <c r="Q15" s="278"/>
      <c r="R15" s="139">
        <v>0.9</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1.2</v>
      </c>
      <c r="K18" s="52">
        <f>((E18/1300000)*J18)</f>
        <v>2869.5166153846153</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3.25" x14ac:dyDescent="0.2">
      <c r="A21" s="47"/>
      <c r="B21" s="287" t="s">
        <v>55</v>
      </c>
      <c r="C21" s="288"/>
      <c r="D21" s="234" t="s">
        <v>56</v>
      </c>
      <c r="E21" s="57" t="s">
        <v>57</v>
      </c>
      <c r="F21" s="57"/>
      <c r="G21" s="57"/>
      <c r="H21" s="57"/>
      <c r="I21" s="57"/>
      <c r="J21" s="57"/>
      <c r="K21" s="57"/>
      <c r="L21" s="57"/>
      <c r="M21" s="57"/>
      <c r="N21" s="57"/>
      <c r="O21" s="57"/>
      <c r="P21" s="57"/>
      <c r="Q21" s="57"/>
      <c r="R21" s="57"/>
      <c r="S21" s="55">
        <f t="shared" ref="S21:S22" si="0">COUNTA(E21:R21)</f>
        <v>1</v>
      </c>
      <c r="T21" s="94" t="str">
        <f t="shared" ref="T21:T23" si="1">IF(S21&gt;=1,"CUMPLE","NO CUMPLE")</f>
        <v>CUMPLE</v>
      </c>
    </row>
    <row r="22" spans="1:20" s="1" customFormat="1" ht="23.25" x14ac:dyDescent="0.2">
      <c r="A22" s="47"/>
      <c r="B22" s="287" t="s">
        <v>55</v>
      </c>
      <c r="C22" s="288"/>
      <c r="D22" s="234" t="s">
        <v>58</v>
      </c>
      <c r="E22" s="57" t="s">
        <v>57</v>
      </c>
      <c r="F22" s="57"/>
      <c r="G22" s="57"/>
      <c r="H22" s="57"/>
      <c r="I22" s="57"/>
      <c r="J22" s="57"/>
      <c r="K22" s="57"/>
      <c r="L22" s="57"/>
      <c r="M22" s="57"/>
      <c r="N22" s="57"/>
      <c r="O22" s="57"/>
      <c r="P22" s="57"/>
      <c r="Q22" s="57"/>
      <c r="R22" s="57"/>
      <c r="S22" s="55">
        <f t="shared" si="0"/>
        <v>1</v>
      </c>
      <c r="T22" s="94" t="str">
        <f t="shared" si="1"/>
        <v>CUMPLE</v>
      </c>
    </row>
    <row r="23" spans="1:20" s="1" customFormat="1" ht="22.5" customHeight="1" x14ac:dyDescent="0.2">
      <c r="A23" s="47"/>
      <c r="B23" s="287" t="s">
        <v>55</v>
      </c>
      <c r="C23" s="288"/>
      <c r="D23" s="234" t="s">
        <v>250</v>
      </c>
      <c r="E23" s="57" t="s">
        <v>57</v>
      </c>
      <c r="F23" s="57"/>
      <c r="G23" s="57"/>
      <c r="H23" s="57"/>
      <c r="I23" s="57"/>
      <c r="J23" s="57"/>
      <c r="K23" s="57"/>
      <c r="L23" s="57"/>
      <c r="M23" s="57"/>
      <c r="N23" s="57"/>
      <c r="O23" s="57"/>
      <c r="P23" s="57"/>
      <c r="Q23" s="57"/>
      <c r="R23" s="57"/>
      <c r="S23" s="55">
        <f>COUNTA(E23:R23)</f>
        <v>1</v>
      </c>
      <c r="T23" s="94" t="str">
        <f t="shared" si="1"/>
        <v>CUMPLE</v>
      </c>
    </row>
    <row r="24" spans="1:20" s="1" customFormat="1" ht="22.5" customHeight="1" x14ac:dyDescent="0.2">
      <c r="A24" s="47"/>
      <c r="B24" s="287" t="s">
        <v>55</v>
      </c>
      <c r="C24" s="288"/>
      <c r="D24" s="234" t="s">
        <v>251</v>
      </c>
      <c r="E24" s="57" t="s">
        <v>57</v>
      </c>
      <c r="F24" s="57"/>
      <c r="G24" s="57"/>
      <c r="H24" s="57"/>
      <c r="I24" s="57"/>
      <c r="J24" s="57"/>
      <c r="K24" s="57"/>
      <c r="L24" s="57"/>
      <c r="M24" s="57"/>
      <c r="N24" s="57"/>
      <c r="O24" s="57"/>
      <c r="P24" s="57"/>
      <c r="Q24" s="57"/>
      <c r="R24" s="57"/>
      <c r="S24" s="55">
        <f t="shared" ref="S24" si="2">COUNTA(E24:R24)</f>
        <v>1</v>
      </c>
      <c r="T24" s="94" t="str">
        <f t="shared" ref="T24" si="3">IF(S24&gt;=1,"CUMPLE","NO CUMPLE")</f>
        <v>CUMPLE</v>
      </c>
    </row>
    <row r="25" spans="1:20" s="1" customFormat="1" ht="22.5" hidden="1" customHeight="1" x14ac:dyDescent="0.2">
      <c r="A25" s="47"/>
      <c r="B25" s="102"/>
      <c r="C25" s="103"/>
      <c r="D25" s="56"/>
      <c r="E25" s="57">
        <f t="shared" ref="E25:R25" si="4">COUNTA(E23:E24)</f>
        <v>2</v>
      </c>
      <c r="F25" s="57">
        <f t="shared" si="4"/>
        <v>0</v>
      </c>
      <c r="G25" s="57">
        <f t="shared" si="4"/>
        <v>0</v>
      </c>
      <c r="H25" s="57">
        <f t="shared" si="4"/>
        <v>0</v>
      </c>
      <c r="I25" s="57">
        <f t="shared" si="4"/>
        <v>0</v>
      </c>
      <c r="J25" s="57">
        <f t="shared" si="4"/>
        <v>0</v>
      </c>
      <c r="K25" s="57">
        <f t="shared" si="4"/>
        <v>0</v>
      </c>
      <c r="L25" s="57">
        <f t="shared" si="4"/>
        <v>0</v>
      </c>
      <c r="M25" s="57">
        <f t="shared" si="4"/>
        <v>0</v>
      </c>
      <c r="N25" s="57">
        <f t="shared" si="4"/>
        <v>0</v>
      </c>
      <c r="O25" s="57">
        <f t="shared" si="4"/>
        <v>0</v>
      </c>
      <c r="P25" s="57">
        <f t="shared" si="4"/>
        <v>0</v>
      </c>
      <c r="Q25" s="57">
        <f t="shared" si="4"/>
        <v>0</v>
      </c>
      <c r="R25" s="57">
        <f t="shared" si="4"/>
        <v>0</v>
      </c>
      <c r="S25" s="55"/>
      <c r="T25" s="94"/>
    </row>
    <row r="26" spans="1:20" s="1" customFormat="1" ht="22.5" customHeight="1" x14ac:dyDescent="0.2">
      <c r="A26" s="47"/>
      <c r="B26" s="294" t="s">
        <v>62</v>
      </c>
      <c r="C26" s="295"/>
      <c r="D26" s="296"/>
      <c r="E26" s="53">
        <f>IF(E25&gt;0,1,0)</f>
        <v>1</v>
      </c>
      <c r="F26" s="53">
        <f t="shared" ref="F26:R26" si="5">IF(F25&gt;0,1,0)</f>
        <v>0</v>
      </c>
      <c r="G26" s="53">
        <f t="shared" si="5"/>
        <v>0</v>
      </c>
      <c r="H26" s="53">
        <f t="shared" si="5"/>
        <v>0</v>
      </c>
      <c r="I26" s="53">
        <f t="shared" si="5"/>
        <v>0</v>
      </c>
      <c r="J26" s="53">
        <f t="shared" si="5"/>
        <v>0</v>
      </c>
      <c r="K26" s="53">
        <f t="shared" si="5"/>
        <v>0</v>
      </c>
      <c r="L26" s="53">
        <f t="shared" si="5"/>
        <v>0</v>
      </c>
      <c r="M26" s="53">
        <f t="shared" si="5"/>
        <v>0</v>
      </c>
      <c r="N26" s="53">
        <f t="shared" si="5"/>
        <v>0</v>
      </c>
      <c r="O26" s="53">
        <f t="shared" si="5"/>
        <v>0</v>
      </c>
      <c r="P26" s="53">
        <f t="shared" si="5"/>
        <v>0</v>
      </c>
      <c r="Q26" s="53">
        <f t="shared" si="5"/>
        <v>0</v>
      </c>
      <c r="R26" s="53">
        <f t="shared" si="5"/>
        <v>0</v>
      </c>
      <c r="S26" s="55">
        <f>SUM(E26:R26)</f>
        <v>1</v>
      </c>
      <c r="T26" s="94" t="str">
        <f>IF(S26&gt;=1,"CUMPLE","NO CUMPLE")</f>
        <v>CUMPLE</v>
      </c>
    </row>
    <row r="27" spans="1:20" s="13" customFormat="1" ht="10.5" customHeight="1" x14ac:dyDescent="0.2">
      <c r="A27" s="60"/>
      <c r="B27" s="36"/>
      <c r="C27" s="36"/>
      <c r="D27" s="36"/>
      <c r="E27" s="36"/>
      <c r="F27" s="36"/>
      <c r="G27" s="37"/>
      <c r="H27" s="37"/>
      <c r="I27" s="37"/>
      <c r="J27" s="37"/>
      <c r="K27" s="38"/>
      <c r="L27" s="38"/>
      <c r="M27" s="38"/>
      <c r="N27" s="38"/>
      <c r="O27" s="38"/>
      <c r="P27" s="38"/>
      <c r="Q27" s="61"/>
      <c r="R27" s="38"/>
      <c r="S27" s="38"/>
      <c r="T27" s="60"/>
    </row>
    <row r="28" spans="1:20" s="13" customFormat="1" ht="24" customHeight="1" x14ac:dyDescent="0.2">
      <c r="A28" s="60"/>
      <c r="B28" s="297" t="s">
        <v>63</v>
      </c>
      <c r="C28" s="297"/>
      <c r="D28" s="297"/>
      <c r="E28" s="297"/>
      <c r="F28" s="297"/>
      <c r="G28" s="297"/>
      <c r="H28" s="297"/>
      <c r="I28" s="297"/>
      <c r="J28" s="297"/>
      <c r="K28" s="297"/>
      <c r="L28" s="297"/>
      <c r="M28" s="297"/>
      <c r="N28" s="297"/>
      <c r="O28" s="297"/>
      <c r="P28" s="297"/>
      <c r="Q28" s="297"/>
      <c r="R28" s="297"/>
      <c r="S28" s="297"/>
      <c r="T28" s="297"/>
    </row>
    <row r="29" spans="1:20" s="2" customFormat="1" ht="190.5" customHeight="1" x14ac:dyDescent="0.2">
      <c r="A29" s="62"/>
      <c r="B29" s="63" t="s">
        <v>64</v>
      </c>
      <c r="C29" s="63" t="s">
        <v>65</v>
      </c>
      <c r="D29" s="63" t="s">
        <v>66</v>
      </c>
      <c r="E29" s="63" t="s">
        <v>67</v>
      </c>
      <c r="F29" s="298" t="s">
        <v>68</v>
      </c>
      <c r="G29" s="298"/>
      <c r="H29" s="298"/>
      <c r="I29" s="135" t="s">
        <v>69</v>
      </c>
      <c r="J29" s="135" t="s">
        <v>70</v>
      </c>
      <c r="K29" s="135" t="s">
        <v>71</v>
      </c>
      <c r="L29" s="299" t="s">
        <v>72</v>
      </c>
      <c r="M29" s="300"/>
      <c r="N29" s="63" t="s">
        <v>73</v>
      </c>
      <c r="O29" s="63" t="s">
        <v>74</v>
      </c>
      <c r="P29" s="63" t="s">
        <v>75</v>
      </c>
      <c r="Q29" s="64" t="s">
        <v>76</v>
      </c>
      <c r="R29" s="63" t="s">
        <v>77</v>
      </c>
      <c r="S29" s="301" t="s">
        <v>78</v>
      </c>
      <c r="T29" s="302"/>
    </row>
    <row r="30" spans="1:20" ht="10.5" customHeight="1" x14ac:dyDescent="0.2">
      <c r="A30" s="10"/>
      <c r="B30" s="65"/>
      <c r="C30" s="66"/>
      <c r="D30" s="66"/>
      <c r="E30" s="67"/>
      <c r="F30" s="292"/>
      <c r="G30" s="292"/>
      <c r="H30" s="292"/>
      <c r="I30" s="67"/>
      <c r="J30" s="67"/>
      <c r="K30" s="67"/>
      <c r="L30" s="6"/>
      <c r="M30" s="6"/>
      <c r="N30" s="67"/>
      <c r="O30" s="67"/>
      <c r="P30" s="67"/>
      <c r="Q30" s="68"/>
      <c r="R30" s="67"/>
      <c r="S30" s="67"/>
    </row>
    <row r="31" spans="1:20" ht="179.45" customHeight="1" x14ac:dyDescent="0.2">
      <c r="A31" s="10"/>
      <c r="B31" s="69">
        <v>1</v>
      </c>
      <c r="C31" s="24">
        <v>50</v>
      </c>
      <c r="D31" s="24">
        <v>57</v>
      </c>
      <c r="E31" s="25" t="s">
        <v>252</v>
      </c>
      <c r="F31" s="303" t="s">
        <v>253</v>
      </c>
      <c r="G31" s="304"/>
      <c r="H31" s="304"/>
      <c r="I31" s="133" t="s">
        <v>38</v>
      </c>
      <c r="J31" s="133" t="s">
        <v>38</v>
      </c>
      <c r="K31" s="235" t="s">
        <v>38</v>
      </c>
      <c r="L31" s="305" t="s">
        <v>254</v>
      </c>
      <c r="M31" s="306"/>
      <c r="N31" s="133" t="s">
        <v>38</v>
      </c>
      <c r="O31" s="70" t="s">
        <v>249</v>
      </c>
      <c r="P31" s="163">
        <v>0.25</v>
      </c>
      <c r="Q31" s="72">
        <v>35827.39</v>
      </c>
      <c r="R31" s="73">
        <f>Q31*P31</f>
        <v>8956.8474999999999</v>
      </c>
      <c r="S31" s="307"/>
      <c r="T31" s="308"/>
    </row>
    <row r="32" spans="1:20" ht="179.45" customHeight="1" x14ac:dyDescent="0.2">
      <c r="A32" s="10"/>
      <c r="B32" s="69">
        <v>2</v>
      </c>
      <c r="C32" s="24">
        <v>41</v>
      </c>
      <c r="D32" s="24">
        <v>50</v>
      </c>
      <c r="E32" s="25" t="s">
        <v>255</v>
      </c>
      <c r="F32" s="303" t="s">
        <v>157</v>
      </c>
      <c r="G32" s="304"/>
      <c r="H32" s="304"/>
      <c r="I32" s="133" t="s">
        <v>38</v>
      </c>
      <c r="J32" s="133" t="s">
        <v>38</v>
      </c>
      <c r="K32" s="235" t="s">
        <v>38</v>
      </c>
      <c r="L32" s="305" t="s">
        <v>256</v>
      </c>
      <c r="M32" s="306"/>
      <c r="N32" s="133" t="s">
        <v>38</v>
      </c>
      <c r="O32" s="70" t="s">
        <v>249</v>
      </c>
      <c r="P32" s="163">
        <v>0.5</v>
      </c>
      <c r="Q32" s="72">
        <v>2040.78</v>
      </c>
      <c r="R32" s="73">
        <f>Q32*P32</f>
        <v>1020.39</v>
      </c>
      <c r="S32" s="307"/>
      <c r="T32" s="308"/>
    </row>
    <row r="33" spans="1:20" ht="179.45" customHeight="1" x14ac:dyDescent="0.2">
      <c r="A33" s="10"/>
      <c r="B33" s="69">
        <v>3</v>
      </c>
      <c r="C33" s="24">
        <v>30</v>
      </c>
      <c r="D33" s="24">
        <v>41</v>
      </c>
      <c r="E33" s="25" t="s">
        <v>257</v>
      </c>
      <c r="F33" s="303" t="s">
        <v>258</v>
      </c>
      <c r="G33" s="304"/>
      <c r="H33" s="304"/>
      <c r="I33" s="133" t="s">
        <v>138</v>
      </c>
      <c r="J33" s="133" t="s">
        <v>138</v>
      </c>
      <c r="K33" s="235" t="s">
        <v>38</v>
      </c>
      <c r="L33" s="305" t="s">
        <v>259</v>
      </c>
      <c r="M33" s="306"/>
      <c r="N33" s="133" t="s">
        <v>38</v>
      </c>
      <c r="O33" s="70" t="s">
        <v>249</v>
      </c>
      <c r="P33" s="163">
        <v>0.3</v>
      </c>
      <c r="Q33" s="72">
        <v>10713.2</v>
      </c>
      <c r="R33" s="73">
        <f>Q33*P33</f>
        <v>3213.96</v>
      </c>
      <c r="S33" s="307"/>
      <c r="T33" s="308"/>
    </row>
    <row r="34" spans="1:20" ht="151.9" customHeight="1" x14ac:dyDescent="0.2">
      <c r="A34" s="10"/>
      <c r="B34" s="69">
        <v>4</v>
      </c>
      <c r="C34" s="24">
        <v>76</v>
      </c>
      <c r="D34" s="24">
        <v>83</v>
      </c>
      <c r="E34" s="25" t="s">
        <v>255</v>
      </c>
      <c r="F34" s="303" t="s">
        <v>260</v>
      </c>
      <c r="G34" s="304"/>
      <c r="H34" s="309"/>
      <c r="I34" s="133" t="s">
        <v>92</v>
      </c>
      <c r="J34" s="133" t="s">
        <v>38</v>
      </c>
      <c r="K34" s="133" t="s">
        <v>38</v>
      </c>
      <c r="L34" s="305" t="s">
        <v>256</v>
      </c>
      <c r="M34" s="306"/>
      <c r="N34" s="133" t="s">
        <v>38</v>
      </c>
      <c r="O34" s="70" t="s">
        <v>249</v>
      </c>
      <c r="P34" s="163">
        <v>1</v>
      </c>
      <c r="Q34" s="72">
        <v>3379.54</v>
      </c>
      <c r="R34" s="73">
        <f>Q34*P34</f>
        <v>3379.54</v>
      </c>
      <c r="S34" s="307"/>
      <c r="T34" s="308"/>
    </row>
    <row r="35" spans="1:20" ht="10.5" customHeight="1" x14ac:dyDescent="0.2">
      <c r="A35" s="10"/>
      <c r="B35" s="74"/>
      <c r="C35" s="75"/>
      <c r="D35" s="75"/>
      <c r="E35" s="76"/>
      <c r="F35" s="77"/>
      <c r="G35" s="77"/>
      <c r="H35" s="77"/>
      <c r="I35" s="77"/>
      <c r="J35" s="77"/>
      <c r="K35" s="18"/>
      <c r="L35" s="19"/>
      <c r="M35" s="20"/>
      <c r="N35" s="20"/>
      <c r="O35" s="21"/>
      <c r="P35" s="21"/>
      <c r="Q35" s="78"/>
      <c r="R35" s="20"/>
      <c r="S35" s="20"/>
    </row>
    <row r="36" spans="1:20" ht="18" customHeight="1" x14ac:dyDescent="0.2">
      <c r="A36" s="10"/>
      <c r="B36" s="311" t="s">
        <v>97</v>
      </c>
      <c r="C36" s="312"/>
      <c r="D36" s="312"/>
      <c r="E36" s="312"/>
      <c r="F36" s="312"/>
      <c r="G36" s="312"/>
      <c r="H36" s="312"/>
      <c r="I36" s="312"/>
      <c r="J36" s="312"/>
      <c r="K36" s="312"/>
      <c r="L36" s="312"/>
      <c r="M36" s="312"/>
      <c r="N36" s="312"/>
      <c r="O36" s="312"/>
      <c r="P36" s="312"/>
      <c r="Q36" s="313"/>
      <c r="R36" s="79">
        <f>SUM(R31:R34)</f>
        <v>16570.737499999999</v>
      </c>
      <c r="S36" s="136" t="str">
        <f>IF(R36&gt;K18,"CUMPLE","NO CUMPLE")</f>
        <v>CUMPLE</v>
      </c>
      <c r="T36" s="10"/>
    </row>
    <row r="37" spans="1:20" ht="18" customHeight="1" x14ac:dyDescent="0.2">
      <c r="A37" s="10"/>
      <c r="B37" s="5"/>
      <c r="C37" s="5"/>
      <c r="D37" s="5"/>
      <c r="E37" s="5"/>
      <c r="F37" s="5"/>
      <c r="G37" s="5"/>
      <c r="H37" s="5"/>
      <c r="I37" s="5"/>
      <c r="J37" s="5"/>
      <c r="K37" s="5"/>
      <c r="L37" s="5"/>
      <c r="M37" s="5"/>
      <c r="N37" s="5"/>
      <c r="O37" s="5"/>
      <c r="P37" s="5"/>
      <c r="Q37" s="5"/>
      <c r="R37" s="137"/>
      <c r="S37" s="5"/>
      <c r="T37" s="10"/>
    </row>
    <row r="38" spans="1:20" ht="18" customHeight="1" x14ac:dyDescent="0.2">
      <c r="A38" s="10"/>
      <c r="B38" s="5"/>
      <c r="C38" s="5"/>
      <c r="D38" s="5"/>
      <c r="E38" s="5"/>
      <c r="F38" s="5"/>
      <c r="G38" s="5"/>
      <c r="H38" s="5"/>
      <c r="I38" s="5"/>
      <c r="J38" s="5"/>
      <c r="K38" s="5"/>
      <c r="L38" s="5"/>
      <c r="M38" s="5"/>
      <c r="N38" s="5"/>
      <c r="O38" s="5"/>
      <c r="P38" s="5"/>
      <c r="Q38" s="229">
        <v>0.7</v>
      </c>
      <c r="R38" s="230">
        <v>1673.88</v>
      </c>
      <c r="S38" s="5"/>
      <c r="T38" s="10"/>
    </row>
    <row r="39" spans="1:20" ht="18" customHeight="1" x14ac:dyDescent="0.2">
      <c r="A39" s="10"/>
      <c r="B39" s="5"/>
      <c r="C39" s="5"/>
      <c r="D39" s="5"/>
      <c r="E39" s="5"/>
      <c r="F39" s="5"/>
      <c r="G39" s="5"/>
      <c r="H39" s="5"/>
      <c r="I39" s="5"/>
      <c r="J39" s="5"/>
      <c r="K39" s="5"/>
      <c r="L39" s="5"/>
      <c r="M39" s="5"/>
      <c r="N39" s="5"/>
      <c r="O39" s="5"/>
      <c r="P39" s="5"/>
      <c r="Q39" s="5"/>
      <c r="R39" s="137">
        <v>1300000</v>
      </c>
      <c r="S39" s="5"/>
      <c r="T39" s="10"/>
    </row>
    <row r="40" spans="1:20" ht="18" customHeight="1" x14ac:dyDescent="0.2">
      <c r="A40" s="10"/>
      <c r="B40" s="5"/>
      <c r="C40" s="5"/>
      <c r="D40" s="5"/>
      <c r="E40" s="5"/>
      <c r="F40" s="5"/>
      <c r="G40" s="5"/>
      <c r="H40" s="5"/>
      <c r="I40" s="5"/>
      <c r="J40" s="5"/>
      <c r="K40" s="5"/>
      <c r="L40" s="5"/>
      <c r="M40" s="5"/>
      <c r="N40" s="5"/>
      <c r="O40" s="5"/>
      <c r="P40" s="5"/>
      <c r="Q40" s="5"/>
      <c r="R40" s="137"/>
      <c r="S40" s="5"/>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5"/>
      <c r="R42" s="137"/>
      <c r="S42" s="5"/>
      <c r="T42" s="10"/>
    </row>
    <row r="43" spans="1:20" ht="18" customHeight="1" x14ac:dyDescent="0.2">
      <c r="A43" s="10"/>
      <c r="B43" s="5"/>
      <c r="C43" s="5"/>
      <c r="D43" s="5"/>
      <c r="E43" s="5"/>
      <c r="F43" s="5"/>
      <c r="G43" s="5"/>
      <c r="H43" s="5"/>
      <c r="I43" s="5"/>
      <c r="J43" s="5"/>
      <c r="K43" s="5"/>
      <c r="L43" s="5"/>
      <c r="M43" s="5"/>
      <c r="N43" s="5"/>
      <c r="O43" s="5"/>
      <c r="P43" s="5"/>
      <c r="Q43" s="5"/>
      <c r="R43" s="137"/>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8" customHeight="1" x14ac:dyDescent="0.2">
      <c r="A46" s="10"/>
      <c r="B46" s="5"/>
      <c r="C46" s="5"/>
      <c r="D46" s="5"/>
      <c r="E46" s="5"/>
      <c r="F46" s="5"/>
      <c r="G46" s="5"/>
      <c r="H46" s="5"/>
      <c r="I46" s="5"/>
      <c r="J46" s="5"/>
      <c r="K46" s="5"/>
      <c r="L46" s="5"/>
      <c r="M46" s="5"/>
      <c r="N46" s="5"/>
      <c r="O46" s="5"/>
      <c r="P46" s="5"/>
      <c r="Q46" s="5"/>
      <c r="R46" s="137"/>
      <c r="S46" s="5"/>
      <c r="T46" s="10"/>
    </row>
    <row r="47" spans="1:20" ht="18" customHeight="1" x14ac:dyDescent="0.2">
      <c r="A47" s="10"/>
      <c r="B47" s="5"/>
      <c r="C47" s="5"/>
      <c r="D47" s="5"/>
      <c r="E47" s="5"/>
      <c r="F47" s="5"/>
      <c r="G47" s="5"/>
      <c r="H47" s="5"/>
      <c r="I47" s="5"/>
      <c r="J47" s="5"/>
      <c r="K47" s="5"/>
      <c r="L47" s="5"/>
      <c r="M47" s="5"/>
      <c r="N47" s="5"/>
      <c r="O47" s="5"/>
      <c r="P47" s="5"/>
      <c r="Q47" s="5"/>
      <c r="R47" s="137"/>
      <c r="S47" s="5"/>
      <c r="T47" s="10"/>
    </row>
    <row r="48" spans="1:20" ht="18" customHeight="1" x14ac:dyDescent="0.2">
      <c r="A48" s="10"/>
      <c r="B48" s="5"/>
      <c r="C48" s="5"/>
      <c r="D48" s="5"/>
      <c r="E48" s="5"/>
      <c r="F48" s="5"/>
      <c r="G48" s="5"/>
      <c r="H48" s="5"/>
      <c r="I48" s="5"/>
      <c r="J48" s="5"/>
      <c r="K48" s="5"/>
      <c r="L48" s="5"/>
      <c r="M48" s="5"/>
      <c r="N48" s="5"/>
      <c r="O48" s="5"/>
      <c r="P48" s="5"/>
      <c r="Q48" s="5"/>
      <c r="R48" s="137"/>
      <c r="S48" s="5"/>
      <c r="T48" s="10"/>
    </row>
    <row r="49" spans="1:20" ht="18" customHeight="1" x14ac:dyDescent="0.2">
      <c r="A49" s="10"/>
      <c r="B49" s="5"/>
      <c r="C49" s="5"/>
      <c r="D49" s="5"/>
      <c r="E49" s="5"/>
      <c r="F49" s="5"/>
      <c r="G49" s="5"/>
      <c r="H49" s="5"/>
      <c r="I49" s="5"/>
      <c r="J49" s="5"/>
      <c r="K49" s="5"/>
      <c r="L49" s="5"/>
      <c r="M49" s="5"/>
      <c r="N49" s="5"/>
      <c r="O49" s="5"/>
      <c r="P49" s="5"/>
      <c r="Q49" s="5"/>
      <c r="R49" s="137"/>
      <c r="S49" s="5"/>
      <c r="T49" s="10"/>
    </row>
    <row r="50" spans="1:20" ht="10.5" customHeight="1" thickBot="1" x14ac:dyDescent="0.25">
      <c r="A50" s="10"/>
      <c r="B50" s="74"/>
      <c r="C50" s="75"/>
      <c r="D50" s="75"/>
      <c r="E50" s="76"/>
      <c r="F50" s="77"/>
      <c r="G50" s="77"/>
      <c r="H50" s="77"/>
      <c r="I50" s="77"/>
      <c r="J50" s="77"/>
      <c r="K50" s="18"/>
      <c r="L50" s="19"/>
      <c r="M50" s="20"/>
      <c r="N50" s="20"/>
      <c r="O50" s="21"/>
      <c r="P50" s="21"/>
      <c r="Q50" s="78"/>
      <c r="R50" s="20"/>
      <c r="S50" s="20"/>
    </row>
    <row r="51" spans="1:20" ht="105.75" customHeight="1" thickBot="1" x14ac:dyDescent="0.25">
      <c r="A51" s="10"/>
      <c r="B51" s="314" t="s">
        <v>98</v>
      </c>
      <c r="C51" s="315"/>
      <c r="D51" s="315"/>
      <c r="E51" s="315"/>
      <c r="F51" s="315"/>
      <c r="G51" s="315"/>
      <c r="H51" s="315"/>
      <c r="I51" s="315"/>
      <c r="J51" s="315"/>
      <c r="K51" s="315"/>
      <c r="L51" s="315"/>
      <c r="M51" s="315"/>
      <c r="N51" s="315"/>
      <c r="O51" s="315"/>
      <c r="P51" s="315"/>
      <c r="Q51" s="315"/>
      <c r="R51" s="315"/>
      <c r="S51" s="315"/>
      <c r="T51" s="316"/>
    </row>
    <row r="52" spans="1:20" ht="10.5" customHeight="1" thickBot="1" x14ac:dyDescent="0.25">
      <c r="A52" s="10"/>
      <c r="B52" s="74"/>
      <c r="C52" s="75"/>
      <c r="D52" s="75"/>
      <c r="E52" s="76"/>
      <c r="F52" s="77"/>
      <c r="G52" s="77"/>
      <c r="H52" s="77"/>
      <c r="I52" s="77"/>
      <c r="J52" s="77"/>
      <c r="K52" s="18"/>
      <c r="L52" s="19"/>
      <c r="M52" s="20"/>
      <c r="N52" s="20"/>
      <c r="O52" s="21"/>
      <c r="P52" s="21"/>
      <c r="Q52" s="78"/>
      <c r="R52" s="20"/>
      <c r="S52" s="20"/>
    </row>
    <row r="53" spans="1:20" ht="17.25" hidden="1" thickBot="1" x14ac:dyDescent="0.25">
      <c r="B53" s="74"/>
      <c r="C53" s="75"/>
      <c r="D53" s="75"/>
      <c r="E53" s="76"/>
      <c r="F53" s="77"/>
      <c r="G53" s="77"/>
      <c r="H53" s="77"/>
      <c r="I53" s="77"/>
      <c r="J53" s="77"/>
      <c r="K53" s="18"/>
      <c r="L53" s="19"/>
      <c r="M53" s="20"/>
      <c r="N53" s="20"/>
      <c r="O53" s="21"/>
      <c r="P53" s="21"/>
      <c r="Q53" s="78"/>
      <c r="R53" s="20"/>
      <c r="S53" s="20"/>
    </row>
    <row r="54" spans="1:20" ht="93.75" customHeight="1" x14ac:dyDescent="0.2">
      <c r="A54" s="10"/>
      <c r="B54" s="114"/>
      <c r="C54" s="115"/>
      <c r="D54" s="116"/>
      <c r="E54" s="116"/>
      <c r="F54" s="116"/>
      <c r="G54" s="116"/>
      <c r="H54" s="116"/>
      <c r="I54" s="152"/>
      <c r="J54" s="152"/>
      <c r="K54" s="152"/>
      <c r="L54" s="152"/>
      <c r="M54" s="116"/>
      <c r="N54" s="116"/>
      <c r="O54" s="116"/>
      <c r="P54" s="116"/>
      <c r="Q54" s="116"/>
      <c r="R54" s="117"/>
      <c r="S54" s="117"/>
      <c r="T54" s="118"/>
    </row>
    <row r="55" spans="1:20" s="99" customFormat="1" ht="23.25" customHeight="1" x14ac:dyDescent="0.25">
      <c r="A55" s="97"/>
      <c r="B55" s="119"/>
      <c r="C55" s="98"/>
      <c r="D55" s="104"/>
      <c r="E55" s="104"/>
      <c r="F55" s="104"/>
      <c r="G55" s="97"/>
      <c r="H55" s="97"/>
      <c r="I55" s="104"/>
      <c r="J55" s="104"/>
      <c r="K55" s="104"/>
      <c r="L55" s="104"/>
      <c r="M55" s="104"/>
      <c r="N55" s="104"/>
      <c r="O55" s="80"/>
      <c r="P55" s="80"/>
      <c r="Q55" s="104"/>
      <c r="R55" s="104"/>
      <c r="S55" s="104"/>
      <c r="T55" s="120"/>
    </row>
    <row r="56" spans="1:20" s="99" customFormat="1" ht="22.9" customHeight="1" x14ac:dyDescent="0.25">
      <c r="A56" s="97"/>
      <c r="B56" s="119"/>
      <c r="C56" s="98"/>
      <c r="D56" s="104"/>
      <c r="E56" s="104"/>
      <c r="F56" s="104"/>
      <c r="G56" s="97"/>
      <c r="H56" s="97"/>
      <c r="I56" s="310"/>
      <c r="J56" s="310"/>
      <c r="K56" s="310"/>
      <c r="L56" s="310"/>
      <c r="M56" s="310"/>
      <c r="N56" s="310"/>
      <c r="O56" s="80"/>
      <c r="P56" s="80"/>
      <c r="Q56" s="104"/>
      <c r="R56" s="104"/>
      <c r="S56" s="104"/>
      <c r="T56" s="120"/>
    </row>
    <row r="57" spans="1:20" s="96" customFormat="1" ht="9" customHeight="1" thickBot="1" x14ac:dyDescent="0.25">
      <c r="A57" s="95"/>
      <c r="B57" s="121"/>
      <c r="C57" s="5"/>
      <c r="D57" s="80"/>
      <c r="E57" s="80"/>
      <c r="F57" s="80"/>
      <c r="G57" s="80"/>
      <c r="H57" s="122"/>
      <c r="I57" s="80"/>
      <c r="J57" s="80"/>
      <c r="K57" s="80"/>
      <c r="L57" s="80"/>
      <c r="M57" s="80"/>
      <c r="N57" s="80"/>
      <c r="O57" s="80"/>
      <c r="P57" s="80"/>
      <c r="Q57" s="80"/>
      <c r="R57" s="80"/>
      <c r="S57" s="80"/>
      <c r="T57" s="123"/>
    </row>
    <row r="58" spans="1:20" ht="15.75" x14ac:dyDescent="0.2">
      <c r="A58" s="10"/>
      <c r="B58" s="121"/>
      <c r="C58" s="5"/>
      <c r="D58" s="318"/>
      <c r="E58" s="318"/>
      <c r="F58" s="318"/>
      <c r="G58" s="318"/>
      <c r="H58" s="318"/>
      <c r="I58" s="318"/>
      <c r="J58" s="318"/>
      <c r="K58" s="318"/>
      <c r="L58" s="318"/>
      <c r="M58" s="318"/>
      <c r="N58" s="318"/>
      <c r="O58" s="318"/>
      <c r="P58" s="318"/>
      <c r="Q58" s="318"/>
      <c r="R58" s="318"/>
      <c r="S58" s="318"/>
      <c r="T58" s="123"/>
    </row>
    <row r="59" spans="1:20" ht="15.75" x14ac:dyDescent="0.2">
      <c r="A59" s="10"/>
      <c r="B59" s="121"/>
      <c r="C59" s="5"/>
      <c r="D59" s="319"/>
      <c r="E59" s="319"/>
      <c r="F59" s="319"/>
      <c r="G59" s="319"/>
      <c r="H59" s="319"/>
      <c r="I59" s="319"/>
      <c r="J59" s="319"/>
      <c r="K59" s="319"/>
      <c r="L59" s="319"/>
      <c r="M59" s="319"/>
      <c r="N59" s="319"/>
      <c r="O59" s="319"/>
      <c r="P59" s="319"/>
      <c r="Q59" s="319"/>
      <c r="R59" s="319"/>
      <c r="S59" s="319"/>
      <c r="T59" s="123"/>
    </row>
    <row r="60" spans="1:20" ht="15.75" x14ac:dyDescent="0.2">
      <c r="A60" s="10"/>
      <c r="B60" s="121"/>
      <c r="C60" s="5"/>
      <c r="D60" s="319"/>
      <c r="E60" s="319"/>
      <c r="F60" s="319"/>
      <c r="G60" s="319"/>
      <c r="H60" s="319"/>
      <c r="I60" s="319"/>
      <c r="J60" s="319"/>
      <c r="K60" s="319"/>
      <c r="L60" s="319"/>
      <c r="M60" s="319"/>
      <c r="N60" s="319"/>
      <c r="O60" s="319"/>
      <c r="P60" s="319"/>
      <c r="Q60" s="319"/>
      <c r="R60" s="319"/>
      <c r="S60" s="319"/>
      <c r="T60" s="123"/>
    </row>
    <row r="61" spans="1:20" ht="15.75" x14ac:dyDescent="0.2">
      <c r="A61" s="10"/>
      <c r="B61" s="121"/>
      <c r="C61" s="5"/>
      <c r="D61" s="319"/>
      <c r="E61" s="319"/>
      <c r="F61" s="319"/>
      <c r="G61" s="319"/>
      <c r="H61" s="319"/>
      <c r="I61" s="319"/>
      <c r="J61" s="319"/>
      <c r="K61" s="319"/>
      <c r="L61" s="319"/>
      <c r="M61" s="319"/>
      <c r="N61" s="319"/>
      <c r="O61" s="319"/>
      <c r="P61" s="319"/>
      <c r="Q61" s="319"/>
      <c r="R61" s="319"/>
      <c r="S61" s="319"/>
      <c r="T61" s="123"/>
    </row>
    <row r="62" spans="1:20" ht="17.25" thickBot="1" x14ac:dyDescent="0.25">
      <c r="B62" s="124"/>
      <c r="C62" s="125"/>
      <c r="D62" s="125"/>
      <c r="E62" s="126"/>
      <c r="F62" s="127"/>
      <c r="G62" s="127"/>
      <c r="H62" s="127"/>
      <c r="I62" s="127"/>
      <c r="J62" s="127"/>
      <c r="K62" s="320"/>
      <c r="L62" s="320"/>
      <c r="M62" s="320"/>
      <c r="N62" s="128"/>
      <c r="O62" s="129"/>
      <c r="P62" s="129"/>
      <c r="Q62" s="130"/>
      <c r="R62" s="128"/>
      <c r="S62" s="128"/>
      <c r="T62" s="131"/>
    </row>
    <row r="63" spans="1:20" ht="16.5" x14ac:dyDescent="0.2">
      <c r="B63" s="74"/>
      <c r="C63" s="75"/>
      <c r="D63" s="75"/>
      <c r="E63" s="76"/>
      <c r="F63" s="77"/>
      <c r="G63" s="77"/>
      <c r="H63" s="77"/>
      <c r="I63" s="77"/>
      <c r="J63" s="77"/>
      <c r="K63" s="81"/>
      <c r="L63" s="81"/>
      <c r="M63" s="81"/>
      <c r="N63" s="20"/>
      <c r="O63" s="21"/>
      <c r="P63" s="21"/>
      <c r="Q63" s="78"/>
      <c r="R63" s="20"/>
      <c r="S63" s="20"/>
    </row>
    <row r="64" spans="1:20" ht="16.5" x14ac:dyDescent="0.2">
      <c r="B64" s="74"/>
      <c r="C64" s="75"/>
      <c r="D64" s="75"/>
      <c r="E64" s="76"/>
      <c r="F64" s="77"/>
      <c r="G64" s="77"/>
      <c r="H64" s="77"/>
      <c r="I64" s="77"/>
      <c r="J64" s="77"/>
      <c r="K64" s="81"/>
      <c r="L64" s="81"/>
      <c r="M64" s="81"/>
      <c r="N64" s="20"/>
      <c r="O64" s="21"/>
      <c r="P64" s="21"/>
      <c r="Q64" s="78"/>
      <c r="R64" s="20"/>
      <c r="S64" s="20"/>
    </row>
    <row r="65" spans="2:20" ht="15.75" x14ac:dyDescent="0.2">
      <c r="B65" s="29"/>
      <c r="C65" s="29"/>
      <c r="D65" s="29"/>
      <c r="E65" s="29"/>
      <c r="F65" s="30"/>
      <c r="G65" s="29"/>
      <c r="H65" s="29"/>
      <c r="I65" s="29"/>
      <c r="J65" s="29"/>
      <c r="K65" s="317"/>
      <c r="L65" s="317"/>
      <c r="M65" s="317"/>
      <c r="N65" s="29"/>
      <c r="O65" s="29"/>
      <c r="P65" s="29"/>
      <c r="Q65" s="46"/>
      <c r="R65" s="29"/>
      <c r="S65" s="29"/>
      <c r="T65" s="3"/>
    </row>
    <row r="66" spans="2:20" x14ac:dyDescent="0.2">
      <c r="K66" s="317"/>
      <c r="L66" s="317"/>
      <c r="M66" s="317"/>
    </row>
  </sheetData>
  <sheetProtection selectLockedCells="1"/>
  <mergeCells count="59">
    <mergeCell ref="B2:T2"/>
    <mergeCell ref="B3:T3"/>
    <mergeCell ref="B4:T4"/>
    <mergeCell ref="B5:T5"/>
    <mergeCell ref="B7:D7"/>
    <mergeCell ref="E7:T7"/>
    <mergeCell ref="C9:J9"/>
    <mergeCell ref="G11:J11"/>
    <mergeCell ref="G12:J12"/>
    <mergeCell ref="B14:D16"/>
    <mergeCell ref="E14:H16"/>
    <mergeCell ref="I14:J14"/>
    <mergeCell ref="S19:T19"/>
    <mergeCell ref="K14:N14"/>
    <mergeCell ref="O14:Q14"/>
    <mergeCell ref="I15:J15"/>
    <mergeCell ref="K15:N15"/>
    <mergeCell ref="O15:Q15"/>
    <mergeCell ref="I16:J16"/>
    <mergeCell ref="K16:N16"/>
    <mergeCell ref="O16:Q16"/>
    <mergeCell ref="B18:D18"/>
    <mergeCell ref="E18:F18"/>
    <mergeCell ref="G18:I18"/>
    <mergeCell ref="B19:D19"/>
    <mergeCell ref="E19:R19"/>
    <mergeCell ref="F29:H29"/>
    <mergeCell ref="L29:M29"/>
    <mergeCell ref="S29:T29"/>
    <mergeCell ref="B21:C21"/>
    <mergeCell ref="B22:C22"/>
    <mergeCell ref="B20:C20"/>
    <mergeCell ref="B23:C23"/>
    <mergeCell ref="B24:C24"/>
    <mergeCell ref="B26:D26"/>
    <mergeCell ref="B28:T28"/>
    <mergeCell ref="F30:H30"/>
    <mergeCell ref="F31:H31"/>
    <mergeCell ref="L31:M31"/>
    <mergeCell ref="S31:T31"/>
    <mergeCell ref="F34:H34"/>
    <mergeCell ref="L34:M34"/>
    <mergeCell ref="S34:T34"/>
    <mergeCell ref="D61:S61"/>
    <mergeCell ref="K62:M62"/>
    <mergeCell ref="K65:M65"/>
    <mergeCell ref="K66:M66"/>
    <mergeCell ref="L32:M32"/>
    <mergeCell ref="L33:M33"/>
    <mergeCell ref="F32:H32"/>
    <mergeCell ref="F33:H33"/>
    <mergeCell ref="S32:T32"/>
    <mergeCell ref="S33:T33"/>
    <mergeCell ref="B36:Q36"/>
    <mergeCell ref="B51:T51"/>
    <mergeCell ref="I56:N56"/>
    <mergeCell ref="D58:S58"/>
    <mergeCell ref="D59:S59"/>
    <mergeCell ref="D60:S60"/>
  </mergeCells>
  <phoneticPr fontId="66" type="noConversion"/>
  <conditionalFormatting sqref="C29:F29">
    <cfRule type="cellIs" dxfId="101" priority="17" operator="equal">
      <formula>#REF!</formula>
    </cfRule>
    <cfRule type="cellIs" dxfId="100" priority="18" operator="equal">
      <formula>#REF!</formula>
    </cfRule>
  </conditionalFormatting>
  <conditionalFormatting sqref="C31:F34">
    <cfRule type="cellIs" dxfId="99" priority="30" operator="equal">
      <formula>#REF!</formula>
    </cfRule>
    <cfRule type="cellIs" dxfId="98" priority="29" operator="equal">
      <formula>#REF!</formula>
    </cfRule>
  </conditionalFormatting>
  <conditionalFormatting sqref="C62:J64">
    <cfRule type="cellIs" dxfId="97" priority="27" operator="equal">
      <formula>#REF!</formula>
    </cfRule>
    <cfRule type="cellIs" dxfId="96" priority="28" operator="equal">
      <formula>#REF!</formula>
    </cfRule>
  </conditionalFormatting>
  <conditionalFormatting sqref="C27:L27">
    <cfRule type="cellIs" dxfId="95" priority="36" operator="equal">
      <formula>#REF!</formula>
    </cfRule>
    <cfRule type="cellIs" dxfId="94" priority="35" operator="equal">
      <formula>#REF!</formula>
    </cfRule>
  </conditionalFormatting>
  <conditionalFormatting sqref="C50:L50">
    <cfRule type="cellIs" dxfId="93" priority="3" operator="equal">
      <formula>#REF!</formula>
    </cfRule>
    <cfRule type="cellIs" dxfId="92" priority="4" operator="equal">
      <formula>#REF!</formula>
    </cfRule>
  </conditionalFormatting>
  <conditionalFormatting sqref="C52:L53">
    <cfRule type="cellIs" dxfId="91" priority="23" operator="equal">
      <formula>#REF!</formula>
    </cfRule>
    <cfRule type="cellIs" dxfId="90" priority="24" operator="equal">
      <formula>#REF!</formula>
    </cfRule>
  </conditionalFormatting>
  <conditionalFormatting sqref="D58">
    <cfRule type="cellIs" dxfId="89" priority="26" operator="equal">
      <formula>#REF!</formula>
    </cfRule>
    <cfRule type="cellIs" dxfId="88" priority="25" operator="equal">
      <formula>#REF!</formula>
    </cfRule>
  </conditionalFormatting>
  <conditionalFormatting sqref="F11">
    <cfRule type="containsText" dxfId="87" priority="38" operator="containsText" text="HABILITADO">
      <formula>NOT(ISERROR(SEARCH("HABILITADO",F11)))</formula>
    </cfRule>
    <cfRule type="containsText" dxfId="86" priority="37" operator="containsText" text="NO HABILITADO">
      <formula>NOT(ISERROR(SEARCH("NO HABILITADO",F11)))</formula>
    </cfRule>
  </conditionalFormatting>
  <conditionalFormatting sqref="F29">
    <cfRule type="cellIs" dxfId="85" priority="15" operator="equal">
      <formula>#REF!</formula>
    </cfRule>
    <cfRule type="cellIs" dxfId="84" priority="16" operator="equal">
      <formula>#REF!</formula>
    </cfRule>
  </conditionalFormatting>
  <conditionalFormatting sqref="G11">
    <cfRule type="containsText" dxfId="83" priority="11" operator="containsText" text="NO CUMPLE">
      <formula>NOT(ISERROR(SEARCH("NO CUMPLE",G11)))</formula>
    </cfRule>
    <cfRule type="containsText" dxfId="82" priority="12" operator="containsText" text="CUMPLE">
      <formula>NOT(ISERROR(SEARCH("CUMPLE",G11)))</formula>
    </cfRule>
  </conditionalFormatting>
  <conditionalFormatting sqref="K62:K64">
    <cfRule type="cellIs" dxfId="81" priority="31" operator="equal">
      <formula>#REF!</formula>
    </cfRule>
    <cfRule type="cellIs" dxfId="80" priority="32" operator="equal">
      <formula>#REF!</formula>
    </cfRule>
  </conditionalFormatting>
  <conditionalFormatting sqref="L29">
    <cfRule type="cellIs" dxfId="79" priority="14" operator="equal">
      <formula>#REF!</formula>
    </cfRule>
    <cfRule type="cellIs" dxfId="78" priority="13" operator="equal">
      <formula>#REF!</formula>
    </cfRule>
  </conditionalFormatting>
  <conditionalFormatting sqref="L62:M64">
    <cfRule type="cellIs" dxfId="77" priority="33" operator="equal">
      <formula>#REF!</formula>
    </cfRule>
    <cfRule type="cellIs" dxfId="76" priority="34" operator="equal">
      <formula>#REF!</formula>
    </cfRule>
  </conditionalFormatting>
  <conditionalFormatting sqref="N29">
    <cfRule type="cellIs" dxfId="75" priority="20" operator="equal">
      <formula>#REF!</formula>
    </cfRule>
    <cfRule type="cellIs" dxfId="74" priority="19" operator="equal">
      <formula>#REF!</formula>
    </cfRule>
  </conditionalFormatting>
  <conditionalFormatting sqref="N31:N34">
    <cfRule type="containsText" dxfId="73" priority="10" operator="containsText" text="CUMPLE">
      <formula>NOT(ISERROR(SEARCH("CUMPLE",N31)))</formula>
    </cfRule>
    <cfRule type="containsText" dxfId="72" priority="9" operator="containsText" text="NO">
      <formula>NOT(ISERROR(SEARCH("NO",N31)))</formula>
    </cfRule>
  </conditionalFormatting>
  <conditionalFormatting sqref="O29 C30:F30 I30:K30 N30:P30 C35:L35">
    <cfRule type="cellIs" dxfId="71" priority="41" operator="equal">
      <formula>#REF!</formula>
    </cfRule>
    <cfRule type="cellIs" dxfId="70" priority="42" operator="equal">
      <formula>#REF!</formula>
    </cfRule>
  </conditionalFormatting>
  <conditionalFormatting sqref="O31:P34">
    <cfRule type="cellIs" dxfId="69" priority="22" operator="equal">
      <formula>#REF!</formula>
    </cfRule>
    <cfRule type="cellIs" dxfId="68" priority="21" operator="equal">
      <formula>#REF!</formula>
    </cfRule>
  </conditionalFormatting>
  <conditionalFormatting sqref="P29:R29">
    <cfRule type="cellIs" dxfId="67" priority="39" operator="equal">
      <formula>#REF!</formula>
    </cfRule>
    <cfRule type="cellIs" dxfId="66" priority="40" operator="equal">
      <formula>#REF!</formula>
    </cfRule>
  </conditionalFormatting>
  <conditionalFormatting sqref="S36">
    <cfRule type="cellIs" dxfId="65" priority="6" operator="equal">
      <formula>"NO CUMPLE"</formula>
    </cfRule>
    <cfRule type="cellIs" dxfId="64" priority="5" operator="equal">
      <formula>"CUMPLE"</formula>
    </cfRule>
  </conditionalFormatting>
  <conditionalFormatting sqref="T21:T26 I31:K34">
    <cfRule type="containsText" dxfId="63" priority="2" operator="containsText" text="CUMPLE">
      <formula>NOT(ISERROR(SEARCH("CUMPLE",I21)))</formula>
    </cfRule>
    <cfRule type="containsText" dxfId="62" priority="1" operator="containsText" text="NO">
      <formula>NOT(ISERROR(SEARCH("NO",I21)))</formula>
    </cfRule>
  </conditionalFormatting>
  <conditionalFormatting sqref="T54:T61">
    <cfRule type="containsText" dxfId="61" priority="8" operator="containsText" text="CUMPLE">
      <formula>NOT(ISERROR(SEARCH("CUMPLE",T54)))</formula>
    </cfRule>
    <cfRule type="containsText" dxfId="60" priority="7" operator="containsText" text="NO CUMPLE">
      <formula>NOT(ISERROR(SEARCH("NO CUMPLE",T54)))</formula>
    </cfRule>
  </conditionalFormatting>
  <dataValidations disablePrompts="1" count="1">
    <dataValidation type="list" allowBlank="1" showInputMessage="1" showErrorMessage="1" sqref="E27:L27" xr:uid="{E46F89B8-7AD3-4D0A-B9A1-012D32F190E4}">
      <formula1>#REF!</formula1>
    </dataValidation>
  </dataValidations>
  <printOptions horizontalCentered="1" verticalCentered="1"/>
  <pageMargins left="0.39370078740157483" right="0.39370078740157483" top="0.39370078740157483" bottom="0.39370078740157483" header="0" footer="0"/>
  <pageSetup paperSize="121" scale="37" orientation="landscape"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5811B-E60F-4839-9E4C-4A403ABBC8FB}">
  <sheetPr codeName="Sheet10">
    <pageSetUpPr fitToPage="1"/>
  </sheetPr>
  <dimension ref="A1:M24"/>
  <sheetViews>
    <sheetView view="pageBreakPreview" zoomScale="70" zoomScaleNormal="100" zoomScaleSheetLayoutView="70" workbookViewId="0">
      <selection activeCell="D13" sqref="D13:G14"/>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247</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248</v>
      </c>
      <c r="C15" s="145">
        <v>0.1</v>
      </c>
      <c r="D15" s="357" t="s">
        <v>261</v>
      </c>
      <c r="E15" s="358"/>
      <c r="F15" s="358"/>
      <c r="G15" s="358"/>
      <c r="H15" s="361">
        <v>49208762104.800003</v>
      </c>
      <c r="I15" s="321" t="s">
        <v>262</v>
      </c>
      <c r="J15" s="323"/>
      <c r="K15" s="324"/>
      <c r="L15" s="324"/>
      <c r="M15" s="325"/>
    </row>
    <row r="16" spans="1:13" ht="48.75" customHeight="1" thickBot="1" x14ac:dyDescent="0.25">
      <c r="A16" s="233" t="s">
        <v>143</v>
      </c>
      <c r="B16" s="165" t="s">
        <v>249</v>
      </c>
      <c r="C16" s="231">
        <v>0.9</v>
      </c>
      <c r="D16" s="359"/>
      <c r="E16" s="360"/>
      <c r="F16" s="360"/>
      <c r="G16" s="360"/>
      <c r="H16" s="362"/>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94.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c r="B23" s="343"/>
      <c r="C23" s="343"/>
      <c r="D23" s="343"/>
      <c r="E23" s="343"/>
      <c r="F23" s="343"/>
      <c r="G23" s="343"/>
      <c r="H23" s="343"/>
      <c r="I23" s="343"/>
      <c r="J23" s="343"/>
      <c r="K23" s="343"/>
      <c r="L23" s="343"/>
      <c r="M23" s="344"/>
    </row>
    <row r="24" spans="1:13" ht="17.25" thickBot="1" x14ac:dyDescent="0.25">
      <c r="A24" s="345" t="str">
        <f>Datos!B3</f>
        <v>FDLU-LP-010-2024 (117411)</v>
      </c>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M1"/>
    <mergeCell ref="A2:M2"/>
    <mergeCell ref="A3:M3"/>
    <mergeCell ref="A4:M4"/>
    <mergeCell ref="A6:C6"/>
    <mergeCell ref="D6:M6"/>
    <mergeCell ref="A8:D8"/>
    <mergeCell ref="E8:G8"/>
    <mergeCell ref="A9:D9"/>
    <mergeCell ref="E9:G9"/>
    <mergeCell ref="A10:D10"/>
    <mergeCell ref="E10:G10"/>
    <mergeCell ref="A11:D11"/>
    <mergeCell ref="E11:G11"/>
    <mergeCell ref="A13:A14"/>
    <mergeCell ref="B13:B14"/>
    <mergeCell ref="C13:C14"/>
    <mergeCell ref="D13:G14"/>
    <mergeCell ref="A18:M18"/>
    <mergeCell ref="C21:I21"/>
    <mergeCell ref="A23:M23"/>
    <mergeCell ref="A24:M24"/>
    <mergeCell ref="H13:H14"/>
    <mergeCell ref="I13:I14"/>
    <mergeCell ref="J13:M14"/>
    <mergeCell ref="D15:G16"/>
    <mergeCell ref="H15:H16"/>
    <mergeCell ref="I15:I16"/>
    <mergeCell ref="J15:M16"/>
  </mergeCells>
  <conditionalFormatting sqref="A18">
    <cfRule type="cellIs" dxfId="59" priority="6" operator="equal">
      <formula>#REF!</formula>
    </cfRule>
    <cfRule type="cellIs" dxfId="58" priority="7" operator="equal">
      <formula>#REF!</formula>
    </cfRule>
    <cfRule type="cellIs" dxfId="57" priority="8" operator="equal">
      <formula>#REF!</formula>
    </cfRule>
    <cfRule type="cellIs" dxfId="56" priority="9" operator="equal">
      <formula>#REF!</formula>
    </cfRule>
  </conditionalFormatting>
  <conditionalFormatting sqref="I15">
    <cfRule type="containsText" dxfId="55" priority="3" operator="containsText" text="NO">
      <formula>NOT(ISERROR(SEARCH("NO",I15)))</formula>
    </cfRule>
    <cfRule type="containsText" dxfId="54" priority="4" operator="containsText" text="CUMPLE">
      <formula>NOT(ISERROR(SEARCH("CUMPLE",I15)))</formula>
    </cfRule>
    <cfRule type="top10" dxfId="53" priority="5" rank="1"/>
  </conditionalFormatting>
  <conditionalFormatting sqref="J15">
    <cfRule type="colorScale" priority="1">
      <colorScale>
        <cfvo type="min"/>
        <cfvo type="percentile" val="50"/>
        <cfvo type="max"/>
        <color rgb="FFF8696B"/>
        <color rgb="FFFFEB84"/>
        <color rgb="FF63BE7B"/>
      </colorScale>
    </cfRule>
    <cfRule type="top10" dxfId="52"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1788D-737E-4217-AE6D-93BA7114E148}">
  <sheetPr codeName="Sheet11"/>
  <dimension ref="A1:T70"/>
  <sheetViews>
    <sheetView view="pageBreakPreview" topLeftCell="C13" zoomScale="55" zoomScaleNormal="80" zoomScaleSheetLayoutView="55" workbookViewId="0">
      <selection activeCell="F29" sqref="F29:H2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2"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47" t="s">
        <v>32</v>
      </c>
      <c r="C2" s="247"/>
      <c r="D2" s="247"/>
      <c r="E2" s="247"/>
      <c r="F2" s="247"/>
      <c r="G2" s="247"/>
      <c r="H2" s="247"/>
      <c r="I2" s="247"/>
      <c r="J2" s="247"/>
      <c r="K2" s="247"/>
      <c r="L2" s="247"/>
      <c r="M2" s="247"/>
      <c r="N2" s="247"/>
      <c r="O2" s="247"/>
      <c r="P2" s="247"/>
      <c r="Q2" s="247"/>
      <c r="R2" s="247"/>
      <c r="S2" s="247"/>
      <c r="T2" s="247"/>
    </row>
    <row r="3" spans="1:20" ht="36" customHeight="1" x14ac:dyDescent="0.2">
      <c r="A3" s="10"/>
      <c r="B3" s="247" t="s">
        <v>33</v>
      </c>
      <c r="C3" s="247"/>
      <c r="D3" s="247"/>
      <c r="E3" s="247"/>
      <c r="F3" s="247"/>
      <c r="G3" s="247"/>
      <c r="H3" s="247"/>
      <c r="I3" s="247"/>
      <c r="J3" s="247"/>
      <c r="K3" s="247"/>
      <c r="L3" s="247"/>
      <c r="M3" s="247"/>
      <c r="N3" s="247"/>
      <c r="O3" s="247"/>
      <c r="P3" s="247"/>
      <c r="Q3" s="247"/>
      <c r="R3" s="247"/>
      <c r="S3" s="247"/>
      <c r="T3" s="247"/>
    </row>
    <row r="4" spans="1:20" ht="36" customHeight="1" x14ac:dyDescent="0.2">
      <c r="A4" s="10"/>
      <c r="B4" s="247" t="s">
        <v>34</v>
      </c>
      <c r="C4" s="247"/>
      <c r="D4" s="247"/>
      <c r="E4" s="247"/>
      <c r="F4" s="247"/>
      <c r="G4" s="247"/>
      <c r="H4" s="247"/>
      <c r="I4" s="247"/>
      <c r="J4" s="247"/>
      <c r="K4" s="247"/>
      <c r="L4" s="247"/>
      <c r="M4" s="247"/>
      <c r="N4" s="247"/>
      <c r="O4" s="247"/>
      <c r="P4" s="247"/>
      <c r="Q4" s="247"/>
      <c r="R4" s="247"/>
      <c r="S4" s="247"/>
      <c r="T4" s="247"/>
    </row>
    <row r="5" spans="1:20" ht="36" customHeight="1" x14ac:dyDescent="0.2">
      <c r="A5" s="10"/>
      <c r="B5" s="247" t="str">
        <f>Datos!B3</f>
        <v>FDLU-LP-010-2024 (117411)</v>
      </c>
      <c r="C5" s="247"/>
      <c r="D5" s="247"/>
      <c r="E5" s="247"/>
      <c r="F5" s="247"/>
      <c r="G5" s="247"/>
      <c r="H5" s="247"/>
      <c r="I5" s="247"/>
      <c r="J5" s="247"/>
      <c r="K5" s="247"/>
      <c r="L5" s="247"/>
      <c r="M5" s="247"/>
      <c r="N5" s="247"/>
      <c r="O5" s="247"/>
      <c r="P5" s="247"/>
      <c r="Q5" s="247"/>
      <c r="R5" s="247"/>
      <c r="S5" s="247"/>
      <c r="T5" s="247"/>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48" t="s">
        <v>35</v>
      </c>
      <c r="C7" s="249"/>
      <c r="D7" s="250"/>
      <c r="E7" s="251" t="s">
        <v>2</v>
      </c>
      <c r="F7" s="251"/>
      <c r="G7" s="251"/>
      <c r="H7" s="251"/>
      <c r="I7" s="251"/>
      <c r="J7" s="251"/>
      <c r="K7" s="251"/>
      <c r="L7" s="251"/>
      <c r="M7" s="251"/>
      <c r="N7" s="251"/>
      <c r="O7" s="251"/>
      <c r="P7" s="251"/>
      <c r="Q7" s="251"/>
      <c r="R7" s="251"/>
      <c r="S7" s="251"/>
      <c r="T7" s="251"/>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8" t="s">
        <v>36</v>
      </c>
      <c r="C9" s="252" t="s">
        <v>263</v>
      </c>
      <c r="D9" s="253"/>
      <c r="E9" s="253"/>
      <c r="F9" s="253"/>
      <c r="G9" s="253"/>
      <c r="H9" s="253"/>
      <c r="I9" s="253"/>
      <c r="J9" s="254"/>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5" t="s">
        <v>38</v>
      </c>
      <c r="H11" s="256"/>
      <c r="I11" s="256"/>
      <c r="J11" s="257"/>
      <c r="K11" s="35"/>
      <c r="L11" s="9"/>
      <c r="M11" s="9"/>
      <c r="N11" s="9"/>
      <c r="O11" s="9"/>
      <c r="P11" s="9"/>
      <c r="Q11" s="9"/>
      <c r="R11" s="9"/>
      <c r="S11" s="9"/>
      <c r="T11" s="9"/>
    </row>
    <row r="12" spans="1:20" s="1" customFormat="1" ht="38.25" customHeight="1" x14ac:dyDescent="0.2">
      <c r="A12" s="47"/>
      <c r="B12" s="35"/>
      <c r="C12" s="4"/>
      <c r="E12" s="23"/>
      <c r="F12" s="23"/>
      <c r="G12" s="258"/>
      <c r="H12" s="258"/>
      <c r="I12" s="258"/>
      <c r="J12" s="258"/>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59" t="s">
        <v>39</v>
      </c>
      <c r="C14" s="260"/>
      <c r="D14" s="261"/>
      <c r="E14" s="268" t="s">
        <v>263</v>
      </c>
      <c r="F14" s="269"/>
      <c r="G14" s="269"/>
      <c r="H14" s="270"/>
      <c r="I14" s="277" t="s">
        <v>40</v>
      </c>
      <c r="J14" s="278"/>
      <c r="K14" s="281" t="s">
        <v>264</v>
      </c>
      <c r="L14" s="282"/>
      <c r="M14" s="282"/>
      <c r="N14" s="283"/>
      <c r="O14" s="277" t="s">
        <v>42</v>
      </c>
      <c r="P14" s="284"/>
      <c r="Q14" s="278"/>
      <c r="R14" s="139">
        <v>0.9</v>
      </c>
      <c r="S14" s="49"/>
      <c r="T14" s="49"/>
    </row>
    <row r="15" spans="1:20" s="7" customFormat="1" ht="35.25" customHeight="1" x14ac:dyDescent="0.2">
      <c r="A15" s="8"/>
      <c r="B15" s="262"/>
      <c r="C15" s="263"/>
      <c r="D15" s="264"/>
      <c r="E15" s="271"/>
      <c r="F15" s="272"/>
      <c r="G15" s="272"/>
      <c r="H15" s="273"/>
      <c r="I15" s="277" t="s">
        <v>43</v>
      </c>
      <c r="J15" s="278"/>
      <c r="K15" s="281" t="s">
        <v>265</v>
      </c>
      <c r="L15" s="282"/>
      <c r="M15" s="282"/>
      <c r="N15" s="283"/>
      <c r="O15" s="277" t="s">
        <v>42</v>
      </c>
      <c r="P15" s="284"/>
      <c r="Q15" s="278"/>
      <c r="R15" s="139">
        <v>0.1</v>
      </c>
      <c r="S15" s="49"/>
      <c r="T15" s="49"/>
    </row>
    <row r="16" spans="1:20" s="1" customFormat="1" ht="25.5" customHeight="1" x14ac:dyDescent="0.2">
      <c r="A16" s="47"/>
      <c r="B16" s="265"/>
      <c r="C16" s="266"/>
      <c r="D16" s="267"/>
      <c r="E16" s="274"/>
      <c r="F16" s="275"/>
      <c r="G16" s="275"/>
      <c r="H16" s="276"/>
      <c r="I16" s="277" t="s">
        <v>45</v>
      </c>
      <c r="J16" s="278"/>
      <c r="K16" s="281" t="s">
        <v>46</v>
      </c>
      <c r="L16" s="282"/>
      <c r="M16" s="282"/>
      <c r="N16" s="283"/>
      <c r="O16" s="277" t="s">
        <v>42</v>
      </c>
      <c r="P16" s="284"/>
      <c r="Q16" s="278"/>
      <c r="R16" s="139" t="s">
        <v>46</v>
      </c>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5" t="s">
        <v>47</v>
      </c>
      <c r="C18" s="285"/>
      <c r="D18" s="285"/>
      <c r="E18" s="286">
        <f>Datos!B4</f>
        <v>3108643000</v>
      </c>
      <c r="F18" s="286"/>
      <c r="G18" s="285" t="s">
        <v>48</v>
      </c>
      <c r="H18" s="285"/>
      <c r="I18" s="285"/>
      <c r="J18" s="51">
        <v>1.2</v>
      </c>
      <c r="K18" s="52">
        <f>((E18/1300000)*J18)</f>
        <v>2869.5166153846153</v>
      </c>
      <c r="L18" s="9"/>
      <c r="M18" s="9"/>
      <c r="N18" s="9"/>
      <c r="O18" s="9"/>
      <c r="P18" s="9"/>
      <c r="Q18" s="9"/>
      <c r="R18" s="9"/>
      <c r="S18" s="9"/>
      <c r="T18" s="9"/>
    </row>
    <row r="19" spans="1:20" s="1" customFormat="1" ht="174.75" customHeight="1" x14ac:dyDescent="0.2">
      <c r="A19" s="47"/>
      <c r="B19" s="287" t="s">
        <v>49</v>
      </c>
      <c r="C19" s="288"/>
      <c r="D19" s="250"/>
      <c r="E19" s="289" t="s">
        <v>50</v>
      </c>
      <c r="F19" s="290"/>
      <c r="G19" s="290"/>
      <c r="H19" s="290"/>
      <c r="I19" s="290"/>
      <c r="J19" s="290"/>
      <c r="K19" s="290"/>
      <c r="L19" s="290"/>
      <c r="M19" s="290"/>
      <c r="N19" s="290"/>
      <c r="O19" s="290"/>
      <c r="P19" s="290"/>
      <c r="Q19" s="290"/>
      <c r="R19" s="291"/>
      <c r="S19" s="279"/>
      <c r="T19" s="280"/>
    </row>
    <row r="20" spans="1:20" s="1" customFormat="1" ht="48.75" customHeight="1" x14ac:dyDescent="0.2">
      <c r="A20" s="47"/>
      <c r="B20" s="293" t="s">
        <v>51</v>
      </c>
      <c r="C20" s="293"/>
      <c r="D20" s="113" t="s">
        <v>52</v>
      </c>
      <c r="E20" s="53">
        <v>72101500</v>
      </c>
      <c r="F20" s="53">
        <v>72141300</v>
      </c>
      <c r="G20" s="53">
        <v>72153100</v>
      </c>
      <c r="H20" s="53"/>
      <c r="I20" s="53"/>
      <c r="J20" s="53"/>
      <c r="K20" s="53"/>
      <c r="L20" s="53"/>
      <c r="M20" s="53"/>
      <c r="N20" s="53"/>
      <c r="O20" s="53"/>
      <c r="P20" s="53"/>
      <c r="Q20" s="54"/>
      <c r="R20" s="55"/>
      <c r="S20" s="112" t="s">
        <v>53</v>
      </c>
      <c r="T20" s="112" t="s">
        <v>54</v>
      </c>
    </row>
    <row r="21" spans="1:20" s="1" customFormat="1" ht="23.25" x14ac:dyDescent="0.2">
      <c r="A21" s="47"/>
      <c r="B21" s="287" t="s">
        <v>55</v>
      </c>
      <c r="C21" s="288"/>
      <c r="D21" s="234" t="s">
        <v>56</v>
      </c>
      <c r="E21" s="57" t="s">
        <v>57</v>
      </c>
      <c r="F21" s="57" t="s">
        <v>57</v>
      </c>
      <c r="G21" s="57" t="s">
        <v>57</v>
      </c>
      <c r="H21" s="57"/>
      <c r="I21" s="57"/>
      <c r="J21" s="57"/>
      <c r="K21" s="57"/>
      <c r="L21" s="57"/>
      <c r="M21" s="57"/>
      <c r="N21" s="57"/>
      <c r="O21" s="57"/>
      <c r="P21" s="57"/>
      <c r="Q21" s="57"/>
      <c r="R21" s="57"/>
      <c r="S21" s="55">
        <f t="shared" ref="S21:S24" si="0">COUNTA(E21:R21)</f>
        <v>3</v>
      </c>
      <c r="T21" s="94" t="str">
        <f t="shared" ref="T21:T24" si="1">IF(S21&gt;=1,"CUMPLE","NO CUMPLE")</f>
        <v>CUMPLE</v>
      </c>
    </row>
    <row r="22" spans="1:20" s="1" customFormat="1" ht="23.25" x14ac:dyDescent="0.2">
      <c r="A22" s="47"/>
      <c r="B22" s="287" t="s">
        <v>55</v>
      </c>
      <c r="C22" s="288"/>
      <c r="D22" s="234" t="s">
        <v>58</v>
      </c>
      <c r="E22" s="57" t="s">
        <v>57</v>
      </c>
      <c r="F22" s="57" t="s">
        <v>57</v>
      </c>
      <c r="G22" s="57" t="s">
        <v>57</v>
      </c>
      <c r="H22" s="57"/>
      <c r="I22" s="57"/>
      <c r="J22" s="57"/>
      <c r="K22" s="57"/>
      <c r="L22" s="57"/>
      <c r="M22" s="57"/>
      <c r="N22" s="57"/>
      <c r="O22" s="57"/>
      <c r="P22" s="57"/>
      <c r="Q22" s="57"/>
      <c r="R22" s="57"/>
      <c r="S22" s="55">
        <f t="shared" si="0"/>
        <v>3</v>
      </c>
      <c r="T22" s="94" t="str">
        <f t="shared" si="1"/>
        <v>CUMPLE</v>
      </c>
    </row>
    <row r="23" spans="1:20" s="1" customFormat="1" ht="23.25" x14ac:dyDescent="0.2">
      <c r="A23" s="47"/>
      <c r="B23" s="287" t="s">
        <v>55</v>
      </c>
      <c r="C23" s="288"/>
      <c r="D23" s="234" t="s">
        <v>59</v>
      </c>
      <c r="E23" s="57" t="s">
        <v>57</v>
      </c>
      <c r="F23" s="57" t="s">
        <v>57</v>
      </c>
      <c r="G23" s="57" t="s">
        <v>57</v>
      </c>
      <c r="H23" s="57"/>
      <c r="I23" s="57"/>
      <c r="J23" s="57"/>
      <c r="K23" s="57"/>
      <c r="L23" s="57"/>
      <c r="M23" s="57"/>
      <c r="N23" s="57"/>
      <c r="O23" s="57"/>
      <c r="P23" s="57"/>
      <c r="Q23" s="57"/>
      <c r="R23" s="57"/>
      <c r="S23" s="55">
        <f t="shared" si="0"/>
        <v>3</v>
      </c>
      <c r="T23" s="94" t="str">
        <f t="shared" si="1"/>
        <v>CUMPLE</v>
      </c>
    </row>
    <row r="24" spans="1:20" s="1" customFormat="1" ht="23.25" x14ac:dyDescent="0.2">
      <c r="A24" s="47"/>
      <c r="B24" s="287" t="s">
        <v>55</v>
      </c>
      <c r="C24" s="288"/>
      <c r="D24" s="234" t="s">
        <v>60</v>
      </c>
      <c r="E24" s="57" t="s">
        <v>57</v>
      </c>
      <c r="F24" s="57" t="s">
        <v>57</v>
      </c>
      <c r="G24" s="57" t="s">
        <v>57</v>
      </c>
      <c r="H24" s="57"/>
      <c r="I24" s="57"/>
      <c r="J24" s="57"/>
      <c r="K24" s="57"/>
      <c r="L24" s="57"/>
      <c r="M24" s="57"/>
      <c r="N24" s="57"/>
      <c r="O24" s="57"/>
      <c r="P24" s="57"/>
      <c r="Q24" s="57"/>
      <c r="R24" s="57"/>
      <c r="S24" s="55">
        <f t="shared" si="0"/>
        <v>3</v>
      </c>
      <c r="T24" s="94" t="str">
        <f t="shared" si="1"/>
        <v>CUMPLE</v>
      </c>
    </row>
    <row r="25" spans="1:20" s="1" customFormat="1" ht="22.5" hidden="1" customHeight="1" x14ac:dyDescent="0.2">
      <c r="A25" s="47"/>
      <c r="B25" s="102"/>
      <c r="C25" s="103"/>
      <c r="D25" s="56"/>
      <c r="E25" s="57">
        <f>COUNTA(#REF!)</f>
        <v>1</v>
      </c>
      <c r="F25" s="57">
        <f>COUNTA(#REF!)</f>
        <v>1</v>
      </c>
      <c r="G25" s="57">
        <f>COUNTA(#REF!)</f>
        <v>1</v>
      </c>
      <c r="H25" s="57">
        <f>COUNTA(#REF!)</f>
        <v>1</v>
      </c>
      <c r="I25" s="57">
        <f>COUNTA(#REF!)</f>
        <v>1</v>
      </c>
      <c r="J25" s="57">
        <f>COUNTA(#REF!)</f>
        <v>1</v>
      </c>
      <c r="K25" s="57">
        <f>COUNTA(#REF!)</f>
        <v>1</v>
      </c>
      <c r="L25" s="57">
        <f>COUNTA(#REF!)</f>
        <v>1</v>
      </c>
      <c r="M25" s="57">
        <f>COUNTA(#REF!)</f>
        <v>1</v>
      </c>
      <c r="N25" s="57">
        <f>COUNTA(#REF!)</f>
        <v>1</v>
      </c>
      <c r="O25" s="57">
        <f>COUNTA(#REF!)</f>
        <v>1</v>
      </c>
      <c r="P25" s="57">
        <f>COUNTA(#REF!)</f>
        <v>1</v>
      </c>
      <c r="Q25" s="57">
        <f>COUNTA(#REF!)</f>
        <v>1</v>
      </c>
      <c r="R25" s="57">
        <f>COUNTA(#REF!)</f>
        <v>1</v>
      </c>
      <c r="S25" s="55"/>
      <c r="T25" s="94"/>
    </row>
    <row r="26" spans="1:20" s="1" customFormat="1" ht="22.5" customHeight="1" x14ac:dyDescent="0.2">
      <c r="A26" s="47"/>
      <c r="B26" s="294" t="s">
        <v>62</v>
      </c>
      <c r="C26" s="295"/>
      <c r="D26" s="296"/>
      <c r="E26" s="53">
        <f>IF(E25&gt;0,1,0)</f>
        <v>1</v>
      </c>
      <c r="F26" s="53">
        <f t="shared" ref="F26:G26" si="2">IF(F25&gt;0,1,0)</f>
        <v>1</v>
      </c>
      <c r="G26" s="53">
        <f t="shared" si="2"/>
        <v>1</v>
      </c>
      <c r="H26" s="53"/>
      <c r="I26" s="53"/>
      <c r="J26" s="53"/>
      <c r="K26" s="53"/>
      <c r="L26" s="53"/>
      <c r="M26" s="53"/>
      <c r="N26" s="53"/>
      <c r="O26" s="53"/>
      <c r="P26" s="53"/>
      <c r="Q26" s="53"/>
      <c r="R26" s="53"/>
      <c r="S26" s="55">
        <f>SUM(E26:R26)</f>
        <v>3</v>
      </c>
      <c r="T26" s="94" t="str">
        <f>IF(S26&gt;=1,"CUMPLE","NO CUMPLE")</f>
        <v>CUMPLE</v>
      </c>
    </row>
    <row r="27" spans="1:20" s="13" customFormat="1" ht="10.5" customHeight="1" x14ac:dyDescent="0.2">
      <c r="A27" s="60"/>
      <c r="B27" s="36"/>
      <c r="C27" s="36"/>
      <c r="D27" s="36"/>
      <c r="E27" s="36"/>
      <c r="F27" s="36"/>
      <c r="G27" s="37"/>
      <c r="H27" s="37"/>
      <c r="I27" s="37"/>
      <c r="J27" s="37"/>
      <c r="K27" s="38"/>
      <c r="L27" s="38"/>
      <c r="M27" s="38"/>
      <c r="N27" s="38"/>
      <c r="O27" s="38"/>
      <c r="P27" s="38"/>
      <c r="Q27" s="61"/>
      <c r="R27" s="38"/>
      <c r="S27" s="38"/>
      <c r="T27" s="60"/>
    </row>
    <row r="28" spans="1:20" s="13" customFormat="1" ht="24" customHeight="1" x14ac:dyDescent="0.2">
      <c r="A28" s="60"/>
      <c r="B28" s="297" t="s">
        <v>63</v>
      </c>
      <c r="C28" s="297"/>
      <c r="D28" s="297"/>
      <c r="E28" s="297"/>
      <c r="F28" s="297"/>
      <c r="G28" s="297"/>
      <c r="H28" s="297"/>
      <c r="I28" s="297"/>
      <c r="J28" s="297"/>
      <c r="K28" s="297"/>
      <c r="L28" s="297"/>
      <c r="M28" s="297"/>
      <c r="N28" s="297"/>
      <c r="O28" s="297"/>
      <c r="P28" s="297"/>
      <c r="Q28" s="297"/>
      <c r="R28" s="297"/>
      <c r="S28" s="297"/>
      <c r="T28" s="297"/>
    </row>
    <row r="29" spans="1:20" s="2" customFormat="1" ht="190.5" customHeight="1" x14ac:dyDescent="0.2">
      <c r="A29" s="62"/>
      <c r="B29" s="63" t="s">
        <v>64</v>
      </c>
      <c r="C29" s="63" t="s">
        <v>65</v>
      </c>
      <c r="D29" s="63" t="s">
        <v>66</v>
      </c>
      <c r="E29" s="63" t="s">
        <v>67</v>
      </c>
      <c r="F29" s="298" t="s">
        <v>68</v>
      </c>
      <c r="G29" s="298"/>
      <c r="H29" s="298"/>
      <c r="I29" s="135" t="s">
        <v>69</v>
      </c>
      <c r="J29" s="135" t="s">
        <v>70</v>
      </c>
      <c r="K29" s="135" t="s">
        <v>71</v>
      </c>
      <c r="L29" s="299" t="s">
        <v>72</v>
      </c>
      <c r="M29" s="300"/>
      <c r="N29" s="63" t="s">
        <v>73</v>
      </c>
      <c r="O29" s="63" t="s">
        <v>74</v>
      </c>
      <c r="P29" s="63" t="s">
        <v>75</v>
      </c>
      <c r="Q29" s="64" t="s">
        <v>76</v>
      </c>
      <c r="R29" s="63" t="s">
        <v>77</v>
      </c>
      <c r="S29" s="301" t="s">
        <v>78</v>
      </c>
      <c r="T29" s="302"/>
    </row>
    <row r="30" spans="1:20" ht="10.5" customHeight="1" x14ac:dyDescent="0.2">
      <c r="A30" s="10"/>
      <c r="B30" s="65"/>
      <c r="C30" s="66"/>
      <c r="D30" s="66"/>
      <c r="E30" s="67"/>
      <c r="F30" s="292"/>
      <c r="G30" s="292"/>
      <c r="H30" s="292"/>
      <c r="I30" s="67"/>
      <c r="J30" s="67"/>
      <c r="K30" s="67"/>
      <c r="L30" s="6"/>
      <c r="M30" s="6"/>
      <c r="N30" s="67"/>
      <c r="O30" s="67"/>
      <c r="P30" s="67"/>
      <c r="Q30" s="68"/>
      <c r="R30" s="67"/>
      <c r="S30" s="67"/>
    </row>
    <row r="31" spans="1:20" ht="179.45" customHeight="1" x14ac:dyDescent="0.2">
      <c r="A31" s="10"/>
      <c r="B31" s="69">
        <v>1</v>
      </c>
      <c r="C31" s="24">
        <v>45</v>
      </c>
      <c r="D31" s="24">
        <v>153</v>
      </c>
      <c r="E31" s="25" t="s">
        <v>266</v>
      </c>
      <c r="F31" s="303" t="s">
        <v>267</v>
      </c>
      <c r="G31" s="304"/>
      <c r="H31" s="304"/>
      <c r="I31" s="133" t="s">
        <v>38</v>
      </c>
      <c r="J31" s="133" t="s">
        <v>38</v>
      </c>
      <c r="K31" s="235" t="s">
        <v>38</v>
      </c>
      <c r="L31" s="305" t="s">
        <v>268</v>
      </c>
      <c r="M31" s="306"/>
      <c r="N31" s="133" t="s">
        <v>38</v>
      </c>
      <c r="O31" s="70" t="s">
        <v>269</v>
      </c>
      <c r="P31" s="163">
        <v>0.95</v>
      </c>
      <c r="Q31" s="72">
        <v>6573.89</v>
      </c>
      <c r="R31" s="73">
        <f t="shared" ref="R31:R32" si="3">Q31*P31</f>
        <v>6245.1954999999998</v>
      </c>
      <c r="S31" s="443" t="s">
        <v>270</v>
      </c>
      <c r="T31" s="444"/>
    </row>
    <row r="32" spans="1:20" ht="179.45" customHeight="1" x14ac:dyDescent="0.2">
      <c r="A32" s="10"/>
      <c r="B32" s="69">
        <v>2</v>
      </c>
      <c r="C32" s="24">
        <v>72</v>
      </c>
      <c r="D32" s="24">
        <v>408</v>
      </c>
      <c r="E32" s="25" t="s">
        <v>266</v>
      </c>
      <c r="F32" s="303" t="s">
        <v>267</v>
      </c>
      <c r="G32" s="304"/>
      <c r="H32" s="304"/>
      <c r="I32" s="133" t="s">
        <v>38</v>
      </c>
      <c r="J32" s="133" t="s">
        <v>38</v>
      </c>
      <c r="K32" s="235" t="s">
        <v>38</v>
      </c>
      <c r="L32" s="305" t="s">
        <v>271</v>
      </c>
      <c r="M32" s="306"/>
      <c r="N32" s="133" t="s">
        <v>38</v>
      </c>
      <c r="O32" s="70" t="s">
        <v>272</v>
      </c>
      <c r="P32" s="163">
        <v>0.05</v>
      </c>
      <c r="Q32" s="72">
        <v>6573.89</v>
      </c>
      <c r="R32" s="73">
        <f t="shared" si="3"/>
        <v>328.69450000000006</v>
      </c>
      <c r="S32" s="445"/>
      <c r="T32" s="446"/>
    </row>
    <row r="33" spans="1:20" ht="179.45" customHeight="1" x14ac:dyDescent="0.2">
      <c r="A33" s="10"/>
      <c r="B33" s="69">
        <v>3</v>
      </c>
      <c r="C33" s="24">
        <v>36</v>
      </c>
      <c r="D33" s="24">
        <v>124</v>
      </c>
      <c r="E33" s="25" t="s">
        <v>273</v>
      </c>
      <c r="F33" s="303" t="s">
        <v>274</v>
      </c>
      <c r="G33" s="304"/>
      <c r="H33" s="304"/>
      <c r="I33" s="133" t="s">
        <v>38</v>
      </c>
      <c r="J33" s="133" t="s">
        <v>38</v>
      </c>
      <c r="K33" s="235" t="s">
        <v>38</v>
      </c>
      <c r="L33" s="305" t="s">
        <v>275</v>
      </c>
      <c r="M33" s="306"/>
      <c r="N33" s="133" t="s">
        <v>38</v>
      </c>
      <c r="O33" s="70" t="s">
        <v>269</v>
      </c>
      <c r="P33" s="163">
        <v>0.52</v>
      </c>
      <c r="Q33" s="72">
        <v>6824.42</v>
      </c>
      <c r="R33" s="73">
        <f>Q33*P33</f>
        <v>3548.6984000000002</v>
      </c>
      <c r="S33" s="443" t="s">
        <v>270</v>
      </c>
      <c r="T33" s="444"/>
    </row>
    <row r="34" spans="1:20" ht="151.9" customHeight="1" x14ac:dyDescent="0.2">
      <c r="A34" s="10"/>
      <c r="B34" s="69">
        <v>4</v>
      </c>
      <c r="C34" s="24">
        <v>63</v>
      </c>
      <c r="D34" s="24">
        <v>378</v>
      </c>
      <c r="E34" s="25" t="s">
        <v>273</v>
      </c>
      <c r="F34" s="303" t="s">
        <v>274</v>
      </c>
      <c r="G34" s="304"/>
      <c r="H34" s="304"/>
      <c r="I34" s="133" t="s">
        <v>38</v>
      </c>
      <c r="J34" s="133" t="s">
        <v>38</v>
      </c>
      <c r="K34" s="235" t="s">
        <v>38</v>
      </c>
      <c r="L34" s="305" t="s">
        <v>275</v>
      </c>
      <c r="M34" s="306"/>
      <c r="N34" s="133" t="s">
        <v>38</v>
      </c>
      <c r="O34" s="70" t="s">
        <v>272</v>
      </c>
      <c r="P34" s="163">
        <v>0.38</v>
      </c>
      <c r="Q34" s="72">
        <v>6824.42</v>
      </c>
      <c r="R34" s="73">
        <f>Q34*P34</f>
        <v>2593.2795999999998</v>
      </c>
      <c r="S34" s="445"/>
      <c r="T34" s="446"/>
    </row>
    <row r="35" spans="1:20" ht="133.9" customHeight="1" x14ac:dyDescent="0.2">
      <c r="A35" s="10"/>
      <c r="B35" s="69">
        <v>5</v>
      </c>
      <c r="C35" s="24">
        <v>34</v>
      </c>
      <c r="D35" s="24" t="s">
        <v>276</v>
      </c>
      <c r="E35" s="25" t="s">
        <v>277</v>
      </c>
      <c r="F35" s="303" t="s">
        <v>278</v>
      </c>
      <c r="G35" s="304"/>
      <c r="H35" s="304"/>
      <c r="I35" s="133" t="s">
        <v>38</v>
      </c>
      <c r="J35" s="133" t="s">
        <v>38</v>
      </c>
      <c r="K35" s="235" t="s">
        <v>38</v>
      </c>
      <c r="L35" s="305" t="s">
        <v>279</v>
      </c>
      <c r="M35" s="306"/>
      <c r="N35" s="133" t="s">
        <v>38</v>
      </c>
      <c r="O35" s="70" t="s">
        <v>269</v>
      </c>
      <c r="P35" s="163">
        <v>0.75</v>
      </c>
      <c r="Q35" s="72">
        <v>7855.04</v>
      </c>
      <c r="R35" s="73">
        <f>Q35*P35</f>
        <v>5891.28</v>
      </c>
      <c r="S35" s="443" t="s">
        <v>270</v>
      </c>
      <c r="T35" s="444"/>
    </row>
    <row r="36" spans="1:20" ht="168.6" customHeight="1" x14ac:dyDescent="0.2">
      <c r="A36" s="10"/>
      <c r="B36" s="69">
        <v>6</v>
      </c>
      <c r="C36" s="24">
        <v>61</v>
      </c>
      <c r="D36" s="24" t="s">
        <v>280</v>
      </c>
      <c r="E36" s="25" t="s">
        <v>277</v>
      </c>
      <c r="F36" s="303" t="s">
        <v>278</v>
      </c>
      <c r="G36" s="304"/>
      <c r="H36" s="304"/>
      <c r="I36" s="133" t="s">
        <v>38</v>
      </c>
      <c r="J36" s="133" t="s">
        <v>38</v>
      </c>
      <c r="K36" s="235" t="s">
        <v>38</v>
      </c>
      <c r="L36" s="305" t="s">
        <v>279</v>
      </c>
      <c r="M36" s="306"/>
      <c r="N36" s="133" t="s">
        <v>38</v>
      </c>
      <c r="O36" s="70" t="s">
        <v>272</v>
      </c>
      <c r="P36" s="163">
        <v>0.05</v>
      </c>
      <c r="Q36" s="72">
        <v>7855.04</v>
      </c>
      <c r="R36" s="73">
        <f>Q36*P36</f>
        <v>392.75200000000001</v>
      </c>
      <c r="S36" s="445"/>
      <c r="T36" s="446"/>
    </row>
    <row r="37" spans="1:20" ht="148.15" customHeight="1" x14ac:dyDescent="0.2">
      <c r="A37" s="10"/>
      <c r="B37" s="69">
        <v>7</v>
      </c>
      <c r="C37" s="24">
        <v>49</v>
      </c>
      <c r="D37" s="24" t="s">
        <v>281</v>
      </c>
      <c r="E37" s="25" t="s">
        <v>277</v>
      </c>
      <c r="F37" s="303" t="s">
        <v>282</v>
      </c>
      <c r="G37" s="304"/>
      <c r="H37" s="304"/>
      <c r="I37" s="133" t="s">
        <v>38</v>
      </c>
      <c r="J37" s="133" t="s">
        <v>38</v>
      </c>
      <c r="K37" s="235" t="s">
        <v>38</v>
      </c>
      <c r="L37" s="305" t="s">
        <v>283</v>
      </c>
      <c r="M37" s="306"/>
      <c r="N37" s="133" t="s">
        <v>38</v>
      </c>
      <c r="O37" s="70" t="s">
        <v>269</v>
      </c>
      <c r="P37" s="163">
        <v>0.95</v>
      </c>
      <c r="Q37" s="72">
        <v>1940.89</v>
      </c>
      <c r="R37" s="73">
        <f t="shared" ref="R37:R38" si="4">Q37*P37</f>
        <v>1843.8454999999999</v>
      </c>
      <c r="S37" s="443" t="s">
        <v>270</v>
      </c>
      <c r="T37" s="444"/>
    </row>
    <row r="38" spans="1:20" ht="176.45" customHeight="1" x14ac:dyDescent="0.2">
      <c r="A38" s="10"/>
      <c r="B38" s="69">
        <v>8</v>
      </c>
      <c r="C38" s="24">
        <v>71</v>
      </c>
      <c r="D38" s="24">
        <v>404</v>
      </c>
      <c r="E38" s="25" t="s">
        <v>277</v>
      </c>
      <c r="F38" s="303" t="s">
        <v>282</v>
      </c>
      <c r="G38" s="304"/>
      <c r="H38" s="304"/>
      <c r="I38" s="133" t="s">
        <v>38</v>
      </c>
      <c r="J38" s="133" t="s">
        <v>38</v>
      </c>
      <c r="K38" s="133" t="s">
        <v>38</v>
      </c>
      <c r="L38" s="305" t="s">
        <v>283</v>
      </c>
      <c r="M38" s="306"/>
      <c r="N38" s="133" t="s">
        <v>38</v>
      </c>
      <c r="O38" s="70" t="s">
        <v>272</v>
      </c>
      <c r="P38" s="163">
        <v>0.05</v>
      </c>
      <c r="Q38" s="72">
        <v>1940.89</v>
      </c>
      <c r="R38" s="73">
        <f t="shared" si="4"/>
        <v>97.044500000000014</v>
      </c>
      <c r="S38" s="445"/>
      <c r="T38" s="446"/>
    </row>
    <row r="39" spans="1:20" ht="18" customHeight="1" x14ac:dyDescent="0.2">
      <c r="A39" s="10"/>
      <c r="B39" s="74"/>
      <c r="C39" s="75"/>
      <c r="D39" s="75"/>
      <c r="E39" s="76"/>
      <c r="F39" s="77"/>
      <c r="G39" s="77"/>
      <c r="H39" s="77"/>
      <c r="I39" s="77"/>
      <c r="J39" s="77"/>
      <c r="K39" s="18"/>
      <c r="L39" s="19"/>
      <c r="M39" s="20"/>
      <c r="N39" s="20"/>
      <c r="O39" s="21"/>
      <c r="P39" s="21"/>
      <c r="Q39" s="78"/>
      <c r="R39" s="20"/>
      <c r="S39" s="20"/>
    </row>
    <row r="40" spans="1:20" ht="18" customHeight="1" x14ac:dyDescent="0.2">
      <c r="A40" s="10"/>
      <c r="B40" s="311" t="s">
        <v>97</v>
      </c>
      <c r="C40" s="312"/>
      <c r="D40" s="312"/>
      <c r="E40" s="312"/>
      <c r="F40" s="312"/>
      <c r="G40" s="312"/>
      <c r="H40" s="312"/>
      <c r="I40" s="312"/>
      <c r="J40" s="312"/>
      <c r="K40" s="312"/>
      <c r="L40" s="312"/>
      <c r="M40" s="312"/>
      <c r="N40" s="312"/>
      <c r="O40" s="312"/>
      <c r="P40" s="312"/>
      <c r="Q40" s="313"/>
      <c r="R40" s="79">
        <f>SUM(R35:R38)</f>
        <v>8224.9220000000005</v>
      </c>
      <c r="S40" s="136" t="str">
        <f>IF(R40&gt;K18,"CUMPLE","NO CUMPLE")</f>
        <v>CUMPLE</v>
      </c>
      <c r="T40" s="10"/>
    </row>
    <row r="41" spans="1:20" ht="18" customHeight="1" x14ac:dyDescent="0.2">
      <c r="A41" s="10"/>
      <c r="B41" s="5"/>
      <c r="C41" s="5"/>
      <c r="D41" s="5"/>
      <c r="E41" s="5"/>
      <c r="F41" s="5"/>
      <c r="G41" s="5"/>
      <c r="H41" s="5"/>
      <c r="I41" s="5"/>
      <c r="J41" s="5"/>
      <c r="K41" s="5"/>
      <c r="L41" s="5"/>
      <c r="M41" s="5"/>
      <c r="N41" s="5"/>
      <c r="O41" s="5"/>
      <c r="P41" s="5"/>
      <c r="Q41" s="5"/>
      <c r="R41" s="137"/>
      <c r="S41" s="5"/>
      <c r="T41" s="10"/>
    </row>
    <row r="42" spans="1:20" ht="18" customHeight="1" x14ac:dyDescent="0.2">
      <c r="A42" s="10"/>
      <c r="B42" s="5"/>
      <c r="C42" s="5"/>
      <c r="D42" s="5"/>
      <c r="E42" s="5"/>
      <c r="F42" s="5"/>
      <c r="G42" s="5"/>
      <c r="H42" s="5"/>
      <c r="I42" s="5"/>
      <c r="J42" s="5"/>
      <c r="K42" s="5"/>
      <c r="L42" s="5"/>
      <c r="M42" s="5"/>
      <c r="N42" s="5"/>
      <c r="O42" s="5"/>
      <c r="P42" s="5"/>
      <c r="Q42" s="229">
        <v>0.7</v>
      </c>
      <c r="R42" s="230">
        <v>1673.88</v>
      </c>
      <c r="S42" s="5"/>
      <c r="T42" s="10"/>
    </row>
    <row r="43" spans="1:20" ht="18" customHeight="1" x14ac:dyDescent="0.2">
      <c r="A43" s="10"/>
      <c r="B43" s="5"/>
      <c r="C43" s="5"/>
      <c r="D43" s="5"/>
      <c r="E43" s="5"/>
      <c r="F43" s="5"/>
      <c r="G43" s="5"/>
      <c r="H43" s="5"/>
      <c r="I43" s="5"/>
      <c r="J43" s="5"/>
      <c r="K43" s="5"/>
      <c r="L43" s="5"/>
      <c r="M43" s="5"/>
      <c r="N43" s="5"/>
      <c r="O43" s="5"/>
      <c r="P43" s="5"/>
      <c r="Q43" s="5"/>
      <c r="R43" s="137">
        <v>1300000</v>
      </c>
      <c r="S43" s="5"/>
      <c r="T43" s="10"/>
    </row>
    <row r="44" spans="1:20" ht="18" customHeight="1" x14ac:dyDescent="0.2">
      <c r="A44" s="10"/>
      <c r="B44" s="5"/>
      <c r="C44" s="5"/>
      <c r="D44" s="5"/>
      <c r="E44" s="5"/>
      <c r="F44" s="5"/>
      <c r="G44" s="5"/>
      <c r="H44" s="5"/>
      <c r="I44" s="5"/>
      <c r="J44" s="5"/>
      <c r="K44" s="5"/>
      <c r="L44" s="5"/>
      <c r="M44" s="5"/>
      <c r="N44" s="5"/>
      <c r="O44" s="5"/>
      <c r="P44" s="5"/>
      <c r="Q44" s="5"/>
      <c r="R44" s="137"/>
      <c r="S44" s="5"/>
      <c r="T44" s="10"/>
    </row>
    <row r="45" spans="1:20" ht="18" customHeight="1" x14ac:dyDescent="0.2">
      <c r="A45" s="10"/>
      <c r="B45" s="5"/>
      <c r="C45" s="5"/>
      <c r="D45" s="5"/>
      <c r="E45" s="5"/>
      <c r="F45" s="5"/>
      <c r="G45" s="5"/>
      <c r="H45" s="5"/>
      <c r="I45" s="5"/>
      <c r="J45" s="5"/>
      <c r="K45" s="5"/>
      <c r="L45" s="5"/>
      <c r="M45" s="5"/>
      <c r="N45" s="5"/>
      <c r="O45" s="5"/>
      <c r="P45" s="5"/>
      <c r="Q45" s="5"/>
      <c r="R45" s="137"/>
      <c r="S45" s="5"/>
      <c r="T45" s="10"/>
    </row>
    <row r="46" spans="1:20" ht="18" customHeight="1" x14ac:dyDescent="0.2">
      <c r="A46" s="10"/>
      <c r="B46" s="5"/>
      <c r="C46" s="5"/>
      <c r="D46" s="5"/>
      <c r="E46" s="5"/>
      <c r="F46" s="5"/>
      <c r="G46" s="5"/>
      <c r="H46" s="5"/>
      <c r="I46" s="5"/>
      <c r="J46" s="5"/>
      <c r="K46" s="5"/>
      <c r="L46" s="5"/>
      <c r="M46" s="5"/>
      <c r="N46" s="5"/>
      <c r="O46" s="5"/>
      <c r="P46" s="5"/>
      <c r="Q46" s="5"/>
      <c r="R46" s="137"/>
      <c r="S46" s="5"/>
      <c r="T46" s="10"/>
    </row>
    <row r="47" spans="1:20" ht="18" customHeight="1" x14ac:dyDescent="0.2">
      <c r="A47" s="10"/>
      <c r="B47" s="5"/>
      <c r="C47" s="5"/>
      <c r="D47" s="5"/>
      <c r="E47" s="5"/>
      <c r="F47" s="5"/>
      <c r="G47" s="5"/>
      <c r="H47" s="5"/>
      <c r="I47" s="5"/>
      <c r="J47" s="5"/>
      <c r="K47" s="5"/>
      <c r="L47" s="5"/>
      <c r="M47" s="5"/>
      <c r="N47" s="5"/>
      <c r="O47" s="5"/>
      <c r="P47" s="5"/>
      <c r="Q47" s="5"/>
      <c r="R47" s="137"/>
      <c r="S47" s="5"/>
      <c r="T47" s="10"/>
    </row>
    <row r="48" spans="1:20" ht="18" customHeight="1" x14ac:dyDescent="0.2">
      <c r="A48" s="10"/>
      <c r="B48" s="5"/>
      <c r="C48" s="5"/>
      <c r="D48" s="5"/>
      <c r="E48" s="5"/>
      <c r="F48" s="5"/>
      <c r="G48" s="5"/>
      <c r="H48" s="5"/>
      <c r="I48" s="5"/>
      <c r="J48" s="5"/>
      <c r="K48" s="5"/>
      <c r="L48" s="5"/>
      <c r="M48" s="5"/>
      <c r="N48" s="5"/>
      <c r="O48" s="5"/>
      <c r="P48" s="5"/>
      <c r="Q48" s="5"/>
      <c r="R48" s="137"/>
      <c r="S48" s="5"/>
      <c r="T48" s="10"/>
    </row>
    <row r="49" spans="1:20" ht="18" customHeight="1" x14ac:dyDescent="0.2">
      <c r="A49" s="10"/>
      <c r="B49" s="5"/>
      <c r="C49" s="5"/>
      <c r="D49" s="5"/>
      <c r="E49" s="5"/>
      <c r="F49" s="5"/>
      <c r="G49" s="5"/>
      <c r="H49" s="5"/>
      <c r="I49" s="5"/>
      <c r="J49" s="5"/>
      <c r="K49" s="5"/>
      <c r="L49" s="5"/>
      <c r="M49" s="5"/>
      <c r="N49" s="5"/>
      <c r="O49" s="5"/>
      <c r="P49" s="5"/>
      <c r="Q49" s="5"/>
      <c r="R49" s="137"/>
      <c r="S49" s="5"/>
      <c r="T49" s="10"/>
    </row>
    <row r="50" spans="1:20" ht="10.5" customHeight="1" x14ac:dyDescent="0.2">
      <c r="A50" s="10"/>
      <c r="B50" s="5"/>
      <c r="C50" s="5"/>
      <c r="D50" s="5"/>
      <c r="E50" s="5"/>
      <c r="F50" s="5"/>
      <c r="G50" s="5"/>
      <c r="H50" s="5"/>
      <c r="I50" s="5"/>
      <c r="J50" s="5"/>
      <c r="K50" s="5"/>
      <c r="L50" s="5"/>
      <c r="M50" s="5"/>
      <c r="N50" s="5"/>
      <c r="O50" s="5"/>
      <c r="P50" s="5"/>
      <c r="Q50" s="5"/>
      <c r="R50" s="137"/>
      <c r="S50" s="5"/>
      <c r="T50" s="10"/>
    </row>
    <row r="51" spans="1:20" ht="12" customHeight="1" x14ac:dyDescent="0.2">
      <c r="A51" s="10"/>
      <c r="B51" s="5"/>
      <c r="C51" s="5"/>
      <c r="D51" s="5"/>
      <c r="E51" s="5"/>
      <c r="F51" s="5"/>
      <c r="G51" s="5"/>
      <c r="H51" s="5"/>
      <c r="I51" s="5"/>
      <c r="J51" s="5"/>
      <c r="K51" s="5"/>
      <c r="L51" s="5"/>
      <c r="M51" s="5"/>
      <c r="N51" s="5"/>
      <c r="O51" s="5"/>
      <c r="P51" s="5"/>
      <c r="Q51" s="5"/>
      <c r="R51" s="137"/>
      <c r="S51" s="5"/>
      <c r="T51" s="10"/>
    </row>
    <row r="52" spans="1:20" ht="10.5" customHeight="1" x14ac:dyDescent="0.2">
      <c r="A52" s="10"/>
      <c r="B52" s="5"/>
      <c r="C52" s="5"/>
      <c r="D52" s="5"/>
      <c r="E52" s="5"/>
      <c r="F52" s="5"/>
      <c r="G52" s="5"/>
      <c r="H52" s="5"/>
      <c r="I52" s="5"/>
      <c r="J52" s="5"/>
      <c r="K52" s="5"/>
      <c r="L52" s="5"/>
      <c r="M52" s="5"/>
      <c r="N52" s="5"/>
      <c r="O52" s="5"/>
      <c r="P52" s="5"/>
      <c r="Q52" s="5"/>
      <c r="R52" s="137"/>
      <c r="S52" s="5"/>
      <c r="T52" s="10"/>
    </row>
    <row r="53" spans="1:20" ht="15.75" hidden="1" x14ac:dyDescent="0.2">
      <c r="B53" s="5"/>
      <c r="C53" s="5"/>
      <c r="D53" s="5"/>
      <c r="E53" s="5"/>
      <c r="F53" s="5"/>
      <c r="G53" s="5"/>
      <c r="H53" s="5"/>
      <c r="I53" s="5"/>
      <c r="J53" s="5"/>
      <c r="K53" s="5"/>
      <c r="L53" s="5"/>
      <c r="M53" s="5"/>
      <c r="N53" s="5"/>
      <c r="O53" s="5"/>
      <c r="P53" s="5"/>
      <c r="Q53" s="5"/>
      <c r="R53" s="137"/>
      <c r="S53" s="5"/>
      <c r="T53" s="10"/>
    </row>
    <row r="54" spans="1:20" ht="30" customHeight="1" thickBot="1" x14ac:dyDescent="0.25">
      <c r="A54" s="10"/>
      <c r="B54" s="74"/>
      <c r="C54" s="75"/>
      <c r="D54" s="75"/>
      <c r="E54" s="76"/>
      <c r="F54" s="77"/>
      <c r="G54" s="77"/>
      <c r="H54" s="77"/>
      <c r="I54" s="77"/>
      <c r="J54" s="77"/>
      <c r="K54" s="18"/>
      <c r="L54" s="19"/>
      <c r="M54" s="20"/>
      <c r="N54" s="20"/>
      <c r="O54" s="21"/>
      <c r="P54" s="21"/>
      <c r="Q54" s="78"/>
      <c r="R54" s="20"/>
      <c r="S54" s="20"/>
    </row>
    <row r="55" spans="1:20" s="99" customFormat="1" ht="23.25" customHeight="1" thickBot="1" x14ac:dyDescent="0.3">
      <c r="A55" s="97"/>
      <c r="B55" s="314" t="s">
        <v>98</v>
      </c>
      <c r="C55" s="315"/>
      <c r="D55" s="315"/>
      <c r="E55" s="315"/>
      <c r="F55" s="315"/>
      <c r="G55" s="315"/>
      <c r="H55" s="315"/>
      <c r="I55" s="315"/>
      <c r="J55" s="315"/>
      <c r="K55" s="315"/>
      <c r="L55" s="315"/>
      <c r="M55" s="315"/>
      <c r="N55" s="315"/>
      <c r="O55" s="315"/>
      <c r="P55" s="315"/>
      <c r="Q55" s="315"/>
      <c r="R55" s="315"/>
      <c r="S55" s="315"/>
      <c r="T55" s="316"/>
    </row>
    <row r="56" spans="1:20" s="99" customFormat="1" ht="22.9" customHeight="1" x14ac:dyDescent="0.25">
      <c r="A56" s="97"/>
      <c r="B56" s="74"/>
      <c r="C56" s="75"/>
      <c r="D56" s="75"/>
      <c r="E56" s="76"/>
      <c r="F56" s="77"/>
      <c r="G56" s="77"/>
      <c r="H56" s="77"/>
      <c r="I56" s="77"/>
      <c r="J56" s="77"/>
      <c r="K56" s="18"/>
      <c r="L56" s="19"/>
      <c r="M56" s="20"/>
      <c r="N56" s="20"/>
      <c r="O56" s="21"/>
      <c r="P56" s="21"/>
      <c r="Q56" s="78"/>
      <c r="R56" s="20"/>
      <c r="S56" s="20"/>
      <c r="T56" s="6"/>
    </row>
    <row r="57" spans="1:20" s="96" customFormat="1" ht="9" customHeight="1" thickBot="1" x14ac:dyDescent="0.25">
      <c r="A57" s="95"/>
      <c r="B57" s="74"/>
      <c r="C57" s="75"/>
      <c r="D57" s="75"/>
      <c r="E57" s="76"/>
      <c r="F57" s="77"/>
      <c r="G57" s="77"/>
      <c r="H57" s="77"/>
      <c r="I57" s="77"/>
      <c r="J57" s="77"/>
      <c r="K57" s="18"/>
      <c r="L57" s="19"/>
      <c r="M57" s="20"/>
      <c r="N57" s="20"/>
      <c r="O57" s="21"/>
      <c r="P57" s="21"/>
      <c r="Q57" s="78"/>
      <c r="R57" s="20"/>
      <c r="S57" s="20"/>
      <c r="T57" s="6"/>
    </row>
    <row r="58" spans="1:20" ht="15.75" x14ac:dyDescent="0.2">
      <c r="A58" s="10"/>
      <c r="B58" s="114"/>
      <c r="C58" s="115"/>
      <c r="D58" s="116"/>
      <c r="E58" s="116"/>
      <c r="F58" s="116"/>
      <c r="G58" s="116"/>
      <c r="H58" s="116"/>
      <c r="I58" s="152"/>
      <c r="J58" s="152"/>
      <c r="K58" s="152"/>
      <c r="L58" s="152"/>
      <c r="M58" s="116"/>
      <c r="N58" s="116"/>
      <c r="O58" s="116"/>
      <c r="P58" s="116"/>
      <c r="Q58" s="116"/>
      <c r="R58" s="117"/>
      <c r="S58" s="117"/>
      <c r="T58" s="118"/>
    </row>
    <row r="59" spans="1:20" ht="17.25" x14ac:dyDescent="0.25">
      <c r="A59" s="10"/>
      <c r="B59" s="119"/>
      <c r="C59" s="98"/>
      <c r="D59" s="104"/>
      <c r="E59" s="104"/>
      <c r="F59" s="104"/>
      <c r="G59" s="97"/>
      <c r="H59" s="97"/>
      <c r="I59" s="104"/>
      <c r="J59" s="104"/>
      <c r="K59" s="104"/>
      <c r="L59" s="104"/>
      <c r="M59" s="104"/>
      <c r="N59" s="104"/>
      <c r="O59" s="80"/>
      <c r="P59" s="80"/>
      <c r="Q59" s="104"/>
      <c r="R59" s="104"/>
      <c r="S59" s="104"/>
      <c r="T59" s="120"/>
    </row>
    <row r="60" spans="1:20" ht="17.25" x14ac:dyDescent="0.25">
      <c r="A60" s="10"/>
      <c r="B60" s="119"/>
      <c r="C60" s="98"/>
      <c r="D60" s="104"/>
      <c r="E60" s="104"/>
      <c r="F60" s="104"/>
      <c r="G60" s="97"/>
      <c r="H60" s="97"/>
      <c r="I60" s="310"/>
      <c r="J60" s="310"/>
      <c r="K60" s="310"/>
      <c r="L60" s="310"/>
      <c r="M60" s="310"/>
      <c r="N60" s="310"/>
      <c r="O60" s="80"/>
      <c r="P60" s="80"/>
      <c r="Q60" s="104"/>
      <c r="R60" s="104"/>
      <c r="S60" s="104"/>
      <c r="T60" s="120"/>
    </row>
    <row r="61" spans="1:20" ht="16.5" thickBot="1" x14ac:dyDescent="0.25">
      <c r="A61" s="10"/>
      <c r="B61" s="121"/>
      <c r="C61" s="5"/>
      <c r="D61" s="80"/>
      <c r="E61" s="80"/>
      <c r="F61" s="80"/>
      <c r="G61" s="80"/>
      <c r="H61" s="122"/>
      <c r="I61" s="80"/>
      <c r="J61" s="80"/>
      <c r="K61" s="80"/>
      <c r="L61" s="80"/>
      <c r="M61" s="80"/>
      <c r="N61" s="80"/>
      <c r="O61" s="80"/>
      <c r="P61" s="80"/>
      <c r="Q61" s="80"/>
      <c r="R61" s="80"/>
      <c r="S61" s="80"/>
      <c r="T61" s="123"/>
    </row>
    <row r="62" spans="1:20" ht="15.75" x14ac:dyDescent="0.2">
      <c r="B62" s="121"/>
      <c r="C62" s="5"/>
      <c r="D62" s="318"/>
      <c r="E62" s="318"/>
      <c r="F62" s="318"/>
      <c r="G62" s="318"/>
      <c r="H62" s="318"/>
      <c r="I62" s="318"/>
      <c r="J62" s="318"/>
      <c r="K62" s="318"/>
      <c r="L62" s="318"/>
      <c r="M62" s="318"/>
      <c r="N62" s="318"/>
      <c r="O62" s="318"/>
      <c r="P62" s="318"/>
      <c r="Q62" s="318"/>
      <c r="R62" s="318"/>
      <c r="S62" s="318"/>
      <c r="T62" s="123"/>
    </row>
    <row r="63" spans="1:20" ht="15.75" x14ac:dyDescent="0.2">
      <c r="B63" s="121"/>
      <c r="C63" s="5"/>
      <c r="D63" s="319"/>
      <c r="E63" s="319"/>
      <c r="F63" s="319"/>
      <c r="G63" s="319"/>
      <c r="H63" s="319"/>
      <c r="I63" s="319"/>
      <c r="J63" s="319"/>
      <c r="K63" s="319"/>
      <c r="L63" s="319"/>
      <c r="M63" s="319"/>
      <c r="N63" s="319"/>
      <c r="O63" s="319"/>
      <c r="P63" s="319"/>
      <c r="Q63" s="319"/>
      <c r="R63" s="319"/>
      <c r="S63" s="319"/>
      <c r="T63" s="123"/>
    </row>
    <row r="64" spans="1:20" ht="15.75" x14ac:dyDescent="0.2">
      <c r="B64" s="121"/>
      <c r="C64" s="5"/>
      <c r="D64" s="319"/>
      <c r="E64" s="319"/>
      <c r="F64" s="319"/>
      <c r="G64" s="319"/>
      <c r="H64" s="319"/>
      <c r="I64" s="319"/>
      <c r="J64" s="319"/>
      <c r="K64" s="319"/>
      <c r="L64" s="319"/>
      <c r="M64" s="319"/>
      <c r="N64" s="319"/>
      <c r="O64" s="319"/>
      <c r="P64" s="319"/>
      <c r="Q64" s="319"/>
      <c r="R64" s="319"/>
      <c r="S64" s="319"/>
      <c r="T64" s="123"/>
    </row>
    <row r="65" spans="2:20" ht="15.75" x14ac:dyDescent="0.2">
      <c r="B65" s="121"/>
      <c r="C65" s="5"/>
      <c r="D65" s="319"/>
      <c r="E65" s="319"/>
      <c r="F65" s="319"/>
      <c r="G65" s="319"/>
      <c r="H65" s="319"/>
      <c r="I65" s="319"/>
      <c r="J65" s="319"/>
      <c r="K65" s="319"/>
      <c r="L65" s="319"/>
      <c r="M65" s="319"/>
      <c r="N65" s="319"/>
      <c r="O65" s="319"/>
      <c r="P65" s="319"/>
      <c r="Q65" s="319"/>
      <c r="R65" s="319"/>
      <c r="S65" s="319"/>
      <c r="T65" s="123"/>
    </row>
    <row r="66" spans="2:20" ht="17.25" thickBot="1" x14ac:dyDescent="0.25">
      <c r="B66" s="124"/>
      <c r="C66" s="125"/>
      <c r="D66" s="125"/>
      <c r="E66" s="126"/>
      <c r="F66" s="127"/>
      <c r="G66" s="127"/>
      <c r="H66" s="127"/>
      <c r="I66" s="127"/>
      <c r="J66" s="127"/>
      <c r="K66" s="320"/>
      <c r="L66" s="320"/>
      <c r="M66" s="320"/>
      <c r="N66" s="128"/>
      <c r="O66" s="129"/>
      <c r="P66" s="129"/>
      <c r="Q66" s="130"/>
      <c r="R66" s="128"/>
      <c r="S66" s="128"/>
      <c r="T66" s="131"/>
    </row>
    <row r="67" spans="2:20" ht="16.5" x14ac:dyDescent="0.2">
      <c r="B67" s="74"/>
      <c r="C67" s="75"/>
      <c r="D67" s="75"/>
      <c r="E67" s="76"/>
      <c r="F67" s="77"/>
      <c r="G67" s="77"/>
      <c r="H67" s="77"/>
      <c r="I67" s="77"/>
      <c r="J67" s="77"/>
      <c r="K67" s="81"/>
      <c r="L67" s="81"/>
      <c r="M67" s="81"/>
      <c r="N67" s="20"/>
      <c r="O67" s="21"/>
      <c r="P67" s="21"/>
      <c r="Q67" s="78"/>
      <c r="R67" s="20"/>
      <c r="S67" s="20"/>
    </row>
    <row r="68" spans="2:20" ht="16.5" x14ac:dyDescent="0.2">
      <c r="B68" s="74"/>
      <c r="C68" s="75"/>
      <c r="D68" s="75"/>
      <c r="E68" s="76"/>
      <c r="F68" s="77"/>
      <c r="G68" s="77"/>
      <c r="H68" s="77"/>
      <c r="I68" s="77"/>
      <c r="J68" s="77"/>
      <c r="K68" s="81"/>
      <c r="L68" s="81"/>
      <c r="M68" s="81"/>
      <c r="N68" s="20"/>
      <c r="O68" s="21"/>
      <c r="P68" s="21"/>
      <c r="Q68" s="78"/>
      <c r="R68" s="20"/>
      <c r="S68" s="20"/>
    </row>
    <row r="69" spans="2:20" ht="15.75" x14ac:dyDescent="0.2">
      <c r="B69" s="29"/>
      <c r="C69" s="29"/>
      <c r="D69" s="29"/>
      <c r="E69" s="29"/>
      <c r="F69" s="30"/>
      <c r="G69" s="29"/>
      <c r="H69" s="29"/>
      <c r="I69" s="29"/>
      <c r="J69" s="29"/>
      <c r="K69" s="317"/>
      <c r="L69" s="317"/>
      <c r="M69" s="317"/>
      <c r="N69" s="29"/>
      <c r="O69" s="29"/>
      <c r="P69" s="29"/>
      <c r="Q69" s="46"/>
      <c r="R69" s="29"/>
      <c r="S69" s="29"/>
      <c r="T69" s="3"/>
    </row>
    <row r="70" spans="2:20" x14ac:dyDescent="0.2">
      <c r="K70" s="317"/>
      <c r="L70" s="317"/>
      <c r="M70" s="317"/>
    </row>
  </sheetData>
  <sheetProtection selectLockedCells="1"/>
  <mergeCells count="67">
    <mergeCell ref="B2:T2"/>
    <mergeCell ref="B3:T3"/>
    <mergeCell ref="B4:T4"/>
    <mergeCell ref="B5:T5"/>
    <mergeCell ref="B7:D7"/>
    <mergeCell ref="E7:T7"/>
    <mergeCell ref="C9:J9"/>
    <mergeCell ref="G11:J11"/>
    <mergeCell ref="G12:J12"/>
    <mergeCell ref="B14:D16"/>
    <mergeCell ref="E14:H16"/>
    <mergeCell ref="I14:J14"/>
    <mergeCell ref="S19:T19"/>
    <mergeCell ref="K14:N14"/>
    <mergeCell ref="O14:Q14"/>
    <mergeCell ref="I15:J15"/>
    <mergeCell ref="K15:N15"/>
    <mergeCell ref="O15:Q15"/>
    <mergeCell ref="I16:J16"/>
    <mergeCell ref="K16:N16"/>
    <mergeCell ref="O16:Q16"/>
    <mergeCell ref="B26:D26"/>
    <mergeCell ref="B18:D18"/>
    <mergeCell ref="E18:F18"/>
    <mergeCell ref="G18:I18"/>
    <mergeCell ref="B19:D19"/>
    <mergeCell ref="E19:R19"/>
    <mergeCell ref="B20:C20"/>
    <mergeCell ref="F35:H35"/>
    <mergeCell ref="L35:M35"/>
    <mergeCell ref="L34:M34"/>
    <mergeCell ref="S33:T34"/>
    <mergeCell ref="S35:T36"/>
    <mergeCell ref="B28:T28"/>
    <mergeCell ref="F29:H29"/>
    <mergeCell ref="L29:M29"/>
    <mergeCell ref="S29:T29"/>
    <mergeCell ref="F30:H30"/>
    <mergeCell ref="B40:Q40"/>
    <mergeCell ref="B55:T55"/>
    <mergeCell ref="I60:N60"/>
    <mergeCell ref="F36:H36"/>
    <mergeCell ref="L36:M36"/>
    <mergeCell ref="F37:H37"/>
    <mergeCell ref="L37:M37"/>
    <mergeCell ref="S37:T38"/>
    <mergeCell ref="K70:M70"/>
    <mergeCell ref="B21:C21"/>
    <mergeCell ref="B22:C22"/>
    <mergeCell ref="B23:C23"/>
    <mergeCell ref="B24:C24"/>
    <mergeCell ref="F33:H33"/>
    <mergeCell ref="L33:M33"/>
    <mergeCell ref="F34:H34"/>
    <mergeCell ref="D62:S62"/>
    <mergeCell ref="D63:S63"/>
    <mergeCell ref="D64:S64"/>
    <mergeCell ref="D65:S65"/>
    <mergeCell ref="K66:M66"/>
    <mergeCell ref="K69:M69"/>
    <mergeCell ref="F38:H38"/>
    <mergeCell ref="L38:M38"/>
    <mergeCell ref="F31:H31"/>
    <mergeCell ref="L31:M31"/>
    <mergeCell ref="F32:H32"/>
    <mergeCell ref="L32:M32"/>
    <mergeCell ref="S31:T32"/>
  </mergeCells>
  <phoneticPr fontId="66" type="noConversion"/>
  <conditionalFormatting sqref="C29:F29">
    <cfRule type="cellIs" dxfId="51" priority="17" operator="equal">
      <formula>#REF!</formula>
    </cfRule>
    <cfRule type="cellIs" dxfId="50" priority="18" operator="equal">
      <formula>#REF!</formula>
    </cfRule>
  </conditionalFormatting>
  <conditionalFormatting sqref="C30:F38">
    <cfRule type="cellIs" dxfId="49" priority="29" operator="equal">
      <formula>#REF!</formula>
    </cfRule>
  </conditionalFormatting>
  <conditionalFormatting sqref="C31:F38">
    <cfRule type="cellIs" dxfId="48" priority="30" operator="equal">
      <formula>#REF!</formula>
    </cfRule>
  </conditionalFormatting>
  <conditionalFormatting sqref="C66:J68">
    <cfRule type="cellIs" dxfId="47" priority="28" operator="equal">
      <formula>#REF!</formula>
    </cfRule>
    <cfRule type="cellIs" dxfId="46" priority="27" operator="equal">
      <formula>#REF!</formula>
    </cfRule>
  </conditionalFormatting>
  <conditionalFormatting sqref="C27:L27">
    <cfRule type="cellIs" dxfId="45" priority="36" operator="equal">
      <formula>#REF!</formula>
    </cfRule>
    <cfRule type="cellIs" dxfId="44" priority="35" operator="equal">
      <formula>#REF!</formula>
    </cfRule>
  </conditionalFormatting>
  <conditionalFormatting sqref="C54:L54">
    <cfRule type="cellIs" dxfId="43" priority="3" operator="equal">
      <formula>#REF!</formula>
    </cfRule>
    <cfRule type="cellIs" dxfId="42" priority="4" operator="equal">
      <formula>#REF!</formula>
    </cfRule>
  </conditionalFormatting>
  <conditionalFormatting sqref="C56:L57">
    <cfRule type="cellIs" dxfId="41" priority="23" operator="equal">
      <formula>#REF!</formula>
    </cfRule>
    <cfRule type="cellIs" dxfId="40" priority="24" operator="equal">
      <formula>#REF!</formula>
    </cfRule>
  </conditionalFormatting>
  <conditionalFormatting sqref="D62">
    <cfRule type="cellIs" dxfId="39" priority="26" operator="equal">
      <formula>#REF!</formula>
    </cfRule>
    <cfRule type="cellIs" dxfId="38" priority="25" operator="equal">
      <formula>#REF!</formula>
    </cfRule>
  </conditionalFormatting>
  <conditionalFormatting sqref="F11">
    <cfRule type="containsText" dxfId="37" priority="37" operator="containsText" text="NO HABILITADO">
      <formula>NOT(ISERROR(SEARCH("NO HABILITADO",F11)))</formula>
    </cfRule>
    <cfRule type="containsText" dxfId="36" priority="38" operator="containsText" text="HABILITADO">
      <formula>NOT(ISERROR(SEARCH("HABILITADO",F11)))</formula>
    </cfRule>
  </conditionalFormatting>
  <conditionalFormatting sqref="F29">
    <cfRule type="cellIs" dxfId="35" priority="15" operator="equal">
      <formula>#REF!</formula>
    </cfRule>
    <cfRule type="cellIs" dxfId="34" priority="16" operator="equal">
      <formula>#REF!</formula>
    </cfRule>
  </conditionalFormatting>
  <conditionalFormatting sqref="G11">
    <cfRule type="containsText" dxfId="33" priority="11" operator="containsText" text="NO CUMPLE">
      <formula>NOT(ISERROR(SEARCH("NO CUMPLE",G11)))</formula>
    </cfRule>
    <cfRule type="containsText" dxfId="32" priority="12" operator="containsText" text="CUMPLE">
      <formula>NOT(ISERROR(SEARCH("CUMPLE",G11)))</formula>
    </cfRule>
  </conditionalFormatting>
  <conditionalFormatting sqref="I30:K30 N30:P30 C39:L39 C30:F30">
    <cfRule type="cellIs" dxfId="31" priority="42" operator="equal">
      <formula>#REF!</formula>
    </cfRule>
  </conditionalFormatting>
  <conditionalFormatting sqref="I30:K30 N30:P30 C39:L39">
    <cfRule type="cellIs" dxfId="30" priority="41" operator="equal">
      <formula>#REF!</formula>
    </cfRule>
  </conditionalFormatting>
  <conditionalFormatting sqref="I31:K38">
    <cfRule type="containsText" dxfId="29" priority="1" operator="containsText" text="NO">
      <formula>NOT(ISERROR(SEARCH("NO",I31)))</formula>
    </cfRule>
    <cfRule type="containsText" dxfId="28" priority="2" operator="containsText" text="CUMPLE">
      <formula>NOT(ISERROR(SEARCH("CUMPLE",I31)))</formula>
    </cfRule>
  </conditionalFormatting>
  <conditionalFormatting sqref="K66:K68">
    <cfRule type="cellIs" dxfId="27" priority="31" operator="equal">
      <formula>#REF!</formula>
    </cfRule>
    <cfRule type="cellIs" dxfId="26" priority="32" operator="equal">
      <formula>#REF!</formula>
    </cfRule>
  </conditionalFormatting>
  <conditionalFormatting sqref="L29">
    <cfRule type="cellIs" dxfId="25" priority="14" operator="equal">
      <formula>#REF!</formula>
    </cfRule>
    <cfRule type="cellIs" dxfId="24" priority="13" operator="equal">
      <formula>#REF!</formula>
    </cfRule>
  </conditionalFormatting>
  <conditionalFormatting sqref="L66:M68">
    <cfRule type="cellIs" dxfId="23" priority="33" operator="equal">
      <formula>#REF!</formula>
    </cfRule>
    <cfRule type="cellIs" dxfId="22" priority="34" operator="equal">
      <formula>#REF!</formula>
    </cfRule>
  </conditionalFormatting>
  <conditionalFormatting sqref="N29:R29">
    <cfRule type="cellIs" dxfId="21" priority="20" operator="equal">
      <formula>#REF!</formula>
    </cfRule>
    <cfRule type="cellIs" dxfId="20" priority="19" operator="equal">
      <formula>#REF!</formula>
    </cfRule>
  </conditionalFormatting>
  <conditionalFormatting sqref="O31:P38">
    <cfRule type="cellIs" dxfId="19" priority="22" operator="equal">
      <formula>#REF!</formula>
    </cfRule>
    <cfRule type="cellIs" dxfId="18" priority="21" operator="equal">
      <formula>#REF!</formula>
    </cfRule>
  </conditionalFormatting>
  <conditionalFormatting sqref="S40">
    <cfRule type="cellIs" dxfId="17" priority="6" operator="equal">
      <formula>"NO CUMPLE"</formula>
    </cfRule>
    <cfRule type="cellIs" dxfId="16" priority="5" operator="equal">
      <formula>"CUMPLE"</formula>
    </cfRule>
  </conditionalFormatting>
  <conditionalFormatting sqref="T21:T26 N31:N38">
    <cfRule type="containsText" dxfId="15" priority="10" operator="containsText" text="CUMPLE">
      <formula>NOT(ISERROR(SEARCH("CUMPLE",N21)))</formula>
    </cfRule>
    <cfRule type="containsText" dxfId="14" priority="9" operator="containsText" text="NO">
      <formula>NOT(ISERROR(SEARCH("NO",N21)))</formula>
    </cfRule>
  </conditionalFormatting>
  <conditionalFormatting sqref="T58:T65">
    <cfRule type="containsText" dxfId="13" priority="8" operator="containsText" text="CUMPLE">
      <formula>NOT(ISERROR(SEARCH("CUMPLE",T58)))</formula>
    </cfRule>
    <cfRule type="containsText" dxfId="12" priority="7" operator="containsText" text="NO CUMPLE">
      <formula>NOT(ISERROR(SEARCH("NO CUMPLE",T58)))</formula>
    </cfRule>
  </conditionalFormatting>
  <dataValidations disablePrompts="1" count="1">
    <dataValidation type="list" allowBlank="1" showInputMessage="1" showErrorMessage="1" sqref="E27:L27" xr:uid="{C847D9CA-A748-472B-B5C9-B75082FBCDD6}">
      <formula1>#REF!</formula1>
    </dataValidation>
  </dataValidations>
  <printOptions horizontalCentered="1" verticalCentered="1"/>
  <pageMargins left="0.39370078740157483" right="0.39370078740157483" top="0.39370078740157483" bottom="0.39370078740157483" header="0" footer="0"/>
  <pageSetup paperSize="121" scale="37" orientation="landscape"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18B1D-4161-41BE-923E-ABBDFEA1A6EB}">
  <sheetPr codeName="Sheet12">
    <pageSetUpPr fitToPage="1"/>
  </sheetPr>
  <dimension ref="A1:M24"/>
  <sheetViews>
    <sheetView view="pageBreakPreview" topLeftCell="C6" zoomScale="130" zoomScaleNormal="100" zoomScaleSheetLayoutView="130" workbookViewId="0">
      <selection activeCell="D13" sqref="D13:G14"/>
    </sheetView>
  </sheetViews>
  <sheetFormatPr baseColWidth="10" defaultColWidth="11.42578125" defaultRowHeight="12.75" x14ac:dyDescent="0.2"/>
  <cols>
    <col min="1" max="1" width="5" style="26" customWidth="1"/>
    <col min="2" max="2" width="46.85546875" style="26" customWidth="1"/>
    <col min="3" max="3" width="8.7109375" style="150"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75" t="s">
        <v>32</v>
      </c>
      <c r="B1" s="376"/>
      <c r="C1" s="376"/>
      <c r="D1" s="376"/>
      <c r="E1" s="376"/>
      <c r="F1" s="376"/>
      <c r="G1" s="376"/>
      <c r="H1" s="376"/>
      <c r="I1" s="376"/>
      <c r="J1" s="376"/>
      <c r="K1" s="376"/>
      <c r="L1" s="376"/>
      <c r="M1" s="377"/>
    </row>
    <row r="2" spans="1:13" ht="26.25" customHeight="1" x14ac:dyDescent="0.25">
      <c r="A2" s="378" t="s">
        <v>34</v>
      </c>
      <c r="B2" s="379"/>
      <c r="C2" s="379"/>
      <c r="D2" s="379"/>
      <c r="E2" s="379"/>
      <c r="F2" s="379"/>
      <c r="G2" s="379"/>
      <c r="H2" s="379"/>
      <c r="I2" s="379"/>
      <c r="J2" s="379"/>
      <c r="K2" s="379"/>
      <c r="L2" s="379"/>
      <c r="M2" s="380"/>
    </row>
    <row r="3" spans="1:13" ht="28.5" customHeight="1" x14ac:dyDescent="0.25">
      <c r="A3" s="378" t="s">
        <v>99</v>
      </c>
      <c r="B3" s="379"/>
      <c r="C3" s="379"/>
      <c r="D3" s="379"/>
      <c r="E3" s="379"/>
      <c r="F3" s="379"/>
      <c r="G3" s="379"/>
      <c r="H3" s="379"/>
      <c r="I3" s="379"/>
      <c r="J3" s="379"/>
      <c r="K3" s="379"/>
      <c r="L3" s="379"/>
      <c r="M3" s="380"/>
    </row>
    <row r="4" spans="1:13" ht="28.5" customHeight="1" thickBot="1" x14ac:dyDescent="0.25">
      <c r="A4" s="381" t="str">
        <f>Datos!B3</f>
        <v>FDLU-LP-010-2024 (117411)</v>
      </c>
      <c r="B4" s="382"/>
      <c r="C4" s="382"/>
      <c r="D4" s="382"/>
      <c r="E4" s="382"/>
      <c r="F4" s="382"/>
      <c r="G4" s="382"/>
      <c r="H4" s="382"/>
      <c r="I4" s="382"/>
      <c r="J4" s="382"/>
      <c r="K4" s="382"/>
      <c r="L4" s="382"/>
      <c r="M4" s="383"/>
    </row>
    <row r="5" spans="1:13" ht="8.25" customHeight="1" thickBot="1" x14ac:dyDescent="0.3">
      <c r="A5" s="27"/>
      <c r="B5" s="39"/>
      <c r="C5" s="146"/>
      <c r="D5" s="39"/>
      <c r="E5" s="39"/>
      <c r="F5" s="39"/>
      <c r="M5" s="28"/>
    </row>
    <row r="6" spans="1:13" ht="37.5" customHeight="1" thickBot="1" x14ac:dyDescent="0.25">
      <c r="A6" s="351" t="s">
        <v>100</v>
      </c>
      <c r="B6" s="352"/>
      <c r="C6" s="352"/>
      <c r="D6" s="384" t="str">
        <f>Datos!B2</f>
        <v>CONTRATAR MEDIANTE EL SISTEMA DE PRECIOS UNITARIOS A MONTO AGOTABLE, LAS OBRAS DE REHABILITACIÓN Y/O CONSERVACIÓN Y/O MEJORAMIENTO Y/O MANTENIMIENTO DE PARQUES DE PROXIMIDAD DE LA LOCALIDAD DE USME</v>
      </c>
      <c r="E6" s="384"/>
      <c r="F6" s="384"/>
      <c r="G6" s="384"/>
      <c r="H6" s="384"/>
      <c r="I6" s="385"/>
      <c r="J6" s="385"/>
      <c r="K6" s="385"/>
      <c r="L6" s="385"/>
      <c r="M6" s="386"/>
    </row>
    <row r="7" spans="1:13" ht="9" customHeight="1" thickBot="1" x14ac:dyDescent="0.25">
      <c r="A7" s="140"/>
      <c r="B7" s="141"/>
      <c r="C7" s="141"/>
      <c r="D7" s="142"/>
      <c r="E7" s="142"/>
      <c r="F7" s="142"/>
      <c r="G7" s="142"/>
      <c r="H7" s="142"/>
      <c r="I7" s="142"/>
      <c r="J7" s="142"/>
      <c r="K7" s="142"/>
      <c r="L7" s="142"/>
      <c r="M7" s="143"/>
    </row>
    <row r="8" spans="1:13" ht="36" customHeight="1" thickBot="1" x14ac:dyDescent="0.25">
      <c r="A8" s="351" t="s">
        <v>101</v>
      </c>
      <c r="B8" s="352"/>
      <c r="C8" s="352"/>
      <c r="D8" s="352"/>
      <c r="E8" s="353">
        <f>Datos!B4</f>
        <v>3108643000</v>
      </c>
      <c r="F8" s="354"/>
      <c r="G8" s="355"/>
      <c r="H8" s="142"/>
      <c r="I8" s="142"/>
      <c r="J8" s="142"/>
      <c r="K8" s="142"/>
      <c r="L8" s="142"/>
      <c r="M8" s="143"/>
    </row>
    <row r="9" spans="1:13" ht="36" customHeight="1" thickBot="1" x14ac:dyDescent="0.25">
      <c r="A9" s="363" t="s">
        <v>102</v>
      </c>
      <c r="B9" s="352"/>
      <c r="C9" s="352"/>
      <c r="D9" s="352"/>
      <c r="E9" s="364">
        <f>Datos!B4-E8*E11</f>
        <v>3108643000</v>
      </c>
      <c r="F9" s="365"/>
      <c r="G9" s="366"/>
      <c r="H9" s="142"/>
      <c r="I9" s="142"/>
      <c r="J9" s="142"/>
      <c r="K9" s="142"/>
      <c r="L9" s="142"/>
      <c r="M9" s="143"/>
    </row>
    <row r="10" spans="1:13" ht="36" customHeight="1" thickBot="1" x14ac:dyDescent="0.25">
      <c r="A10" s="351" t="s">
        <v>103</v>
      </c>
      <c r="B10" s="352"/>
      <c r="C10" s="352"/>
      <c r="D10" s="352"/>
      <c r="E10" s="369">
        <v>9</v>
      </c>
      <c r="F10" s="370"/>
      <c r="G10" s="371"/>
      <c r="H10" s="142"/>
      <c r="I10" s="142"/>
      <c r="J10" s="142"/>
      <c r="K10" s="142"/>
      <c r="L10" s="142"/>
      <c r="M10" s="143"/>
    </row>
    <row r="11" spans="1:13" ht="36" customHeight="1" thickBot="1" x14ac:dyDescent="0.25">
      <c r="A11" s="351" t="s">
        <v>104</v>
      </c>
      <c r="B11" s="352"/>
      <c r="C11" s="352"/>
      <c r="D11" s="352"/>
      <c r="E11" s="329">
        <v>0</v>
      </c>
      <c r="F11" s="330"/>
      <c r="G11" s="331"/>
      <c r="H11" s="142"/>
      <c r="I11" s="142"/>
      <c r="J11" s="142"/>
      <c r="K11" s="142"/>
      <c r="L11" s="142"/>
      <c r="M11" s="143"/>
    </row>
    <row r="12" spans="1:13" ht="10.5" customHeight="1" thickBot="1" x14ac:dyDescent="0.3">
      <c r="A12" s="27"/>
      <c r="B12" s="39"/>
      <c r="C12" s="146"/>
      <c r="D12" s="39"/>
      <c r="E12" s="39"/>
      <c r="F12" s="39"/>
      <c r="G12" s="92"/>
      <c r="H12" s="92"/>
      <c r="I12" s="92"/>
      <c r="J12" s="92"/>
      <c r="K12" s="92"/>
      <c r="L12" s="92"/>
      <c r="M12" s="132"/>
    </row>
    <row r="13" spans="1:13" ht="27.75" customHeight="1" x14ac:dyDescent="0.2">
      <c r="A13" s="372" t="s">
        <v>64</v>
      </c>
      <c r="B13" s="367" t="s">
        <v>263</v>
      </c>
      <c r="C13" s="367" t="s">
        <v>105</v>
      </c>
      <c r="D13" s="332" t="s">
        <v>106</v>
      </c>
      <c r="E13" s="333"/>
      <c r="F13" s="333"/>
      <c r="G13" s="333"/>
      <c r="H13" s="340" t="s">
        <v>107</v>
      </c>
      <c r="I13" s="340" t="s">
        <v>108</v>
      </c>
      <c r="J13" s="336" t="s">
        <v>78</v>
      </c>
      <c r="K13" s="333"/>
      <c r="L13" s="333"/>
      <c r="M13" s="337"/>
    </row>
    <row r="14" spans="1:13" s="151" customFormat="1" ht="17.25" customHeight="1" thickBot="1" x14ac:dyDescent="0.25">
      <c r="A14" s="373"/>
      <c r="B14" s="368"/>
      <c r="C14" s="368"/>
      <c r="D14" s="334"/>
      <c r="E14" s="335"/>
      <c r="F14" s="335"/>
      <c r="G14" s="335"/>
      <c r="H14" s="341"/>
      <c r="I14" s="341"/>
      <c r="J14" s="338"/>
      <c r="K14" s="335"/>
      <c r="L14" s="335"/>
      <c r="M14" s="339"/>
    </row>
    <row r="15" spans="1:13" ht="34.5" customHeight="1" x14ac:dyDescent="0.2">
      <c r="A15" s="232" t="str">
        <f>+'1. Exp.Habilitante #25'!B9</f>
        <v>1.</v>
      </c>
      <c r="B15" s="164" t="s">
        <v>264</v>
      </c>
      <c r="C15" s="145">
        <v>0.9</v>
      </c>
      <c r="D15" s="357" t="s">
        <v>284</v>
      </c>
      <c r="E15" s="358"/>
      <c r="F15" s="358"/>
      <c r="G15" s="358"/>
      <c r="H15" s="361">
        <v>20955086852</v>
      </c>
      <c r="I15" s="321" t="s">
        <v>262</v>
      </c>
      <c r="J15" s="323"/>
      <c r="K15" s="324"/>
      <c r="L15" s="324"/>
      <c r="M15" s="325"/>
    </row>
    <row r="16" spans="1:13" ht="40.5" customHeight="1" thickBot="1" x14ac:dyDescent="0.25">
      <c r="A16" s="233" t="s">
        <v>143</v>
      </c>
      <c r="B16" s="165" t="s">
        <v>265</v>
      </c>
      <c r="C16" s="231">
        <v>0.1</v>
      </c>
      <c r="D16" s="359"/>
      <c r="E16" s="360"/>
      <c r="F16" s="360"/>
      <c r="G16" s="360"/>
      <c r="H16" s="362"/>
      <c r="I16" s="322"/>
      <c r="J16" s="326"/>
      <c r="K16" s="327"/>
      <c r="L16" s="327"/>
      <c r="M16" s="328"/>
    </row>
    <row r="17" spans="1:13" s="92" customFormat="1" ht="13.5" thickBot="1" x14ac:dyDescent="0.25">
      <c r="A17" s="93"/>
      <c r="C17" s="147"/>
    </row>
    <row r="18" spans="1:13" ht="23.25" customHeight="1" thickBot="1" x14ac:dyDescent="0.25">
      <c r="A18" s="348" t="s">
        <v>112</v>
      </c>
      <c r="B18" s="349"/>
      <c r="C18" s="349"/>
      <c r="D18" s="349"/>
      <c r="E18" s="349"/>
      <c r="F18" s="349"/>
      <c r="G18" s="349"/>
      <c r="H18" s="349"/>
      <c r="I18" s="349"/>
      <c r="J18" s="349"/>
      <c r="K18" s="349"/>
      <c r="L18" s="349"/>
      <c r="M18" s="350"/>
    </row>
    <row r="19" spans="1:13" ht="48.75" customHeight="1" x14ac:dyDescent="0.2">
      <c r="A19" s="105"/>
      <c r="B19" s="106"/>
      <c r="C19" s="148"/>
      <c r="D19" s="152"/>
      <c r="E19" s="152"/>
      <c r="F19" s="152"/>
      <c r="G19" s="152"/>
      <c r="H19" s="116"/>
      <c r="I19" s="116"/>
      <c r="J19" s="106"/>
      <c r="K19" s="106"/>
      <c r="L19" s="106"/>
      <c r="M19" s="107"/>
    </row>
    <row r="20" spans="1:13" ht="10.5" customHeight="1" x14ac:dyDescent="0.2">
      <c r="A20" s="108"/>
      <c r="B20" s="109"/>
      <c r="C20" s="162"/>
      <c r="D20" s="162"/>
      <c r="E20" s="162"/>
      <c r="F20" s="162"/>
      <c r="G20" s="162"/>
      <c r="H20" s="162"/>
      <c r="I20" s="162"/>
      <c r="J20" s="109"/>
      <c r="K20" s="109"/>
      <c r="L20" s="109"/>
      <c r="M20" s="110"/>
    </row>
    <row r="21" spans="1:13" ht="16.5" customHeight="1" x14ac:dyDescent="0.2">
      <c r="A21" s="108"/>
      <c r="B21" s="109"/>
      <c r="C21" s="356"/>
      <c r="D21" s="356"/>
      <c r="E21" s="356"/>
      <c r="F21" s="356"/>
      <c r="G21" s="356"/>
      <c r="H21" s="356"/>
      <c r="I21" s="356"/>
      <c r="J21" s="109"/>
      <c r="K21" s="109"/>
      <c r="L21" s="109"/>
      <c r="M21" s="110"/>
    </row>
    <row r="22" spans="1:13" ht="6.75" customHeight="1" thickBot="1" x14ac:dyDescent="0.25">
      <c r="A22" s="108"/>
      <c r="B22" s="111"/>
      <c r="C22" s="149"/>
      <c r="D22" s="111"/>
      <c r="E22" s="111"/>
      <c r="F22" s="111"/>
      <c r="G22" s="111"/>
      <c r="H22" s="111"/>
      <c r="I22" s="111"/>
      <c r="J22" s="111"/>
      <c r="K22" s="111"/>
      <c r="L22" s="111"/>
      <c r="M22" s="110"/>
    </row>
    <row r="23" spans="1:13" ht="16.5" x14ac:dyDescent="0.2">
      <c r="A23" s="342"/>
      <c r="B23" s="343"/>
      <c r="C23" s="343"/>
      <c r="D23" s="343"/>
      <c r="E23" s="343"/>
      <c r="F23" s="343"/>
      <c r="G23" s="343"/>
      <c r="H23" s="343"/>
      <c r="I23" s="343"/>
      <c r="J23" s="343"/>
      <c r="K23" s="343"/>
      <c r="L23" s="343"/>
      <c r="M23" s="344"/>
    </row>
    <row r="24" spans="1:13" ht="17.25" thickBot="1" x14ac:dyDescent="0.25">
      <c r="A24" s="345"/>
      <c r="B24" s="346"/>
      <c r="C24" s="346"/>
      <c r="D24" s="346"/>
      <c r="E24" s="346"/>
      <c r="F24" s="346"/>
      <c r="G24" s="346"/>
      <c r="H24" s="346"/>
      <c r="I24" s="346"/>
      <c r="J24" s="346"/>
      <c r="K24" s="346"/>
      <c r="L24" s="346"/>
      <c r="M24" s="347"/>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29">
    <mergeCell ref="A1:M1"/>
    <mergeCell ref="A2:M2"/>
    <mergeCell ref="A3:M3"/>
    <mergeCell ref="A4:M4"/>
    <mergeCell ref="A6:C6"/>
    <mergeCell ref="D6:M6"/>
    <mergeCell ref="A8:D8"/>
    <mergeCell ref="E8:G8"/>
    <mergeCell ref="A9:D9"/>
    <mergeCell ref="E9:G9"/>
    <mergeCell ref="A10:D10"/>
    <mergeCell ref="E10:G10"/>
    <mergeCell ref="A11:D11"/>
    <mergeCell ref="E11:G11"/>
    <mergeCell ref="A13:A14"/>
    <mergeCell ref="B13:B14"/>
    <mergeCell ref="C13:C14"/>
    <mergeCell ref="D13:G14"/>
    <mergeCell ref="A18:M18"/>
    <mergeCell ref="C21:I21"/>
    <mergeCell ref="A23:M23"/>
    <mergeCell ref="A24:M24"/>
    <mergeCell ref="H13:H14"/>
    <mergeCell ref="I13:I14"/>
    <mergeCell ref="J13:M14"/>
    <mergeCell ref="D15:G16"/>
    <mergeCell ref="H15:H16"/>
    <mergeCell ref="I15:I16"/>
    <mergeCell ref="J15:M16"/>
  </mergeCells>
  <conditionalFormatting sqref="A18">
    <cfRule type="cellIs" dxfId="11" priority="6" operator="equal">
      <formula>#REF!</formula>
    </cfRule>
    <cfRule type="cellIs" dxfId="10" priority="7" operator="equal">
      <formula>#REF!</formula>
    </cfRule>
    <cfRule type="cellIs" dxfId="9" priority="8" operator="equal">
      <formula>#REF!</formula>
    </cfRule>
    <cfRule type="cellIs" dxfId="8" priority="9" operator="equal">
      <formula>#REF!</formula>
    </cfRule>
  </conditionalFormatting>
  <conditionalFormatting sqref="I15">
    <cfRule type="containsText" dxfId="7" priority="3" operator="containsText" text="NO">
      <formula>NOT(ISERROR(SEARCH("NO",I15)))</formula>
    </cfRule>
    <cfRule type="containsText" dxfId="6" priority="4" operator="containsText" text="CUMPLE">
      <formula>NOT(ISERROR(SEARCH("CUMPLE",I15)))</formula>
    </cfRule>
    <cfRule type="top10" dxfId="5" priority="5" rank="1"/>
  </conditionalFormatting>
  <conditionalFormatting sqref="J15">
    <cfRule type="colorScale" priority="1">
      <colorScale>
        <cfvo type="min"/>
        <cfvo type="percentile" val="50"/>
        <cfvo type="max"/>
        <color rgb="FFF8696B"/>
        <color rgb="FFFFEB84"/>
        <color rgb="FF63BE7B"/>
      </colorScale>
    </cfRule>
    <cfRule type="top10" dxfId="4"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26</vt:i4>
      </vt:variant>
    </vt:vector>
  </HeadingPairs>
  <TitlesOfParts>
    <vt:vector size="45" baseType="lpstr">
      <vt:lpstr>Datos</vt:lpstr>
      <vt:lpstr>Listas</vt:lpstr>
      <vt:lpstr>1. Exp.Habilitante #1</vt:lpstr>
      <vt:lpstr>2. K-Residual #1</vt:lpstr>
      <vt:lpstr>1. Exp.Habilitante #2</vt:lpstr>
      <vt:lpstr>2. K-Residual #2</vt:lpstr>
      <vt:lpstr>1. Exp.Habilitante #3</vt:lpstr>
      <vt:lpstr>2. K-Residual #3</vt:lpstr>
      <vt:lpstr>1. Exp.Habilitante #4</vt:lpstr>
      <vt:lpstr>2. K-Residual #4</vt:lpstr>
      <vt:lpstr>1. Exp.Habilitante #25</vt:lpstr>
      <vt:lpstr>3. Financiera y Org.</vt:lpstr>
      <vt:lpstr>2. K-Residual #25</vt:lpstr>
      <vt:lpstr>1. Exp.Habilitante #26</vt:lpstr>
      <vt:lpstr>2. K-Residual #26</vt:lpstr>
      <vt:lpstr>1. Exp.Habilitante #27</vt:lpstr>
      <vt:lpstr>2. K-Residual #27</vt:lpstr>
      <vt:lpstr>1. Exp.Habilitante #28</vt:lpstr>
      <vt:lpstr>2. K-Residual #28</vt:lpstr>
      <vt:lpstr>'1. Exp.Habilitante #1'!Área_de_impresión</vt:lpstr>
      <vt:lpstr>'1. Exp.Habilitante #2'!Área_de_impresión</vt:lpstr>
      <vt:lpstr>'1. Exp.Habilitante #25'!Área_de_impresión</vt:lpstr>
      <vt:lpstr>'1. Exp.Habilitante #26'!Área_de_impresión</vt:lpstr>
      <vt:lpstr>'1. Exp.Habilitante #27'!Área_de_impresión</vt:lpstr>
      <vt:lpstr>'1. Exp.Habilitante #28'!Área_de_impresión</vt:lpstr>
      <vt:lpstr>'1. Exp.Habilitante #3'!Área_de_impresión</vt:lpstr>
      <vt:lpstr>'1. Exp.Habilitante #4'!Área_de_impresión</vt:lpstr>
      <vt:lpstr>'2. K-Residual #1'!Área_de_impresión</vt:lpstr>
      <vt:lpstr>'2. K-Residual #2'!Área_de_impresión</vt:lpstr>
      <vt:lpstr>'2. K-Residual #25'!Área_de_impresión</vt:lpstr>
      <vt:lpstr>'2. K-Residual #26'!Área_de_impresión</vt:lpstr>
      <vt:lpstr>'2. K-Residual #27'!Área_de_impresión</vt:lpstr>
      <vt:lpstr>'2. K-Residual #28'!Área_de_impresión</vt:lpstr>
      <vt:lpstr>'2. K-Residual #3'!Área_de_impresión</vt:lpstr>
      <vt:lpstr>'2. K-Residual #4'!Área_de_impresión</vt:lpstr>
      <vt:lpstr>'3. Financiera y Org.'!Área_de_impresión</vt:lpstr>
      <vt:lpstr>'2. K-Residual #1'!Títulos_a_imprimir</vt:lpstr>
      <vt:lpstr>'2. K-Residual #2'!Títulos_a_imprimir</vt:lpstr>
      <vt:lpstr>'2. K-Residual #25'!Títulos_a_imprimir</vt:lpstr>
      <vt:lpstr>'2. K-Residual #26'!Títulos_a_imprimir</vt:lpstr>
      <vt:lpstr>'2. K-Residual #27'!Títulos_a_imprimir</vt:lpstr>
      <vt:lpstr>'2. K-Residual #28'!Títulos_a_imprimir</vt:lpstr>
      <vt:lpstr>'2. K-Residual #3'!Títulos_a_imprimir</vt:lpstr>
      <vt:lpstr>'2. K-Residual #4'!Títulos_a_imprimir</vt:lpstr>
      <vt:lpstr>'3. Financiera y Org.'!Títulos_a_imprimir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Jhon Gener Santofimio Rivera</cp:lastModifiedBy>
  <cp:revision/>
  <dcterms:created xsi:type="dcterms:W3CDTF">2006-08-10T20:05:49Z</dcterms:created>
  <dcterms:modified xsi:type="dcterms:W3CDTF">2024-11-09T02:56:30Z</dcterms:modified>
  <cp:category/>
  <cp:contentStatus/>
</cp:coreProperties>
</file>