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comments6.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comments8.xml" ContentType="application/vnd.openxmlformats-officedocument.spreadsheetml.comments+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24226"/>
  <mc:AlternateContent xmlns:mc="http://schemas.openxmlformats.org/markup-compatibility/2006">
    <mc:Choice Requires="x15">
      <x15ac:absPath xmlns:x15ac="http://schemas.microsoft.com/office/spreadsheetml/2010/11/ac" url="G:\FDLU\Calificacion Propuestas\2024\Parques Obra 2024\OFERTAS LICITACION PARQUE USME\Evaluacion Tecnica\"/>
    </mc:Choice>
  </mc:AlternateContent>
  <xr:revisionPtr revIDLastSave="0" documentId="13_ncr:1_{C3CF8533-1735-4CB5-ABBA-8D6246E14441}" xr6:coauthVersionLast="47" xr6:coauthVersionMax="47" xr10:uidLastSave="{00000000-0000-0000-0000-000000000000}"/>
  <bookViews>
    <workbookView xWindow="20370" yWindow="-120" windowWidth="29040" windowHeight="15840" tabRatio="776" firstSheet="2" activeTab="2" xr2:uid="{00000000-000D-0000-FFFF-FFFF00000000}"/>
  </bookViews>
  <sheets>
    <sheet name="Datos" sheetId="41" state="hidden" r:id="rId1"/>
    <sheet name="Listas" sheetId="42" state="hidden" r:id="rId2"/>
    <sheet name="1. Exp.Habilitante  - 18" sheetId="40" r:id="rId3"/>
    <sheet name="2. K-Residual - 18" sheetId="48" r:id="rId4"/>
    <sheet name="1. Exp.Habilitante  - 19" sheetId="56" r:id="rId5"/>
    <sheet name="2. K-Residual - 19" sheetId="57" r:id="rId6"/>
    <sheet name="1. Exp.Habilitante - 20" sheetId="58" r:id="rId7"/>
    <sheet name="2. K-Residual - 20" sheetId="59" r:id="rId8"/>
    <sheet name="1. Exp.Habilitante  - 39" sheetId="60" r:id="rId9"/>
    <sheet name="2. K-Residual - 39" sheetId="61" r:id="rId10"/>
    <sheet name="1. Exp.Habilitante  - 40" sheetId="63" r:id="rId11"/>
    <sheet name="2. K-Residual - 40" sheetId="64" r:id="rId12"/>
    <sheet name="1. Exp.Habilitante  - 41" sheetId="65" r:id="rId13"/>
    <sheet name="2. K-Residual - 41" sheetId="66" r:id="rId14"/>
    <sheet name="1. Exp.Habilitante  - 42" sheetId="67" r:id="rId15"/>
    <sheet name="2. K-Residual - 42" sheetId="68" r:id="rId16"/>
    <sheet name="1. Exp.Habilitante  - 43" sheetId="69" r:id="rId17"/>
    <sheet name="2. K-Residual - 43" sheetId="70" r:id="rId18"/>
    <sheet name="3. Financiera y Org." sheetId="53" state="hidden" r:id="rId19"/>
  </sheets>
  <externalReferences>
    <externalReference r:id="rId20"/>
    <externalReference r:id="rId21"/>
    <externalReference r:id="rId22"/>
    <externalReference r:id="rId23"/>
    <externalReference r:id="rId24"/>
  </externalReferences>
  <definedNames>
    <definedName name="\a" localSheetId="3">#REF!</definedName>
    <definedName name="\a" localSheetId="5">#REF!</definedName>
    <definedName name="\a" localSheetId="7">#REF!</definedName>
    <definedName name="\a" localSheetId="9">#REF!</definedName>
    <definedName name="\a" localSheetId="11">#REF!</definedName>
    <definedName name="\a" localSheetId="13">#REF!</definedName>
    <definedName name="\a" localSheetId="15">#REF!</definedName>
    <definedName name="\a" localSheetId="17">#REF!</definedName>
    <definedName name="\a">#REF!</definedName>
    <definedName name="\b" localSheetId="3">#REF!</definedName>
    <definedName name="\b" localSheetId="5">#REF!</definedName>
    <definedName name="\b" localSheetId="7">#REF!</definedName>
    <definedName name="\b" localSheetId="9">#REF!</definedName>
    <definedName name="\b" localSheetId="11">#REF!</definedName>
    <definedName name="\b" localSheetId="13">#REF!</definedName>
    <definedName name="\b" localSheetId="15">#REF!</definedName>
    <definedName name="\b" localSheetId="17">#REF!</definedName>
    <definedName name="\b">#REF!</definedName>
    <definedName name="\c" localSheetId="3">#REF!</definedName>
    <definedName name="\c" localSheetId="5">#REF!</definedName>
    <definedName name="\c" localSheetId="7">#REF!</definedName>
    <definedName name="\c" localSheetId="9">#REF!</definedName>
    <definedName name="\c" localSheetId="11">#REF!</definedName>
    <definedName name="\c" localSheetId="13">#REF!</definedName>
    <definedName name="\c" localSheetId="15">#REF!</definedName>
    <definedName name="\c" localSheetId="17">#REF!</definedName>
    <definedName name="\c">#REF!</definedName>
    <definedName name="\l" localSheetId="3">#REF!</definedName>
    <definedName name="\l" localSheetId="5">#REF!</definedName>
    <definedName name="\l" localSheetId="7">#REF!</definedName>
    <definedName name="\l" localSheetId="9">#REF!</definedName>
    <definedName name="\l" localSheetId="11">#REF!</definedName>
    <definedName name="\l" localSheetId="13">#REF!</definedName>
    <definedName name="\l" localSheetId="15">#REF!</definedName>
    <definedName name="\l" localSheetId="17">#REF!</definedName>
    <definedName name="\l">#REF!</definedName>
    <definedName name="_Fill" localSheetId="3" hidden="1">#REF!</definedName>
    <definedName name="_Fill" localSheetId="5" hidden="1">#REF!</definedName>
    <definedName name="_Fill" localSheetId="7" hidden="1">#REF!</definedName>
    <definedName name="_Fill" localSheetId="9" hidden="1">#REF!</definedName>
    <definedName name="_Fill" localSheetId="11" hidden="1">#REF!</definedName>
    <definedName name="_Fill" localSheetId="13" hidden="1">#REF!</definedName>
    <definedName name="_Fill" localSheetId="15" hidden="1">#REF!</definedName>
    <definedName name="_Fill" localSheetId="17" hidden="1">#REF!</definedName>
    <definedName name="_Fill" localSheetId="18" hidden="1">#REF!</definedName>
    <definedName name="_Fill" hidden="1">#REF!</definedName>
    <definedName name="_xlnm._FilterDatabase" localSheetId="3" hidden="1">'2. K-Residual - 18'!$A$14:$M$14</definedName>
    <definedName name="_xlnm._FilterDatabase" localSheetId="5" hidden="1">'2. K-Residual - 19'!$A$14:$M$14</definedName>
    <definedName name="_xlnm._FilterDatabase" localSheetId="7" hidden="1">'2. K-Residual - 20'!$A$14:$M$14</definedName>
    <definedName name="_xlnm._FilterDatabase" localSheetId="9" hidden="1">'2. K-Residual - 39'!$A$14:$M$14</definedName>
    <definedName name="_xlnm._FilterDatabase" localSheetId="11" hidden="1">'2. K-Residual - 40'!$A$14:$M$14</definedName>
    <definedName name="_xlnm._FilterDatabase" localSheetId="13" hidden="1">'2. K-Residual - 41'!$A$14:$M$14</definedName>
    <definedName name="_xlnm._FilterDatabase" localSheetId="15" hidden="1">'2. K-Residual - 42'!$A$14:$M$14</definedName>
    <definedName name="_xlnm._FilterDatabase" localSheetId="17" hidden="1">'2. K-Residual - 43'!$A$14:$M$14</definedName>
    <definedName name="_xlnm._FilterDatabase" localSheetId="18" hidden="1">'3. Financiera y Org.'!$B$17:$F$17</definedName>
    <definedName name="_Order1" hidden="1">255</definedName>
    <definedName name="_Sort" localSheetId="3" hidden="1">#REF!</definedName>
    <definedName name="_Sort" localSheetId="5" hidden="1">#REF!</definedName>
    <definedName name="_Sort" localSheetId="7" hidden="1">#REF!</definedName>
    <definedName name="_Sort" localSheetId="9" hidden="1">#REF!</definedName>
    <definedName name="_Sort" localSheetId="11" hidden="1">#REF!</definedName>
    <definedName name="_Sort" localSheetId="13" hidden="1">#REF!</definedName>
    <definedName name="_Sort" localSheetId="15" hidden="1">#REF!</definedName>
    <definedName name="_Sort" localSheetId="17" hidden="1">#REF!</definedName>
    <definedName name="_Sort" hidden="1">#REF!</definedName>
    <definedName name="A_impresión_IM" localSheetId="3">#REF!</definedName>
    <definedName name="A_impresión_IM" localSheetId="5">#REF!</definedName>
    <definedName name="A_impresión_IM" localSheetId="7">#REF!</definedName>
    <definedName name="A_impresión_IM" localSheetId="9">#REF!</definedName>
    <definedName name="A_impresión_IM" localSheetId="11">#REF!</definedName>
    <definedName name="A_impresión_IM" localSheetId="13">#REF!</definedName>
    <definedName name="A_impresión_IM" localSheetId="15">#REF!</definedName>
    <definedName name="A_impresión_IM" localSheetId="17">#REF!</definedName>
    <definedName name="A_impresión_IM">#REF!</definedName>
    <definedName name="AccessDatabase" hidden="1">"C:\C-314\VOLUMENES\volfin4.mdb"</definedName>
    <definedName name="aiu_mat">[1]PRESUPUESTO!$AD$891</definedName>
    <definedName name="_xlnm.Print_Area" localSheetId="2">'1. Exp.Habilitante  - 18'!$A$1:$T$61</definedName>
    <definedName name="_xlnm.Print_Area" localSheetId="4">'1. Exp.Habilitante  - 19'!$A$1:$T$57</definedName>
    <definedName name="_xlnm.Print_Area" localSheetId="8">'1. Exp.Habilitante  - 39'!$A$1:$T$57</definedName>
    <definedName name="_xlnm.Print_Area" localSheetId="10">'1. Exp.Habilitante  - 40'!$A$1:$T$57</definedName>
    <definedName name="_xlnm.Print_Area" localSheetId="12">'1. Exp.Habilitante  - 41'!$A$1:$T$55</definedName>
    <definedName name="_xlnm.Print_Area" localSheetId="14">'1. Exp.Habilitante  - 42'!$A$1:$T$59</definedName>
    <definedName name="_xlnm.Print_Area" localSheetId="16">'1. Exp.Habilitante  - 43'!$A$1:$T$59</definedName>
    <definedName name="_xlnm.Print_Area" localSheetId="6">'1. Exp.Habilitante - 20'!$A$1:$T$57</definedName>
    <definedName name="_xlnm.Print_Area" localSheetId="3">'2. K-Residual - 18'!$A$1:$M$23</definedName>
    <definedName name="_xlnm.Print_Area" localSheetId="5">'2. K-Residual - 19'!$A$1:$M$23</definedName>
    <definedName name="_xlnm.Print_Area" localSheetId="7">'2. K-Residual - 20'!$A$1:$M$23</definedName>
    <definedName name="_xlnm.Print_Area" localSheetId="9">'2. K-Residual - 39'!$A$1:$M$23</definedName>
    <definedName name="_xlnm.Print_Area" localSheetId="11">'2. K-Residual - 40'!$A$1:$M$23</definedName>
    <definedName name="_xlnm.Print_Area" localSheetId="13">'2. K-Residual - 41'!$A$1:$M$23</definedName>
    <definedName name="_xlnm.Print_Area" localSheetId="15">'2. K-Residual - 42'!$A$1:$M$23</definedName>
    <definedName name="_xlnm.Print_Area" localSheetId="17">'2. K-Residual - 43'!$A$1:$M$23</definedName>
    <definedName name="_xlnm.Print_Area" localSheetId="18">'3. Financiera y Org.'!$B$1:$N$48</definedName>
    <definedName name="BASURA">[2]ANEXO2!$B$90:$M$133</definedName>
    <definedName name="campamentos">[1]PRESUPUESTO!$AD$883</definedName>
    <definedName name="carreteras" localSheetId="18">#REF!</definedName>
    <definedName name="carreteras">#REF!</definedName>
    <definedName name="CONTRATACIÓN" localSheetId="3">#REF!</definedName>
    <definedName name="CONTRATACIÓN" localSheetId="5">#REF!</definedName>
    <definedName name="CONTRATACIÓN" localSheetId="7">#REF!</definedName>
    <definedName name="CONTRATACIÓN" localSheetId="9">#REF!</definedName>
    <definedName name="CONTRATACIÓN" localSheetId="11">#REF!</definedName>
    <definedName name="CONTRATACIÓN" localSheetId="13">#REF!</definedName>
    <definedName name="CONTRATACIÓN" localSheetId="15">#REF!</definedName>
    <definedName name="CONTRATACIÓN" localSheetId="17">#REF!</definedName>
    <definedName name="CONTRATACIÓN">#REF!</definedName>
    <definedName name="CUAESTRUCT" localSheetId="3">#REF!</definedName>
    <definedName name="CUAESTRUCT" localSheetId="5">#REF!</definedName>
    <definedName name="CUAESTRUCT" localSheetId="7">#REF!</definedName>
    <definedName name="CUAESTRUCT" localSheetId="9">#REF!</definedName>
    <definedName name="CUAESTRUCT" localSheetId="11">#REF!</definedName>
    <definedName name="CUAESTRUCT" localSheetId="13">#REF!</definedName>
    <definedName name="CUAESTRUCT" localSheetId="15">#REF!</definedName>
    <definedName name="CUAESTRUCT" localSheetId="17">#REF!</definedName>
    <definedName name="CUAESTRUCT">#REF!</definedName>
    <definedName name="CUAPRUEBAS" localSheetId="3">#REF!</definedName>
    <definedName name="CUAPRUEBAS" localSheetId="5">#REF!</definedName>
    <definedName name="CUAPRUEBAS" localSheetId="7">#REF!</definedName>
    <definedName name="CUAPRUEBAS" localSheetId="9">#REF!</definedName>
    <definedName name="CUAPRUEBAS" localSheetId="11">#REF!</definedName>
    <definedName name="CUAPRUEBAS" localSheetId="13">#REF!</definedName>
    <definedName name="CUAPRUEBAS" localSheetId="15">#REF!</definedName>
    <definedName name="CUAPRUEBAS" localSheetId="17">#REF!</definedName>
    <definedName name="CUAPRUEBAS">#REF!</definedName>
    <definedName name="equipos">[1]PRESUPUESTO!$AD$876</definedName>
    <definedName name="FM" localSheetId="3">#REF!</definedName>
    <definedName name="FM" localSheetId="5">#REF!</definedName>
    <definedName name="FM" localSheetId="7">#REF!</definedName>
    <definedName name="FM" localSheetId="9">#REF!</definedName>
    <definedName name="FM" localSheetId="11">#REF!</definedName>
    <definedName name="FM" localSheetId="13">#REF!</definedName>
    <definedName name="FM" localSheetId="15">#REF!</definedName>
    <definedName name="FM" localSheetId="17">#REF!</definedName>
    <definedName name="FM">#REF!</definedName>
    <definedName name="FMA" localSheetId="3">#REF!</definedName>
    <definedName name="FMA" localSheetId="5">#REF!</definedName>
    <definedName name="FMA" localSheetId="7">#REF!</definedName>
    <definedName name="FMA" localSheetId="9">#REF!</definedName>
    <definedName name="FMA" localSheetId="11">#REF!</definedName>
    <definedName name="FMA" localSheetId="13">#REF!</definedName>
    <definedName name="FMA" localSheetId="15">#REF!</definedName>
    <definedName name="FMA" localSheetId="17">#REF!</definedName>
    <definedName name="FMA">#REF!</definedName>
    <definedName name="FMB" localSheetId="3">#REF!</definedName>
    <definedName name="FMB" localSheetId="5">#REF!</definedName>
    <definedName name="FMB" localSheetId="7">#REF!</definedName>
    <definedName name="FMB" localSheetId="9">#REF!</definedName>
    <definedName name="FMB" localSheetId="11">#REF!</definedName>
    <definedName name="FMB" localSheetId="13">#REF!</definedName>
    <definedName name="FMB" localSheetId="15">#REF!</definedName>
    <definedName name="FMB" localSheetId="17">#REF!</definedName>
    <definedName name="FMB">#REF!</definedName>
    <definedName name="FMC" localSheetId="3">#REF!</definedName>
    <definedName name="FMC" localSheetId="5">#REF!</definedName>
    <definedName name="FMC" localSheetId="7">#REF!</definedName>
    <definedName name="FMC" localSheetId="9">#REF!</definedName>
    <definedName name="FMC" localSheetId="11">#REF!</definedName>
    <definedName name="FMC" localSheetId="13">#REF!</definedName>
    <definedName name="FMC" localSheetId="15">#REF!</definedName>
    <definedName name="FMC" localSheetId="17">#REF!</definedName>
    <definedName name="FMC">#REF!</definedName>
    <definedName name="FMD" localSheetId="3">#REF!</definedName>
    <definedName name="FMD" localSheetId="5">#REF!</definedName>
    <definedName name="FMD" localSheetId="7">#REF!</definedName>
    <definedName name="FMD" localSheetId="9">#REF!</definedName>
    <definedName name="FMD" localSheetId="11">#REF!</definedName>
    <definedName name="FMD" localSheetId="13">#REF!</definedName>
    <definedName name="FMD" localSheetId="15">#REF!</definedName>
    <definedName name="FMD" localSheetId="17">#REF!</definedName>
    <definedName name="FMD">#REF!</definedName>
    <definedName name="FME" localSheetId="3">#REF!</definedName>
    <definedName name="FME" localSheetId="5">#REF!</definedName>
    <definedName name="FME" localSheetId="7">#REF!</definedName>
    <definedName name="FME" localSheetId="9">#REF!</definedName>
    <definedName name="FME" localSheetId="11">#REF!</definedName>
    <definedName name="FME" localSheetId="13">#REF!</definedName>
    <definedName name="FME" localSheetId="15">#REF!</definedName>
    <definedName name="FME" localSheetId="17">#REF!</definedName>
    <definedName name="FME">#REF!</definedName>
    <definedName name="FSADKJFLKASD" localSheetId="3">#REF!</definedName>
    <definedName name="FSADKJFLKASD" localSheetId="5">#REF!</definedName>
    <definedName name="FSADKJFLKASD" localSheetId="7">#REF!</definedName>
    <definedName name="FSADKJFLKASD" localSheetId="9">#REF!</definedName>
    <definedName name="FSADKJFLKASD" localSheetId="11">#REF!</definedName>
    <definedName name="FSADKJFLKASD" localSheetId="13">#REF!</definedName>
    <definedName name="FSADKJFLKASD" localSheetId="15">#REF!</definedName>
    <definedName name="FSADKJFLKASD" localSheetId="17">#REF!</definedName>
    <definedName name="FSADKJFLKASD">#REF!</definedName>
    <definedName name="gastos_contrato">[1]PRESUPUESTO!$AD$885</definedName>
    <definedName name="GUILLERMO">[3]SMMV!$A$2:$B$7</definedName>
    <definedName name="HABILITADO" localSheetId="3">#REF!</definedName>
    <definedName name="HABILITADO" localSheetId="5">#REF!</definedName>
    <definedName name="HABILITADO" localSheetId="7">#REF!</definedName>
    <definedName name="HABILITADO" localSheetId="9">#REF!</definedName>
    <definedName name="HABILITADO" localSheetId="11">#REF!</definedName>
    <definedName name="HABILITADO" localSheetId="13">#REF!</definedName>
    <definedName name="HABILITADO" localSheetId="15">#REF!</definedName>
    <definedName name="HABILITADO" localSheetId="17">#REF!</definedName>
    <definedName name="HABILITADO">#REF!</definedName>
    <definedName name="herramientas">[1]PRESUPUESTO!$AD$878</definedName>
    <definedName name="INDI1" localSheetId="3">#REF!</definedName>
    <definedName name="INDI1" localSheetId="5">#REF!</definedName>
    <definedName name="INDI1" localSheetId="7">#REF!</definedName>
    <definedName name="INDI1" localSheetId="9">#REF!</definedName>
    <definedName name="INDI1" localSheetId="11">#REF!</definedName>
    <definedName name="INDI1" localSheetId="13">#REF!</definedName>
    <definedName name="INDI1" localSheetId="15">#REF!</definedName>
    <definedName name="INDI1" localSheetId="17">#REF!</definedName>
    <definedName name="INDI1">#REF!</definedName>
    <definedName name="INF_BASICA" localSheetId="18">#REF!</definedName>
    <definedName name="INF_BASICA">#REF!</definedName>
    <definedName name="inst_provis">[1]PRESUPUESTO!$AD$882</definedName>
    <definedName name="KK" localSheetId="3">#REF!</definedName>
    <definedName name="KK" localSheetId="5">#REF!</definedName>
    <definedName name="KK" localSheetId="7">#REF!</definedName>
    <definedName name="KK" localSheetId="9">#REF!</definedName>
    <definedName name="KK" localSheetId="11">#REF!</definedName>
    <definedName name="KK" localSheetId="13">#REF!</definedName>
    <definedName name="KK" localSheetId="15">#REF!</definedName>
    <definedName name="KK" localSheetId="17">#REF!</definedName>
    <definedName name="KK">#REF!</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3">#REF!</definedName>
    <definedName name="MOD" localSheetId="5">#REF!</definedName>
    <definedName name="MOD" localSheetId="7">#REF!</definedName>
    <definedName name="MOD" localSheetId="9">#REF!</definedName>
    <definedName name="MOD" localSheetId="11">#REF!</definedName>
    <definedName name="MOD" localSheetId="13">#REF!</definedName>
    <definedName name="MOD" localSheetId="15">#REF!</definedName>
    <definedName name="MOD" localSheetId="17">#REF!</definedName>
    <definedName name="MOD">#REF!</definedName>
    <definedName name="obser">[4]BD_SITP_08!$AP:$AV</definedName>
    <definedName name="porce" localSheetId="18">#REF!</definedName>
    <definedName name="porce">#REF!</definedName>
    <definedName name="porce2" localSheetId="18">#REF!</definedName>
    <definedName name="porce2">#REF!</definedName>
    <definedName name="PORT.NUEVA">[5]SMMV!$A$2:$B$7</definedName>
    <definedName name="PRINT_AREA">#N/A</definedName>
    <definedName name="PRINT_AREA_MI">#N/A</definedName>
    <definedName name="PRINT_TITLES">#N/A</definedName>
    <definedName name="PRINT_TITLES_MI">#N/A</definedName>
    <definedName name="sdbfgfdgh" localSheetId="3">#REF!</definedName>
    <definedName name="sdbfgfdgh" localSheetId="5">#REF!</definedName>
    <definedName name="sdbfgfdgh" localSheetId="7">#REF!</definedName>
    <definedName name="sdbfgfdgh" localSheetId="9">#REF!</definedName>
    <definedName name="sdbfgfdgh" localSheetId="11">#REF!</definedName>
    <definedName name="sdbfgfdgh" localSheetId="13">#REF!</definedName>
    <definedName name="sdbfgfdgh" localSheetId="15">#REF!</definedName>
    <definedName name="sdbfgfdgh" localSheetId="17">#REF!</definedName>
    <definedName name="sdbfgfdgh">#REF!</definedName>
    <definedName name="sdfwg" localSheetId="3">#REF!</definedName>
    <definedName name="sdfwg" localSheetId="5">#REF!</definedName>
    <definedName name="sdfwg" localSheetId="7">#REF!</definedName>
    <definedName name="sdfwg" localSheetId="9">#REF!</definedName>
    <definedName name="sdfwg" localSheetId="11">#REF!</definedName>
    <definedName name="sdfwg" localSheetId="13">#REF!</definedName>
    <definedName name="sdfwg" localSheetId="15">#REF!</definedName>
    <definedName name="sdfwg" localSheetId="17">#REF!</definedName>
    <definedName name="sdfwg">#REF!</definedName>
    <definedName name="SEM_02">#N/A</definedName>
    <definedName name="servicios">[1]PRESUPUESTO!$AD$884</definedName>
    <definedName name="SINO" localSheetId="3">#REF!</definedName>
    <definedName name="SINO" localSheetId="5">#REF!</definedName>
    <definedName name="SINO" localSheetId="7">#REF!</definedName>
    <definedName name="SINO" localSheetId="9">#REF!</definedName>
    <definedName name="SINO" localSheetId="11">#REF!</definedName>
    <definedName name="SINO" localSheetId="13">#REF!</definedName>
    <definedName name="SINO" localSheetId="15">#REF!</definedName>
    <definedName name="SINO" localSheetId="17">#REF!</definedName>
    <definedName name="SINO">#REF!</definedName>
    <definedName name="SMLMV" localSheetId="3">#REF!</definedName>
    <definedName name="SMLMV" localSheetId="5">#REF!</definedName>
    <definedName name="SMLMV" localSheetId="7">#REF!</definedName>
    <definedName name="SMLMV" localSheetId="9">#REF!</definedName>
    <definedName name="SMLMV" localSheetId="11">#REF!</definedName>
    <definedName name="SMLMV" localSheetId="13">#REF!</definedName>
    <definedName name="SMLMV" localSheetId="15">#REF!</definedName>
    <definedName name="SMLMV" localSheetId="17">#REF!</definedName>
    <definedName name="SMLMV">#REF!</definedName>
    <definedName name="SMMV">[5]SMMV!$A$2:$B$7</definedName>
    <definedName name="subcontratos">[1]PRESUPUESTO!$AD$877</definedName>
    <definedName name="_xlnm.Print_Titles" localSheetId="3">'2. K-Residual - 18'!$13:$14</definedName>
    <definedName name="_xlnm.Print_Titles" localSheetId="5">'2. K-Residual - 19'!$13:$14</definedName>
    <definedName name="_xlnm.Print_Titles" localSheetId="7">'2. K-Residual - 20'!$13:$14</definedName>
    <definedName name="_xlnm.Print_Titles" localSheetId="9">'2. K-Residual - 39'!$13:$14</definedName>
    <definedName name="_xlnm.Print_Titles" localSheetId="11">'2. K-Residual - 40'!$13:$14</definedName>
    <definedName name="_xlnm.Print_Titles" localSheetId="13">'2. K-Residual - 41'!$13:$14</definedName>
    <definedName name="_xlnm.Print_Titles" localSheetId="15">'2. K-Residual - 42'!$13:$14</definedName>
    <definedName name="_xlnm.Print_Titles" localSheetId="17">'2. K-Residual - 43'!$13:$14</definedName>
    <definedName name="_xlnm.Print_Titles" localSheetId="18">'3. Financiera y Org.'!$1:$16</definedName>
    <definedName name="total_hh">[1]PRESUPUESTO!$AC$327</definedName>
    <definedName name="valor_final" localSheetId="3">#REF!</definedName>
    <definedName name="valor_final" localSheetId="5">#REF!</definedName>
    <definedName name="valor_final" localSheetId="7">#REF!</definedName>
    <definedName name="valor_final" localSheetId="9">#REF!</definedName>
    <definedName name="valor_final" localSheetId="11">#REF!</definedName>
    <definedName name="valor_final" localSheetId="13">#REF!</definedName>
    <definedName name="valor_final" localSheetId="15">#REF!</definedName>
    <definedName name="valor_final" localSheetId="17">#REF!</definedName>
    <definedName name="valor_final">#REF!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7" i="70" l="1"/>
  <c r="B17" i="70"/>
  <c r="A17" i="70"/>
  <c r="C16" i="70"/>
  <c r="B16" i="70"/>
  <c r="A16" i="70"/>
  <c r="B15" i="70"/>
  <c r="A15" i="70"/>
  <c r="E8" i="70"/>
  <c r="E9" i="70" s="1"/>
  <c r="D6" i="70"/>
  <c r="A4" i="70"/>
  <c r="R31" i="69"/>
  <c r="R30" i="69"/>
  <c r="R29" i="69"/>
  <c r="R24" i="69"/>
  <c r="Q24" i="69"/>
  <c r="P24" i="69"/>
  <c r="O24" i="69"/>
  <c r="N24" i="69"/>
  <c r="M24" i="69"/>
  <c r="L24" i="69"/>
  <c r="K24" i="69"/>
  <c r="J24" i="69"/>
  <c r="I24" i="69"/>
  <c r="H24" i="69"/>
  <c r="G24" i="69"/>
  <c r="F24" i="69"/>
  <c r="E24" i="69"/>
  <c r="S23" i="69"/>
  <c r="T23" i="69" s="1"/>
  <c r="S22" i="69"/>
  <c r="T22" i="69" s="1"/>
  <c r="S21" i="69"/>
  <c r="T21" i="69" s="1"/>
  <c r="E18" i="69"/>
  <c r="R35" i="69" s="1"/>
  <c r="B5" i="69"/>
  <c r="K18" i="69" l="1"/>
  <c r="S24" i="69"/>
  <c r="T24" i="69" s="1"/>
  <c r="R33" i="69"/>
  <c r="S33" i="69" s="1"/>
  <c r="R31" i="67"/>
  <c r="S22" i="67"/>
  <c r="T22" i="67" s="1"/>
  <c r="C17" i="68"/>
  <c r="B17" i="68"/>
  <c r="A17" i="68"/>
  <c r="C16" i="68"/>
  <c r="B16" i="68"/>
  <c r="A16" i="68"/>
  <c r="B15" i="68"/>
  <c r="A15" i="68"/>
  <c r="E8" i="68"/>
  <c r="E9" i="68" s="1"/>
  <c r="D6" i="68"/>
  <c r="A4" i="68"/>
  <c r="R30" i="67"/>
  <c r="R29" i="67"/>
  <c r="R24" i="67"/>
  <c r="Q24" i="67"/>
  <c r="P24" i="67"/>
  <c r="O24" i="67"/>
  <c r="N24" i="67"/>
  <c r="M24" i="67"/>
  <c r="L24" i="67"/>
  <c r="K24" i="67"/>
  <c r="J24" i="67"/>
  <c r="I24" i="67"/>
  <c r="H24" i="67"/>
  <c r="G24" i="67"/>
  <c r="F24" i="67"/>
  <c r="E24" i="67"/>
  <c r="S23" i="67"/>
  <c r="T23" i="67" s="1"/>
  <c r="S21" i="67"/>
  <c r="T21" i="67" s="1"/>
  <c r="E18" i="67"/>
  <c r="K18" i="67" s="1"/>
  <c r="B5" i="67"/>
  <c r="R33" i="67" l="1"/>
  <c r="S33" i="67" s="1"/>
  <c r="S24" i="67"/>
  <c r="T24" i="67" s="1"/>
  <c r="R35" i="67"/>
  <c r="C17" i="66"/>
  <c r="B17" i="66"/>
  <c r="A17" i="66"/>
  <c r="C16" i="66"/>
  <c r="B16" i="66"/>
  <c r="A16" i="66"/>
  <c r="B15" i="66"/>
  <c r="A15" i="66"/>
  <c r="E8" i="66"/>
  <c r="E9" i="66" s="1"/>
  <c r="D6" i="66"/>
  <c r="A4" i="66"/>
  <c r="R27" i="65"/>
  <c r="R29" i="65" s="1"/>
  <c r="R22" i="65"/>
  <c r="Q22" i="65"/>
  <c r="P22" i="65"/>
  <c r="O22" i="65"/>
  <c r="N22" i="65"/>
  <c r="M22" i="65"/>
  <c r="L22" i="65"/>
  <c r="K22" i="65"/>
  <c r="J22" i="65"/>
  <c r="I22" i="65"/>
  <c r="H22" i="65"/>
  <c r="G22" i="65"/>
  <c r="F22" i="65"/>
  <c r="E22" i="65"/>
  <c r="S21" i="65"/>
  <c r="T21" i="65" s="1"/>
  <c r="E18" i="65"/>
  <c r="R31" i="65" s="1"/>
  <c r="B5" i="65"/>
  <c r="S22" i="65" l="1"/>
  <c r="T22" i="65" s="1"/>
  <c r="K18" i="65"/>
  <c r="S29" i="65" s="1"/>
  <c r="C17" i="64" l="1"/>
  <c r="B17" i="64"/>
  <c r="A17" i="64"/>
  <c r="C16" i="64"/>
  <c r="B16" i="64"/>
  <c r="A16" i="64"/>
  <c r="B15" i="64"/>
  <c r="A15" i="64"/>
  <c r="E9" i="64"/>
  <c r="E8" i="64"/>
  <c r="D6" i="64"/>
  <c r="A4" i="64"/>
  <c r="R29" i="63"/>
  <c r="R28" i="63"/>
  <c r="R23" i="63"/>
  <c r="Q23" i="63"/>
  <c r="P23" i="63"/>
  <c r="O23" i="63"/>
  <c r="N23" i="63"/>
  <c r="M23" i="63"/>
  <c r="L23" i="63"/>
  <c r="K23" i="63"/>
  <c r="J23" i="63"/>
  <c r="I23" i="63"/>
  <c r="H23" i="63"/>
  <c r="G23" i="63"/>
  <c r="F23" i="63"/>
  <c r="E23" i="63"/>
  <c r="S22" i="63"/>
  <c r="T22" i="63" s="1"/>
  <c r="S21" i="63"/>
  <c r="T21" i="63" s="1"/>
  <c r="E18" i="63"/>
  <c r="K18" i="63" s="1"/>
  <c r="B5" i="63"/>
  <c r="S23" i="63" l="1"/>
  <c r="T23" i="63" s="1"/>
  <c r="R31" i="63"/>
  <c r="S31" i="63" s="1"/>
  <c r="R33" i="63"/>
  <c r="C17" i="61"/>
  <c r="B17" i="61"/>
  <c r="A17" i="61"/>
  <c r="C16" i="61"/>
  <c r="B16" i="61"/>
  <c r="A16" i="61"/>
  <c r="B15" i="61"/>
  <c r="A15" i="61"/>
  <c r="E8" i="61"/>
  <c r="E9" i="61" s="1"/>
  <c r="D6" i="61"/>
  <c r="A4" i="61"/>
  <c r="R29" i="60"/>
  <c r="R28" i="60"/>
  <c r="R23" i="60"/>
  <c r="Q23" i="60"/>
  <c r="P23" i="60"/>
  <c r="O23" i="60"/>
  <c r="N23" i="60"/>
  <c r="M23" i="60"/>
  <c r="L23" i="60"/>
  <c r="K23" i="60"/>
  <c r="J23" i="60"/>
  <c r="I23" i="60"/>
  <c r="H23" i="60"/>
  <c r="G23" i="60"/>
  <c r="F23" i="60"/>
  <c r="E23" i="60"/>
  <c r="S22" i="60"/>
  <c r="T22" i="60" s="1"/>
  <c r="S21" i="60"/>
  <c r="T21" i="60" s="1"/>
  <c r="E18" i="60"/>
  <c r="K18" i="60" s="1"/>
  <c r="B5" i="60"/>
  <c r="S23" i="60" l="1"/>
  <c r="T23" i="60" s="1"/>
  <c r="R31" i="60"/>
  <c r="S31" i="60" s="1"/>
  <c r="R33" i="60"/>
  <c r="C17" i="59"/>
  <c r="B17" i="59"/>
  <c r="A17" i="59"/>
  <c r="C16" i="59"/>
  <c r="B16" i="59"/>
  <c r="A16" i="59"/>
  <c r="B15" i="59"/>
  <c r="A15" i="59"/>
  <c r="E8" i="59"/>
  <c r="E9" i="59" s="1"/>
  <c r="D6" i="59"/>
  <c r="A4" i="59"/>
  <c r="R29" i="58"/>
  <c r="R28" i="58"/>
  <c r="R23" i="58"/>
  <c r="Q23" i="58"/>
  <c r="P23" i="58"/>
  <c r="O23" i="58"/>
  <c r="N23" i="58"/>
  <c r="M23" i="58"/>
  <c r="L23" i="58"/>
  <c r="K23" i="58"/>
  <c r="J23" i="58"/>
  <c r="I23" i="58"/>
  <c r="H23" i="58"/>
  <c r="G23" i="58"/>
  <c r="F23" i="58"/>
  <c r="E23" i="58"/>
  <c r="S22" i="58"/>
  <c r="T22" i="58" s="1"/>
  <c r="S21" i="58"/>
  <c r="T21" i="58" s="1"/>
  <c r="E18" i="58"/>
  <c r="R33" i="58" s="1"/>
  <c r="B5" i="58"/>
  <c r="S23" i="58" l="1"/>
  <c r="T23" i="58" s="1"/>
  <c r="R31" i="58"/>
  <c r="K18" i="58"/>
  <c r="S31" i="58" l="1"/>
  <c r="E23" i="56"/>
  <c r="S22" i="56"/>
  <c r="T22" i="56" s="1"/>
  <c r="C17" i="57"/>
  <c r="B17" i="57"/>
  <c r="A17" i="57"/>
  <c r="C16" i="57"/>
  <c r="B16" i="57"/>
  <c r="A16" i="57"/>
  <c r="A15" i="57"/>
  <c r="E8" i="57"/>
  <c r="E9" i="57" s="1"/>
  <c r="D6" i="57"/>
  <c r="A4" i="57"/>
  <c r="R29" i="56"/>
  <c r="R28" i="56"/>
  <c r="R23" i="56"/>
  <c r="Q23" i="56"/>
  <c r="P23" i="56"/>
  <c r="O23" i="56"/>
  <c r="N23" i="56"/>
  <c r="M23" i="56"/>
  <c r="L23" i="56"/>
  <c r="K23" i="56"/>
  <c r="J23" i="56"/>
  <c r="I23" i="56"/>
  <c r="H23" i="56"/>
  <c r="G23" i="56"/>
  <c r="F23" i="56"/>
  <c r="S21" i="56"/>
  <c r="T21" i="56" s="1"/>
  <c r="E18" i="56"/>
  <c r="K18" i="56" s="1"/>
  <c r="B5" i="56"/>
  <c r="S23" i="56" l="1"/>
  <c r="T23" i="56" s="1"/>
  <c r="R33" i="56"/>
  <c r="R31" i="56"/>
  <c r="S31" i="56" s="1"/>
  <c r="R33" i="40"/>
  <c r="R32" i="40"/>
  <c r="S23" i="40"/>
  <c r="T23" i="40" s="1"/>
  <c r="S24" i="40"/>
  <c r="T24" i="40" s="1"/>
  <c r="C17" i="48"/>
  <c r="C16" i="48"/>
  <c r="B17" i="48"/>
  <c r="B16" i="48"/>
  <c r="A17" i="48"/>
  <c r="A16" i="48"/>
  <c r="A15" i="48"/>
  <c r="B15" i="48"/>
  <c r="B5" i="40"/>
  <c r="R31" i="40" l="1"/>
  <c r="R30" i="40"/>
  <c r="S22" i="40"/>
  <c r="T22" i="40" s="1"/>
  <c r="R35" i="40" l="1"/>
  <c r="E8" i="48" l="1"/>
  <c r="E9" i="48" s="1"/>
  <c r="D6" i="48" l="1"/>
  <c r="A4" i="48"/>
  <c r="S21" i="40" l="1"/>
  <c r="T21" i="40" s="1"/>
  <c r="R25" i="40" l="1"/>
  <c r="Q25" i="40"/>
  <c r="P25" i="40"/>
  <c r="O25" i="40"/>
  <c r="N25" i="40"/>
  <c r="M25" i="40"/>
  <c r="L25" i="40"/>
  <c r="K25" i="40"/>
  <c r="J25" i="40"/>
  <c r="I25" i="40"/>
  <c r="H25" i="40"/>
  <c r="G25" i="40"/>
  <c r="F25" i="40"/>
  <c r="E25" i="40"/>
  <c r="S25" i="40" l="1"/>
  <c r="T25" i="40" s="1"/>
  <c r="E18" i="40" l="1"/>
  <c r="K18" i="40" l="1"/>
  <c r="S35" i="40" s="1"/>
  <c r="R37" i="4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886AFF0E-434A-4FC1-9C81-B299C1467EC1}">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023DE12F-E44A-4DEF-9F85-5B2B2E14D81D}">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B249FFBE-0D59-4A3B-9B54-509205556A23}">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ADFEF172-96E5-4BC0-9E17-C60716CA091F}">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FA77B293-2E0E-4EF0-851F-F293A0A78617}">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C132DA5D-267F-4B24-B1B1-68D833A7206A}">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CDD40F76-0E52-4FB4-BE76-4AA7AFFB3FD0}">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2ACEC2DF-964B-41B6-9EF8-0C2A34F91AC9}">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463C3A6C-5853-4A1F-AB4C-7BEB1087F3D6}">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86D260CB-6C4A-4720-8757-5C947A91856A}">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4C77D8C9-76D5-4B3A-83AE-9978A47D9C1C}">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8162EEBD-4F84-4C78-B18C-5F8C9551B9A3}">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408D559D-7980-4D4A-830A-A2B526F54C16}">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99EE1C76-FC97-4B2B-BDF2-2654D0A48F8C}">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96F80018-43AE-473A-9200-04CBC87B6EE6}">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A1783F3D-4CB5-4D83-B4BB-51F6153D7247}">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4EFE7490-5981-4DC9-8C78-CF1DACF76328}">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ABEFED0E-3BCB-494E-AFAC-BD6C96E0952B}">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B8472FB7-C9D6-4E30-8AF1-F7C929080C78}">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C8742020-3B3E-4FDA-BBD7-4A55B9B5CA5C}">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55FD545A-5501-4A3D-8140-DCC64729F9D2}">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4" authorId="0" shapeId="0" xr:uid="{B816F7E6-6D6F-44A4-AC6A-2782EAD32482}">
      <text>
        <r>
          <rPr>
            <b/>
            <sz val="9"/>
            <color indexed="81"/>
            <rFont val="Tahoma"/>
          </rPr>
          <t>user:</t>
        </r>
        <r>
          <rPr>
            <sz val="9"/>
            <color indexed="81"/>
            <rFont val="Tahoma"/>
          </rPr>
          <t xml:space="preserve">
- Proponente Plural por lo menos uno de los integrantes debe aportar el  50% de la experiencia solicitada, los demas integrantes deben aportar por lo menos el 5%
 - Por lo menos uno de los integrantes no podra aportar experiencia pero la participación del integrante no podrá superior del 10%, si lo considera pertienete. 
</t>
        </r>
      </text>
    </comment>
    <comment ref="J18" authorId="0" shapeId="0" xr:uid="{F101BC51-5F91-4F4F-87E5-CC2B6B23E21D}">
      <text>
        <r>
          <rPr>
            <b/>
            <sz val="9"/>
            <color indexed="81"/>
            <rFont val="Tahoma"/>
            <family val="2"/>
          </rPr>
          <t>user:</t>
        </r>
        <r>
          <rPr>
            <sz val="9"/>
            <color indexed="81"/>
            <rFont val="Tahoma"/>
            <family val="2"/>
          </rPr>
          <t xml:space="preserve">
# de Contrato     % Presupeusto Oficial en SMMLV
     1  a 2               -&gt;                  75%
     3 a 4               -&gt;                  120%
    Hasta 5         -&gt;                  150%
Mipyme y/o emprendimeinto y empresa de mujer revisar 3.5.7</t>
        </r>
      </text>
    </comment>
    <comment ref="B20" authorId="0" shapeId="0" xr:uid="{8E04CCF0-ABC1-4510-B76E-21F050CF2EB6}">
      <text>
        <r>
          <rPr>
            <b/>
            <sz val="9"/>
            <color indexed="81"/>
            <rFont val="Tahoma"/>
          </rPr>
          <t>user:</t>
        </r>
        <r>
          <rPr>
            <sz val="9"/>
            <color indexed="81"/>
            <rFont val="Tahoma"/>
          </rPr>
          <t xml:space="preserve">
Los Contratos aportados para efectos de acreditación de la experiencia requerida deben estar clasificados en alguno de los siguientes códigos:</t>
        </r>
      </text>
    </comment>
  </commentList>
</comments>
</file>

<file path=xl/sharedStrings.xml><?xml version="1.0" encoding="utf-8"?>
<sst xmlns="http://schemas.openxmlformats.org/spreadsheetml/2006/main" count="1050" uniqueCount="249">
  <si>
    <t>OBJETO:</t>
  </si>
  <si>
    <r>
      <t xml:space="preserve">PROPONENTE 
</t>
    </r>
    <r>
      <rPr>
        <b/>
        <sz val="10"/>
        <rFont val="Arial Narrow"/>
        <family val="2"/>
      </rPr>
      <t>(Persona Natural, Jurídica, Consorcio o Unión Temporal):</t>
    </r>
  </si>
  <si>
    <t>INTEGRANTE 1:</t>
  </si>
  <si>
    <t>PORCENTAJE DE PARTICIPACIÓN:</t>
  </si>
  <si>
    <t>INTEGRANTE 2:</t>
  </si>
  <si>
    <t>INTEGRANTE 3:</t>
  </si>
  <si>
    <t>PRESUPUESTO OFICIAL ESTIMADO:</t>
  </si>
  <si>
    <t>REQUISITO:</t>
  </si>
  <si>
    <t>CÓDIGOS RUP:</t>
  </si>
  <si>
    <t>CUMPLE</t>
  </si>
  <si>
    <t>NO CUMPLE</t>
  </si>
  <si>
    <t>EXPERIENCIA GENERAL</t>
  </si>
  <si>
    <t>No.</t>
  </si>
  <si>
    <t>NOMBRE PARTICIPANTE QUE APORTA LA EXPERIENCIA</t>
  </si>
  <si>
    <t>VALOR DEL CONTRATO EN SMMLV RELACIONADOS EN EL RUP</t>
  </si>
  <si>
    <t>OBSERVACIONES</t>
  </si>
  <si>
    <t>VALOR SUMATORIA CONTRATOS ACREDITADOS PARA EXPERIENCIA HABILITANTE DEL PROPONENTE:</t>
  </si>
  <si>
    <t>PROPONENTE</t>
  </si>
  <si>
    <t>FONDO DE DESARROLLO LOCAL DE USME</t>
  </si>
  <si>
    <t xml:space="preserve">OBJETO </t>
  </si>
  <si>
    <t>CUMPLE / NO CUMPLE</t>
  </si>
  <si>
    <t>FORMATO: EVALUACIÓN EXPERIENCIA MINIMA HABILITANTE PROPONENTES</t>
  </si>
  <si>
    <t>Contrato 1</t>
  </si>
  <si>
    <t>Contrato 2</t>
  </si>
  <si>
    <r>
      <t xml:space="preserve">CODIGOS CLASIFICACIÓN  UNSPSC
</t>
    </r>
    <r>
      <rPr>
        <sz val="10"/>
        <rFont val="Arial Narrow"/>
        <family val="2"/>
      </rPr>
      <t xml:space="preserve">
CUMPLE / NO CUMPLE</t>
    </r>
  </si>
  <si>
    <t>% PARTICIPACION EN EL CONSORCIO O UNIÓN TEMPORAL</t>
  </si>
  <si>
    <t>VALOR DEL CONTRATO EN SMMLV 
X 
PORCENTAJE PARTICIPACIÓN</t>
  </si>
  <si>
    <t>Profesional(es) de Planeación</t>
  </si>
  <si>
    <t>DATOS GENERALES</t>
  </si>
  <si>
    <t>Objeto</t>
  </si>
  <si>
    <t>No de Proceso</t>
  </si>
  <si>
    <t>Presupuesto Oficial</t>
  </si>
  <si>
    <t>Presupuesto Solicitado</t>
  </si>
  <si>
    <t xml:space="preserve">PROPONENTE </t>
  </si>
  <si>
    <t>SMMLV 2023</t>
  </si>
  <si>
    <t>Persona Natural</t>
  </si>
  <si>
    <t>Persona Juridica</t>
  </si>
  <si>
    <t>Consorcio</t>
  </si>
  <si>
    <t>Union Temporal</t>
  </si>
  <si>
    <t>Fecha de Cierre del Proceso</t>
  </si>
  <si>
    <t>COMITÉ EVALUADOR</t>
  </si>
  <si>
    <t>LICITACIÓN PÚBLICA</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</si>
  <si>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</si>
  <si>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</si>
  <si>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</si>
  <si>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</si>
  <si>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</si>
  <si>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Comité Evaluador - Técnico</t>
  </si>
  <si>
    <t>Comité Evaluador - Económico</t>
  </si>
  <si>
    <t>Mediana con Valor Absoluto</t>
  </si>
  <si>
    <t>Media Geométrica con presupuesto oficial</t>
  </si>
  <si>
    <t>Media Aritmética</t>
  </si>
  <si>
    <t>Método</t>
  </si>
  <si>
    <t>Rango (inclusive)</t>
  </si>
  <si>
    <t>De 0.00 a 0.33</t>
  </si>
  <si>
    <t>De 0.34 a 0.67</t>
  </si>
  <si>
    <t>De 0.68 a 0.99</t>
  </si>
  <si>
    <t>Comité Evaluador - Financiero</t>
  </si>
  <si>
    <t>Comité Evaluador - Consolidado</t>
  </si>
  <si>
    <t>Conteo de Codigos</t>
  </si>
  <si>
    <t>CONSOLIDADO</t>
  </si>
  <si>
    <t>3</t>
  </si>
  <si>
    <t>Cumple / NO Cumple</t>
  </si>
  <si>
    <t>Experiencia 
General
CUMPLE / NO CUMPLE</t>
  </si>
  <si>
    <t>Experiencia 
Especifica
CUMPLE / NO CUMPLE</t>
  </si>
  <si>
    <t>CÓDIGOS RUP 
SOLICITADOS</t>
  </si>
  <si>
    <t>Sin Observaciones</t>
  </si>
  <si>
    <t>K-RESIDUAL</t>
  </si>
  <si>
    <t>CAPACIDAD RESIDUAL DEL PROPONENTE</t>
  </si>
  <si>
    <t>POE (Presupuesto Oficial Estimado)</t>
  </si>
  <si>
    <t>PLAZO (meses)</t>
  </si>
  <si>
    <t>ANTICIPO</t>
  </si>
  <si>
    <t>CAPACIDAD RESIDUAL DEL PROCESO DE CONTRATACIÓN (CRPC)</t>
  </si>
  <si>
    <t>CAPACIDAD RESIDUAL 
DEL PROPONENTE</t>
  </si>
  <si>
    <t>Comp. %</t>
  </si>
  <si>
    <t>USO DE LA APLICACIÓN PARA ESTABLECER LA CAPACIDAD RESIDUAL, DE COLOMBIA COMPRA EFICIENTE</t>
  </si>
  <si>
    <t>ADRIANA GORDILLO HUERTAS</t>
  </si>
  <si>
    <t xml:space="preserve">INDICADORES DEL PROCESO </t>
  </si>
  <si>
    <t>INDICE DE LIQUIDEZ</t>
  </si>
  <si>
    <t xml:space="preserve">INDICE DE ENDEUDAMIENTO </t>
  </si>
  <si>
    <t>RAZON DE COBERTURA DE INTERES</t>
  </si>
  <si>
    <t xml:space="preserve">RENTABILIDAD 
DEL PATRIMONIO </t>
  </si>
  <si>
    <t>RENTABILIDAD 
DEL ACTIVO</t>
  </si>
  <si>
    <t>CAPITAL DE 
TRABAJO</t>
  </si>
  <si>
    <t>&gt; O = a 1,21</t>
  </si>
  <si>
    <t>&lt; O = a 70%</t>
  </si>
  <si>
    <t>&gt; O = a 1</t>
  </si>
  <si>
    <t>&gt; O = a 0,04</t>
  </si>
  <si>
    <t>&gt; O = a 0,02</t>
  </si>
  <si>
    <t>INDICADORES DEL PROCESO CUMPLIMIENTO AL DECRETO 1860 DE 2021</t>
  </si>
  <si>
    <t>&gt; O = a 1,11</t>
  </si>
  <si>
    <t>&lt; O = a 75%</t>
  </si>
  <si>
    <t>INDICADORES FINANCIEROS</t>
  </si>
  <si>
    <t>RESULTADOS</t>
  </si>
  <si>
    <t>OFERTA</t>
  </si>
  <si>
    <t>AÑO</t>
  </si>
  <si>
    <t>NIT</t>
  </si>
  <si>
    <t xml:space="preserve">NOMBRE DEL PROPONENTE </t>
  </si>
  <si>
    <t xml:space="preserve">RENTABILIDAD DEL PATRIMONIO </t>
  </si>
  <si>
    <t>RENTABILIDAD DEL ACTIVO</t>
  </si>
  <si>
    <t>CUMPLE/ NO CUMPLE</t>
  </si>
  <si>
    <r>
      <t xml:space="preserve">* </t>
    </r>
    <r>
      <rPr>
        <b/>
        <u/>
        <sz val="14"/>
        <color theme="1"/>
        <rFont val="Arial"/>
        <family val="2"/>
      </rPr>
      <t>Nota</t>
    </r>
    <r>
      <rPr>
        <sz val="14"/>
        <color theme="1"/>
        <rFont val="Arial"/>
        <family val="2"/>
      </rPr>
      <t>: En cumplimiento del Decreto 579 de 2021 y 1041 de 2022, artículo 3 parágrafo transitorio, el FDLU establecerá y evaluará los requisitos habilitantes de capacidad financiera y organizacional de los proponentes teniendo en cuenta la información que conste en el Registro Único de Proponentes (RUP) de los tres últimos años fiscales y se tendrá en cuenta el mejor año fiscal que refleje el respectivo RUP.</t>
    </r>
  </si>
  <si>
    <t>NOMBRE(S) PROFESIONALES DE EVALUACIÓN</t>
  </si>
  <si>
    <t>PRESUPUESTO OFICIAL EN SMLMV 2024 SOLICITADO:</t>
  </si>
  <si>
    <t>PROCESO FDLU-LP-004-2024</t>
  </si>
  <si>
    <r>
      <t xml:space="preserve">      FORMATO EVALUACIÓN </t>
    </r>
    <r>
      <rPr>
        <b/>
        <sz val="18"/>
        <color theme="4"/>
        <rFont val="Arial"/>
        <family val="2"/>
      </rPr>
      <t>PRELIMINAR</t>
    </r>
    <r>
      <rPr>
        <b/>
        <sz val="18"/>
        <rFont val="Arial"/>
        <family val="2"/>
      </rPr>
      <t xml:space="preserve"> CAPACIDAD FINANCIERA Y ORGANIZACIONAL DEL PROPONENTE</t>
    </r>
  </si>
  <si>
    <t>&gt; O = a 0</t>
  </si>
  <si>
    <t>&gt; O = a 0,00</t>
  </si>
  <si>
    <t>2023CONSORCIO SAN GABRIEL</t>
  </si>
  <si>
    <t>0CONSORCIO VIAS PRO BOGOTA</t>
  </si>
  <si>
    <t>2023CONSORCIO MALLA VIAL BAE</t>
  </si>
  <si>
    <t>2023CONSORCIO SAN PROTO</t>
  </si>
  <si>
    <t xml:space="preserve">2023CONSORCIO VIAS VMH. </t>
  </si>
  <si>
    <t>2023UNIÓN TEMPORAL RED VIAL</t>
  </si>
  <si>
    <t>2023 Consorcio Malla Vial Usme.</t>
  </si>
  <si>
    <t>2023Consorcio Espacio Público.</t>
  </si>
  <si>
    <t>2023CONSTRUCTORA CAMACON S A S</t>
  </si>
  <si>
    <t>2023CONSORCIO MVOBRAS4</t>
  </si>
  <si>
    <t>2023CONSORCIO VIAL ABC 2024</t>
  </si>
  <si>
    <t>2023CONSORCIO USME 004.</t>
  </si>
  <si>
    <t>2023CONSORCIO KAP-RED</t>
  </si>
  <si>
    <t xml:space="preserve">2023CONSORCIO CONSTRUVIAL USME 2024. </t>
  </si>
  <si>
    <t>2023CONSORCIO VIAL USME S&amp;C.</t>
  </si>
  <si>
    <t xml:space="preserve">2023CONSORCIO USME C4. </t>
  </si>
  <si>
    <t>2023CONSORCIO USMEIN BQ 2024.</t>
  </si>
  <si>
    <t>2023CONSORCIO MALLA VIAL USME</t>
  </si>
  <si>
    <t>2023CONSORCIO OBRAS VIALES BOGOTÁ.</t>
  </si>
  <si>
    <t>2023CONSORCIO VIAS USME P&amp;E 2024.</t>
  </si>
  <si>
    <t>2023CONSORCIO VIAL USME</t>
  </si>
  <si>
    <t>2023 CONSORCIO RIK VIAL</t>
  </si>
  <si>
    <t>2023CONSORCIO OBRAS JH</t>
  </si>
  <si>
    <t>2023PROYECTOS DE INGENIERIA CIVIL LA FE S.A.S.</t>
  </si>
  <si>
    <t>2023CONSORCIO BYR-SG</t>
  </si>
  <si>
    <t>2023CONSORCIO CONSTRUCCIONES USME</t>
  </si>
  <si>
    <t>2023CONSORCIO CONSTRUCCIONES VIALES</t>
  </si>
  <si>
    <t>2023CONSORCIO SAN AGUSTIN</t>
  </si>
  <si>
    <t>2023CONSORCIO DBS-MAZI-ASDELOGY 09</t>
  </si>
  <si>
    <t>2023CONSORCIO OBRA VIAL 2024</t>
  </si>
  <si>
    <t>2023CONSORCIO MARCA USME</t>
  </si>
  <si>
    <t>2023CONSORCIO VIAL LGC USME.</t>
  </si>
  <si>
    <t>2023CONSORCIO USMEMAX24.</t>
  </si>
  <si>
    <t>2023CONSORCIO APOLO 24.</t>
  </si>
  <si>
    <t>2023CONSORCIO MALLA VIAL USME 2025</t>
  </si>
  <si>
    <t>2023CONSORCIO VIAL USME 2030.</t>
  </si>
  <si>
    <t>2023CONSORCIO CONSTRUVÍAS</t>
  </si>
  <si>
    <t>0CONSORCIO LOCALIDAD DE USME</t>
  </si>
  <si>
    <t>2023CONSORCIO VIAL USME.</t>
  </si>
  <si>
    <r>
      <t xml:space="preserve">La propuesta NO presenta formato 2 de Documento de conformación de consorcio.
</t>
    </r>
    <r>
      <rPr>
        <b/>
        <sz val="11"/>
        <color rgb="FFFF0000"/>
        <rFont val="Arial"/>
        <family val="2"/>
      </rPr>
      <t xml:space="preserve">
Subsanar en el termino del traslado de la Evaluación</t>
    </r>
  </si>
  <si>
    <r>
      <t xml:space="preserve">La propuesta NO adjunta RUP de MAZ INTERVENTORES Y CONSULTORES S.A.S
</t>
    </r>
    <r>
      <rPr>
        <b/>
        <sz val="11"/>
        <color rgb="FFFF0000"/>
        <rFont val="Arial"/>
        <family val="2"/>
      </rPr>
      <t xml:space="preserve">
Subsanar en el termino del traslado de la Evaluación</t>
    </r>
  </si>
  <si>
    <r>
      <t xml:space="preserve">El pliego de condiciones indica: capital de trabajo requerido es el 20% del PO.
</t>
    </r>
    <r>
      <rPr>
        <b/>
        <sz val="11"/>
        <color rgb="FFFF0000"/>
        <rFont val="Arial"/>
        <family val="2"/>
      </rPr>
      <t>Subsanar en el termino del traslado de la Evaluación</t>
    </r>
  </si>
  <si>
    <t>CONTRATAR MEDIANTE EL SISTEMA DE PRECIOS UNITARIOS A MONTO AGOTABLE, LAS OBRAS DE REHABILITACIÓN Y/O CONSERVACIÓN Y/O MEJORAMIENTO Y/O MANTENIMIENTO DE PARQUES DE PROXIMIDAD DE LA LOCALIDAD DE USME</t>
  </si>
  <si>
    <t>FDLU-LP-010-2024 (117411)</t>
  </si>
  <si>
    <t>Edwin López</t>
  </si>
  <si>
    <t>Fabián Benavides</t>
  </si>
  <si>
    <t>Juan José Londoño</t>
  </si>
  <si>
    <t>Hader Rodríguez</t>
  </si>
  <si>
    <t>Paula Lara</t>
  </si>
  <si>
    <t>Jhon Santofimio</t>
  </si>
  <si>
    <t>1.</t>
  </si>
  <si>
    <t>CONTRATAR MEDIANTE EL SISTEMA DE PRECIOS UNITARIOS A MONTO AGOTABLE, LAS OBRAS DE REHABILITACIÓN Y/O CONSERVACIÓN Y/O MEJORAMIENTO Y/O MANTENIMIENTO DE PARQUES DE PROXIMIDAD DE LA LOCALIDAD DE USME,</t>
  </si>
  <si>
    <r>
      <rPr>
        <b/>
        <sz val="12"/>
        <rFont val="Arial Narrow"/>
        <family val="2"/>
      </rPr>
      <t>(-) Experiencia General:</t>
    </r>
    <r>
      <rPr>
        <sz val="12"/>
        <rFont val="Arial Narrow"/>
        <family val="2"/>
      </rPr>
      <t xml:space="preserve"> CONSTRUCCIÓN Y/O RECONSTRUCCIÓN Y/O AMPLIACIÓN Y/O TERMINACIÓN Y/O REHABILITACIÓN Y/O MEJORAMIENTO Y/O MANTENIMIENTO Y/O ADECUACIÓN DE PARQUES
CONSTRUCCIÓN Y/O RECONSTRUCCIÓN Y/O AMPLIACIÓN Y/O TERMINACIÓN Y/O REHABILITACIÓN Y/O MEJORAMIENTO Y/O MANTENIMIENTO Y/O ADECUACIÓN DE ESPACIO PÚBLICO " 
Nota 1: Para el caso de experiencia de ESPACIO PÚBLICO se excluyen de estos las vías destinadas al tránsito vehicular, así como la conservación y/o preservación de playas marítimas.
Nota 2: En el caso en el cual el proceso de selección contemple actividades de dotación de mobiliario, la experiencia válida aportada deberá acreditar en por lo menos uno (1) de los contratos actividades de suministro e instalación de mobiliario.
(-) </t>
    </r>
    <r>
      <rPr>
        <b/>
        <sz val="12"/>
        <rFont val="Arial Narrow"/>
        <family val="2"/>
      </rPr>
      <t xml:space="preserve">Experiencia Especifica: </t>
    </r>
    <r>
      <rPr>
        <sz val="12"/>
        <rFont val="Arial Narrow"/>
        <family val="2"/>
      </rPr>
      <t xml:space="preserve">Con la sumatoria de hasta máximo dos (2) de los contratos válidos aportados como experiencia general debe corresponder mínimo al (F70%) del presupuesto oficial del presente proceso de selección.
% DE DIMENSIONAMIENTO (Según la magnitud requerida en el proceso de contratación)
Valor de F%: 70%
(-) </t>
    </r>
    <r>
      <rPr>
        <b/>
        <sz val="12"/>
        <rFont val="Arial Narrow"/>
        <family val="2"/>
      </rPr>
      <t>Experiencia Secundaria:</t>
    </r>
    <r>
      <rPr>
        <sz val="12"/>
        <rFont val="Arial Narrow"/>
        <family val="2"/>
      </rPr>
      <t xml:space="preserve"> ESPECÍFICA URBANISMO Y/O PAISAJISMO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t>
    </r>
  </si>
  <si>
    <t>NOTAS:
1. Para acreditar la experiencia el oferente deberá adjuntar las Actas de Liquidación o Acta de entrega o terminación o final o de recibo definitivo o Certificación de experienci o Acta de inicio o la orden de inicio, y adicional cualquier otro documento por medio del cual se soporte el cumplimiento de las condiciones de experiencia solicitadas en el Proceso.
2. En caso de encontrar discrepancias entre los valores reportados en el Formato y los registrados en el RUP, la Entidad tendrá en cuenta el orden de prevalencia realacionadoa anteriormente.</t>
  </si>
  <si>
    <t>CONSORCIO INNFRA RECREA DEPORTE DISTRITAL</t>
  </si>
  <si>
    <t>INNOVACIÓN E INFRAESRUCTURA S.A.S – INNFRA S.A.S</t>
  </si>
  <si>
    <t>RENOSTER S.A.S.</t>
  </si>
  <si>
    <t>Contrato 3</t>
  </si>
  <si>
    <t>Contrato 4</t>
  </si>
  <si>
    <t>MUNICIPIO DE MEDELLÍN</t>
  </si>
  <si>
    <t>ALCALDÍA DE MEDELLÍN - SECRETARÍA DE OBRAS PÚBLICAS</t>
  </si>
  <si>
    <t>AGUAS BOGOTÁ S.A. ESP</t>
  </si>
  <si>
    <t>X</t>
  </si>
  <si>
    <t>REALIZAR LOS ESTUDIOS, DISEÑOS E INTERVENCIONES REQUERIDAS PARA CUMPLIR EL OBJETO DEL CONVENIO INTERADMINISTRATIVO SDA-CD-20181442 DEL SENDERO DEL FILO JUAN REY AL INTERIOR DEL PARQUE ECOLÓGICO DISTRITAL DE MONTAÑA ENTRENUBES (PEDEN).</t>
  </si>
  <si>
    <t>Experiencia 
General
(Intervención parques o espacio público)
CUMPLE / NO CUMPLE</t>
  </si>
  <si>
    <t>CONSTRUCCION DE OBRAS DE URBANISMO DEL ESPACIO PUBLICO JARDIN BOTANICO, SEGUNDA ETAPA</t>
  </si>
  <si>
    <t>CERTIFICACIÓN CON ÁREAS Y CANTIDADES</t>
  </si>
  <si>
    <t>CERTIFICACIÓN CON ÁREAS Y ACTIVIDADES REALIZADAS</t>
  </si>
  <si>
    <t>CONSTRUCCION OBRAS DE URBANISMO DEL ESPACIO PUBLICO JARDIN BOTÁNICO, PRIMERA ETAPA</t>
  </si>
  <si>
    <t>CONSTRUCCIÒN DEL PASEO CARABOBO ENTRE CALLES 53 AVENIDA DE GEIFF Y CALLE 44 SAN JUAN</t>
  </si>
  <si>
    <t>Ver Documento Anexo. 18. K-Residual CONSORCIO INNFRA RECREA DEPORTE DISTRITAL.pdf</t>
  </si>
  <si>
    <t>ACM EMPRESA CONSTRUCTORA SAS</t>
  </si>
  <si>
    <t xml:space="preserve">51
</t>
  </si>
  <si>
    <t>MUNICIPIO DE PEREIRA</t>
  </si>
  <si>
    <t>GOBERNACION DEL PUTUMAYO</t>
  </si>
  <si>
    <t>CONSTRUCCION AVENIDA SAN MATEO DESDE LA AVENIDA LAS AMERICAS HASTA LA INTERSECCION DE LA AVENIDA 30 DE AGOSTO</t>
  </si>
  <si>
    <t>MEJORAMIENTO DE CAMINOS VEREDALES CON LA CONSTRUCCION DE SENDEROS EN CONCRETO REFORZADO EN (PUERTO BELLO - CAMPO AJI, CHORRO LARGO - MONTEBELLO, BRASILIA - NUEVA COLOMBIA) DE PUERTO ASIS Y LAS VEREDAS (BETANIA - LAURELES) VALLE DEL GUAMUEZ EN EL DEPARTAMENTO DEL PUTUMAYO</t>
  </si>
  <si>
    <t>CERTIFICACIÓN Y ACTA DE RECIBO FINAL DE OBRAS</t>
  </si>
  <si>
    <t>ACTA DE LIQUIDACIÓN, ACTA DE RECIBO FINAL</t>
  </si>
  <si>
    <t>Ver Documento Anexo. Anexo. 19. K-Residual ACM EMPRESA CONSTRUCTORA SAS.pdf</t>
  </si>
  <si>
    <t>RETIN INGENIERÍA S.A.S.</t>
  </si>
  <si>
    <t>FONDO DE DESARROLLO LOCAL DE BOSA</t>
  </si>
  <si>
    <t>REALIZAR EL MANTENIMIENTO ADECUACION DOTACION Y/O CONSTRUCCION DE PARQUES DE ESCALA VECINAL DE LA LOCALIDAD DE BOSA</t>
  </si>
  <si>
    <t>EJECUTAR O POR EL SISTEMA DE PRECIOS UNITARIOS FIJOS SIN FORMULA DE AJUSTE LA CONSTRUCCION, MANTENIMIENTO, ADECUACION Y DOTACION DE DIFERENTES PARQUES DE LA LOCALIDAD DE BOSA, INCLUIDO EL ESPACIO PUBLICO ASOCIADO</t>
  </si>
  <si>
    <t>CERTIFICACIÓN Y ACTA DE RECIBO FINAL CON CANTIDADES</t>
  </si>
  <si>
    <t>ACTA DE RECIBO FINAL CON CANTIDADES</t>
  </si>
  <si>
    <t>Ver Documento Anexo. 20. K-Residual RETIN INGENIERÍA S.A.S..pdf</t>
  </si>
  <si>
    <t>CONSORCIO PARQUES USME E&amp;E 2024</t>
  </si>
  <si>
    <t>EDC INGENIERIA SAS</t>
  </si>
  <si>
    <t>ESTUDIOS E INGENIERIA SAS</t>
  </si>
  <si>
    <t>79 EEISAS
72 EDC</t>
  </si>
  <si>
    <t>REALIZAR POR EL SISTEMA DE PRECIOS UNITARIOS FIJOS, SIN FORMULA DE REAJUSTE LAS OBRAS DE CONSTRUCCION DEL PARQUES VECINAL URBANIZACION MIRAVALLE I, II Y III ETAPA, EL CORTIJO, SAN JUAN BAUTISTA Y SAN LUIS DE LA LOCALIDAD DE USME</t>
  </si>
  <si>
    <t>“REALIZAR POR EL SISTEMA DE PRECIOS UNITARIOS FIJOS, SIN FORMULA DE REAJUSTE LA OBRA DE CONSTRUCCIÓN DE LA ETAPA II Y III DEL PARQUE VECINAL URBANIZACIÓN MIRAVALLE I, II Y III ETAPA, EL CORTIJO, SAN JUAN BAUTISTA Y SAN LUIS CÓD. 05-042 DE LA LOCALIDAD DE USME EN BOGOTÁ D.C.”.</t>
  </si>
  <si>
    <t>CERTIFICACIÓN CON ACTIVIDADES Y ACTA DE TERMINACIÓN DE OBRAS</t>
  </si>
  <si>
    <t xml:space="preserve">CERTIFICACIÓN CON ACTIVIDADES </t>
  </si>
  <si>
    <t>25% EEISAS
75% EDC</t>
  </si>
  <si>
    <t>218 EEISAS
129 EDC</t>
  </si>
  <si>
    <t>Ver Documento Anexo. 39. K-Residual CONSORCIO PARQUES USME E&amp;E 2024.pdf</t>
  </si>
  <si>
    <t>CONSORCIO CUBAGO</t>
  </si>
  <si>
    <t>AGORASPORT SA SUCURSAL COLOMBIA</t>
  </si>
  <si>
    <t>CARLOS FERNANDO CUBIDES BONILLA</t>
  </si>
  <si>
    <t>ALCALDIA DE MELGAR</t>
  </si>
  <si>
    <t>MUNICIPIO DE ARMERO</t>
  </si>
  <si>
    <t>CONSTRUCCION COLISEO PARQUE LAS VEGAS  DEL MUNICIPIO DE MELGAR TOLIMA, CONSTRUCCION CUBIERTA Y ADECUACION DEL POLIDEPORTIVO DEL BARRIO LA FLORIDA DEL MUNICIPIO DE MELGAR TOLIMA, CONSTRUCCION CUBIERTA Y ADECUACION DEL POLIDEPORTIVO DEL BARRIO ICACAL DEL MUNICIPIO DE MELGAR TOLIMA</t>
  </si>
  <si>
    <t>ADECUACION, REMODELACION PARQUE CULTURAL EN EL MUNICIPIO DE ARMERO GUAYACAL</t>
  </si>
  <si>
    <t>CERTIFICACIÓN CON ACTIVIDADES Y CANTIDADES, Y ACTA DE RECIBO FINAL DE OBRA</t>
  </si>
  <si>
    <t>Ver Documento Anexo. 40. K-Residual CONSORCIO CUBAGO.pdf</t>
  </si>
  <si>
    <t>CONSORCIO GH INDES</t>
  </si>
  <si>
    <t>INGENIERIA PARA EL DESARROLLO ECONOMICO SAS – INDESCOM SAS</t>
  </si>
  <si>
    <t>INMOBILIARIA &amp; CONSTRUCCIONES GRUPOHOGAR SAS</t>
  </si>
  <si>
    <t>INDESCOM SAS</t>
  </si>
  <si>
    <t>Aunar esfuerzos técnicos, administrativos einstitucionales para la ejecución del proyecto deinversión social 2009-0478: mediante el sistemade Obras con Participación Ciudadana</t>
  </si>
  <si>
    <t>ALCALDIA LOCAL DE USME</t>
  </si>
  <si>
    <t>ACTA DE TERMMINACIÓN Y ACTA DE LIQUIDACIÓN</t>
  </si>
  <si>
    <t>Ver Documento Anexo. 41. K-Residual CONSORCIO GH INDES.pdf</t>
  </si>
  <si>
    <t>CONSORCIO PARQUES DS USME</t>
  </si>
  <si>
    <t>D&amp;C INGENIERIA S.A.S.</t>
  </si>
  <si>
    <t>SOSDOM S.A.S.</t>
  </si>
  <si>
    <t>ECOPETROL S.A.</t>
  </si>
  <si>
    <t>EMPRESA DE ACUEDUCTO Y ALCANTARILLADO DE BOGOTA</t>
  </si>
  <si>
    <t>GRUPO C&amp;C ENERGIA BARBADOS SUCURSAL COLOMBIA</t>
  </si>
  <si>
    <t>CONSTRUCCION DE POLIDEPORTIVO, INSTALACION DE JUEGOS Y ADECUACION DE ZONAS VERDES PARA LA ESCUELA UBICADA EN EL CORREGIMIENTO EL JUNCAL, JURIDICCION DEL MUNICIPIO DE TEORAMA</t>
  </si>
  <si>
    <t>OBRAS CIVILES PARA LA RECUPERACION DEL ESPACIO PUBLICO, POR REPARACIONES DE LA FUNCION OPERATIVA DE DAÑOS DEACUEDUCTO, ALCANTARILLADO Y PORLA FUNCION COMERCIAL DE LA ZONA 5 DE SERVICIO DE LA EAAB-ESP 2020</t>
  </si>
  <si>
    <t>CONSTRUCCION DE PARQUES INFANTILES Y ESCENARIOS DEPORTIVOS PARA DIFERENTES VEREDAS DEL MUNICIPIO DE MANI, CASANARE</t>
  </si>
  <si>
    <t>ACTA DE RECIBO DE OBRA FINAL</t>
  </si>
  <si>
    <t>CERTIFICACIÓN CON CANTIDADES</t>
  </si>
  <si>
    <t>CERTIFICACIÓN CON ACTIVIDADES  Y CANTIDADES</t>
  </si>
  <si>
    <t>NO INSTALÓ MOBILIARIO</t>
  </si>
  <si>
    <t>Ver Documento Anexo. 42. K-Residual CONSORCIO PARQUES DS USME.pdf</t>
  </si>
  <si>
    <t>IG INGENIEROS Y ARQUITECTOS SAS</t>
  </si>
  <si>
    <t xml:space="preserve">CONTRATAR A PRECIOS UNITARIOS FIJOS SIN FORMULA DE AJUSTE A MONTO AGOTABLE LA INTERVENCION DE LOS PARQUE DE LA LOCALIDAD DE TUNJUELITO MEDIANTE ACCIONES DE MANTENIMIENTO Y DOTACION DE LA INFRAESTRUCTURA FISICA </t>
  </si>
  <si>
    <t xml:space="preserve">REALIZAR POR EL SISTEMA DE PRECIOS UNITARIOS FIJOS, SIN FORMULA DE REAJUSTE LA OBRA DE CONSTRUCCION DEL PARQUE VECINAL URBANIZACION MIRAVALLE I, II Y III  ETAPA, EL CORTIJO, SAN JUAN BAUTISTA Y SAN LUIS COD. 05-041 DE LA LOCALIDAD DE USME EN BOGOTA D.C. </t>
  </si>
  <si>
    <t>MANTENIMIENTO, MEJORAMIENTO Y ADECUACION DE ESCENARIOS DEPORTIVOS Y SUMINISTRO DE PARQUES INFANTILES Y/O BIOSALUDABLES CON EL FIN DE MEJORAR LA CALIDAD DE VIDA DE LOS HABITANTES DEL MUNICIPIO DE TUNJA, EN DIFERENTES SECTORES</t>
  </si>
  <si>
    <t xml:space="preserve">FONDO DE DESARROLLO LOCAL DE TUNJUELITO </t>
  </si>
  <si>
    <t xml:space="preserve">FONDO DE DESARROLLO LOCAL DE USME </t>
  </si>
  <si>
    <t>MUNICIPIO DE TUNJA</t>
  </si>
  <si>
    <t>ACTA DE ENTREGA Y RECIBO DE OBRA FINAL</t>
  </si>
  <si>
    <t>CERTIFICACIÓN CON ACTIVIDADES  Y ACTA DE TERMINACIÓN</t>
  </si>
  <si>
    <t>ACTA DE LIQUIDACIÓN CON CANTIDADES</t>
  </si>
  <si>
    <t>Ver Documento Anexo. 43. K-Residual IG INGENIEROS Y ARQUITECTOS SAS.pdf</t>
  </si>
  <si>
    <t>=+'1. Exp.Habilitante  - 19'!C9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</si>
</sst>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 #,##0.00\ _€_-;\-* #,##0.00\ _€_-;_-* &quot;-&quot;??\ _€_-;_-@_-"/>
    <numFmt numFmtId="166" formatCode="_(* #,##0_);_(* \(#,##0\);_(* &quot;-&quot;_);_(@_)"/>
    <numFmt numFmtId="167" formatCode="[$$-240A]\ #,##0.00;[Red][$$-240A]\ \-#,##0.00"/>
    <numFmt numFmtId="168" formatCode="[$-C0A]dd\-mmm\-yy;@"/>
    <numFmt numFmtId="169" formatCode="_([$$-240A]\ * #,##0.00_);_([$$-240A]\ * \(#,##0.00\);_([$$-240A]\ * &quot;-&quot;??_);_(@_)"/>
    <numFmt numFmtId="170" formatCode="_([$$-240A]\ * #,##0_);_([$$-240A]\ * \(#,##0\);_([$$-240A]\ * &quot;-&quot;??_);_(@_)"/>
    <numFmt numFmtId="171" formatCode="_-&quot;$&quot;\ * #,##0_-;\-&quot;$&quot;\ * #,##0_-;_-&quot;$&quot;\ * &quot;-&quot;_-;_-@"/>
    <numFmt numFmtId="172" formatCode="[$$-240A]\ #,##0.00;\-[$$-240A]\ #,##0.00"/>
    <numFmt numFmtId="173" formatCode="_(&quot;$&quot;* #,##0_);_(&quot;$&quot;* \(#,##0\);_(&quot;$&quot;* &quot;-&quot;_);_(@_)"/>
    <numFmt numFmtId="174" formatCode="_-&quot;$&quot;\ * #,##0.00_-;\-&quot;$&quot;\ * #,##0.00_-;_-&quot;$&quot;\ * &quot;-&quot;_-;_-@_-"/>
    <numFmt numFmtId="175" formatCode="_-[$$-240A]\ * #,##0.00_-;\-[$$-240A]\ * #,##0.00_-;_-[$$-240A]\ * &quot;-&quot;??_-;_-@_-"/>
    <numFmt numFmtId="176" formatCode="_-[$$-240A]\ * #,##0_-;\-[$$-240A]\ * #,##0_-;_-[$$-240A]\ * &quot;-&quot;??_-;_-@_-"/>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b/>
      <sz val="9"/>
      <name val="Arial Narrow"/>
      <family val="2"/>
    </font>
    <font>
      <sz val="10"/>
      <color indexed="8"/>
      <name val="MS Sans Serif"/>
      <family val="2"/>
    </font>
    <font>
      <b/>
      <sz val="16"/>
      <name val="Arial"/>
      <family val="2"/>
    </font>
    <font>
      <b/>
      <sz val="11"/>
      <name val="Arial Narrow"/>
      <family val="2"/>
    </font>
    <font>
      <sz val="11"/>
      <name val="Arial Narrow"/>
      <family val="2"/>
    </font>
    <font>
      <b/>
      <sz val="14"/>
      <color rgb="FF000000"/>
      <name val="Calibri"/>
      <family val="2"/>
    </font>
    <font>
      <b/>
      <sz val="12"/>
      <color theme="1"/>
      <name val="Arial Narrow"/>
      <family val="2"/>
    </font>
    <font>
      <b/>
      <sz val="10"/>
      <color indexed="8"/>
      <name val="Arial Narrow"/>
      <family val="2"/>
    </font>
    <font>
      <b/>
      <sz val="16"/>
      <name val="Arial Narrow"/>
      <family val="2"/>
    </font>
    <font>
      <sz val="16"/>
      <name val="Arial"/>
      <family val="2"/>
    </font>
    <font>
      <sz val="13"/>
      <name val="Arial Narrow"/>
      <family val="2"/>
    </font>
    <font>
      <b/>
      <sz val="13"/>
      <name val="Arial Narrow"/>
      <family val="2"/>
    </font>
    <font>
      <sz val="10"/>
      <color rgb="FF000000"/>
      <name val="Calibri"/>
      <family val="2"/>
      <scheme val="minor"/>
    </font>
    <font>
      <b/>
      <sz val="10"/>
      <color rgb="FF000000"/>
      <name val="Calibri"/>
      <family val="2"/>
      <scheme val="minor"/>
    </font>
    <font>
      <u/>
      <sz val="11"/>
      <color theme="10"/>
      <name val="Calibri"/>
      <family val="2"/>
      <scheme val="minor"/>
    </font>
    <font>
      <sz val="10"/>
      <color rgb="FF000000"/>
      <name val="Times New Roman"/>
      <family val="1"/>
    </font>
    <font>
      <sz val="12"/>
      <name val="Arial"/>
      <family val="2"/>
    </font>
    <font>
      <sz val="13"/>
      <name val="Arial"/>
      <family val="2"/>
    </font>
    <font>
      <b/>
      <sz val="13"/>
      <name val="Arial"/>
      <family val="2"/>
    </font>
    <font>
      <sz val="10"/>
      <name val="Arial"/>
      <family val="2"/>
    </font>
    <font>
      <b/>
      <sz val="14"/>
      <color rgb="FFFF0000"/>
      <name val="Arial"/>
      <family val="2"/>
    </font>
    <font>
      <sz val="20"/>
      <name val="Arial"/>
      <family val="2"/>
    </font>
    <font>
      <sz val="12"/>
      <color theme="1"/>
      <name val="Arial"/>
      <family val="2"/>
    </font>
    <font>
      <b/>
      <sz val="12"/>
      <color theme="1"/>
      <name val="Arial"/>
      <family val="2"/>
    </font>
    <font>
      <sz val="14"/>
      <color theme="1"/>
      <name val="Arial"/>
      <family val="2"/>
    </font>
    <font>
      <b/>
      <sz val="14"/>
      <color theme="1"/>
      <name val="Arial"/>
      <family val="2"/>
    </font>
    <font>
      <sz val="11"/>
      <color theme="1"/>
      <name val="Arial"/>
      <family val="2"/>
    </font>
    <font>
      <sz val="12"/>
      <color rgb="FF000000"/>
      <name val="Arial"/>
      <family val="2"/>
    </font>
    <font>
      <sz val="11"/>
      <color rgb="FFFF0000"/>
      <name val="Arial"/>
      <family val="2"/>
    </font>
    <font>
      <b/>
      <u/>
      <sz val="14"/>
      <color theme="1"/>
      <name val="Arial"/>
      <family val="2"/>
    </font>
    <font>
      <sz val="10"/>
      <color theme="1"/>
      <name val="Arial"/>
      <family val="2"/>
    </font>
    <font>
      <b/>
      <sz val="18"/>
      <color theme="4"/>
      <name val="Arial"/>
      <family val="2"/>
    </font>
    <font>
      <b/>
      <sz val="11"/>
      <color rgb="FFFF0000"/>
      <name val="Arial"/>
      <family val="2"/>
    </font>
    <font>
      <sz val="9"/>
      <color indexed="81"/>
      <name val="Tahoma"/>
    </font>
    <font>
      <b/>
      <sz val="9"/>
      <color indexed="81"/>
      <name val="Tahoma"/>
    </font>
    <font>
      <sz val="9"/>
      <color indexed="81"/>
      <name val="Tahoma"/>
      <family val="2"/>
    </font>
    <font>
      <b/>
      <sz val="9"/>
      <color indexed="81"/>
      <name val="Tahoma"/>
      <family val="2"/>
    </font>
    <font>
      <sz val="8"/>
      <name val="Arial"/>
      <family val="2"/>
    </font>
  </fonts>
  <fills count="11">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rgb="FF000000"/>
      </patternFill>
    </fill>
    <fill>
      <patternFill patternType="solid">
        <fgColor theme="0" tint="-4.9989318521683403E-2"/>
        <bgColor rgb="FFFFFFFF"/>
      </patternFill>
    </fill>
    <fill>
      <patternFill patternType="solid">
        <fgColor theme="2"/>
        <bgColor indexed="64"/>
      </patternFill>
    </fill>
    <fill>
      <patternFill patternType="solid">
        <fgColor theme="4" tint="0.59999389629810485"/>
        <bgColor indexed="64"/>
      </patternFill>
    </fill>
    <fill>
      <patternFill patternType="solid">
        <fgColor theme="5" tint="0.79998168889431442"/>
        <bgColor indexed="64"/>
      </patternFill>
    </fill>
  </fills>
  <borders count="48">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diagonal/>
    </border>
    <border>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48">
    <xf numFmtId="0" fontId="0" fillId="0" borderId="0"/>
    <xf numFmtId="165" fontId="16" fillId="0" borderId="0" applyFont="0" applyFill="0" applyBorder="0" applyAlignment="0" applyProtection="0"/>
    <xf numFmtId="164" fontId="9" fillId="0" borderId="0" applyFont="0" applyFill="0" applyBorder="0" applyAlignment="0" applyProtection="0"/>
    <xf numFmtId="164" fontId="16" fillId="0" borderId="0" applyFont="0" applyFill="0" applyBorder="0" applyAlignment="0" applyProtection="0"/>
    <xf numFmtId="0" fontId="15" fillId="0" borderId="0"/>
    <xf numFmtId="9" fontId="15" fillId="0" borderId="0" applyFont="0" applyFill="0" applyBorder="0" applyAlignment="0" applyProtection="0"/>
    <xf numFmtId="9" fontId="16" fillId="0" borderId="0" applyFont="0" applyFill="0" applyBorder="0" applyAlignment="0" applyProtection="0"/>
    <xf numFmtId="0" fontId="17" fillId="0" borderId="0"/>
    <xf numFmtId="166" fontId="18" fillId="0" borderId="0" applyFont="0" applyFill="0" applyBorder="0" applyAlignment="0" applyProtection="0"/>
    <xf numFmtId="9" fontId="15" fillId="0" borderId="0" applyFont="0" applyFill="0" applyBorder="0" applyAlignment="0" applyProtection="0"/>
    <xf numFmtId="164" fontId="15" fillId="0" borderId="0" applyFont="0" applyFill="0" applyBorder="0" applyAlignment="0" applyProtection="0"/>
    <xf numFmtId="165" fontId="15" fillId="0" borderId="0" applyFont="0" applyFill="0" applyBorder="0" applyAlignment="0" applyProtection="0"/>
    <xf numFmtId="9" fontId="9" fillId="0" borderId="0" applyFont="0" applyFill="0" applyBorder="0" applyAlignment="0" applyProtection="0"/>
    <xf numFmtId="0" fontId="8" fillId="0" borderId="0"/>
    <xf numFmtId="0" fontId="9" fillId="0" borderId="0"/>
    <xf numFmtId="0" fontId="9" fillId="0" borderId="0"/>
    <xf numFmtId="9" fontId="9" fillId="0" borderId="0" applyFont="0" applyFill="0" applyBorder="0" applyAlignment="0" applyProtection="0"/>
    <xf numFmtId="164" fontId="9" fillId="0" borderId="0" applyFont="0" applyFill="0" applyBorder="0" applyAlignment="0" applyProtection="0"/>
    <xf numFmtId="0" fontId="27" fillId="0" borderId="0"/>
    <xf numFmtId="0" fontId="7" fillId="0" borderId="0"/>
    <xf numFmtId="0" fontId="9" fillId="0" borderId="0"/>
    <xf numFmtId="165" fontId="9" fillId="0" borderId="0" applyFont="0" applyFill="0" applyBorder="0" applyAlignment="0" applyProtection="0"/>
    <xf numFmtId="9" fontId="9" fillId="0" borderId="0" applyFont="0" applyFill="0" applyBorder="0" applyAlignment="0" applyProtection="0"/>
    <xf numFmtId="0" fontId="6" fillId="0" borderId="0"/>
    <xf numFmtId="42" fontId="9" fillId="0" borderId="0" applyFill="0" applyBorder="0" applyAlignment="0" applyProtection="0"/>
    <xf numFmtId="42" fontId="9" fillId="0" borderId="0" applyFill="0" applyBorder="0" applyAlignment="0" applyProtection="0"/>
    <xf numFmtId="165" fontId="9" fillId="0" borderId="0" applyFont="0" applyFill="0" applyBorder="0" applyAlignment="0" applyProtection="0"/>
    <xf numFmtId="164"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1" fontId="18" fillId="0" borderId="0" applyFont="0" applyFill="0" applyBorder="0" applyAlignment="0" applyProtection="0"/>
    <xf numFmtId="0" fontId="5" fillId="0" borderId="0"/>
    <xf numFmtId="42" fontId="9" fillId="0" borderId="0" applyFont="0" applyFill="0" applyBorder="0" applyAlignment="0" applyProtection="0"/>
    <xf numFmtId="0" fontId="4" fillId="0" borderId="0"/>
    <xf numFmtId="42" fontId="4" fillId="0" borderId="0" applyFont="0" applyFill="0" applyBorder="0" applyAlignment="0" applyProtection="0"/>
    <xf numFmtId="0" fontId="40" fillId="0" borderId="0" applyNumberFormat="0" applyFill="0" applyBorder="0" applyAlignment="0" applyProtection="0"/>
    <xf numFmtId="44" fontId="4" fillId="0" borderId="0" applyFont="0" applyFill="0" applyBorder="0" applyAlignment="0" applyProtection="0"/>
    <xf numFmtId="0" fontId="41" fillId="0" borderId="0"/>
    <xf numFmtId="0" fontId="3" fillId="0" borderId="0"/>
    <xf numFmtId="42" fontId="45" fillId="0" borderId="0" applyFont="0" applyFill="0" applyBorder="0" applyAlignment="0" applyProtection="0"/>
    <xf numFmtId="0" fontId="2" fillId="0" borderId="0"/>
    <xf numFmtId="17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17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433">
    <xf numFmtId="0" fontId="0" fillId="0" borderId="0" xfId="0"/>
    <xf numFmtId="0" fontId="11" fillId="0" borderId="0" xfId="0" applyFont="1" applyAlignment="1" applyProtection="1">
      <alignment vertical="center"/>
      <protection hidden="1"/>
    </xf>
    <xf numFmtId="0" fontId="12" fillId="0" borderId="0" xfId="0" applyFont="1" applyProtection="1">
      <protection hidden="1"/>
    </xf>
    <xf numFmtId="0" fontId="20" fillId="0" borderId="0" xfId="14" applyFont="1" applyAlignment="1">
      <alignment vertical="center"/>
    </xf>
    <xf numFmtId="170" fontId="21" fillId="3" borderId="0" xfId="2" applyNumberFormat="1" applyFont="1" applyFill="1" applyBorder="1" applyAlignment="1" applyProtection="1">
      <alignment horizontal="center" vertical="center"/>
      <protection locked="0" hidden="1"/>
    </xf>
    <xf numFmtId="169" fontId="21" fillId="3" borderId="0" xfId="17" applyNumberFormat="1" applyFont="1" applyFill="1" applyBorder="1" applyAlignment="1" applyProtection="1">
      <alignment horizontal="center" vertical="center" wrapText="1"/>
      <protection locked="0" hidden="1"/>
    </xf>
    <xf numFmtId="0" fontId="9" fillId="0" borderId="0" xfId="0" applyFont="1" applyProtection="1">
      <protection hidden="1"/>
    </xf>
    <xf numFmtId="0" fontId="10" fillId="0" borderId="0" xfId="0" applyFont="1" applyAlignment="1" applyProtection="1">
      <alignment vertical="center"/>
      <protection hidden="1"/>
    </xf>
    <xf numFmtId="0" fontId="10" fillId="3" borderId="0" xfId="0" applyFont="1" applyFill="1" applyAlignment="1" applyProtection="1">
      <alignment vertical="center"/>
      <protection hidden="1"/>
    </xf>
    <xf numFmtId="0" fontId="11" fillId="3" borderId="0" xfId="0" applyFont="1" applyFill="1" applyAlignment="1" applyProtection="1">
      <alignment vertical="center"/>
      <protection hidden="1"/>
    </xf>
    <xf numFmtId="0" fontId="9" fillId="3" borderId="0" xfId="0" applyFont="1" applyFill="1" applyProtection="1">
      <protection hidden="1"/>
    </xf>
    <xf numFmtId="0" fontId="9" fillId="3" borderId="0" xfId="7" applyFont="1" applyFill="1"/>
    <xf numFmtId="0" fontId="9" fillId="0" borderId="0" xfId="7" applyFont="1"/>
    <xf numFmtId="0" fontId="9" fillId="0" borderId="0" xfId="0" applyFont="1" applyAlignment="1" applyProtection="1">
      <alignment vertical="center"/>
      <protection hidden="1"/>
    </xf>
    <xf numFmtId="0" fontId="9" fillId="0" borderId="0" xfId="0" applyFont="1" applyAlignment="1" applyProtection="1">
      <alignment vertical="top" wrapText="1"/>
      <protection hidden="1"/>
    </xf>
    <xf numFmtId="0" fontId="11" fillId="3" borderId="0" xfId="0" applyFont="1" applyFill="1" applyAlignment="1" applyProtection="1">
      <alignment horizontal="center"/>
      <protection hidden="1"/>
    </xf>
    <xf numFmtId="0" fontId="9" fillId="3" borderId="0" xfId="14" applyFill="1" applyAlignment="1">
      <alignment horizontal="center" vertical="center"/>
    </xf>
    <xf numFmtId="0" fontId="12" fillId="3" borderId="0" xfId="14" applyFont="1" applyFill="1" applyAlignment="1">
      <alignment vertical="center" wrapText="1"/>
    </xf>
    <xf numFmtId="9" fontId="23" fillId="3" borderId="0" xfId="16" applyFont="1" applyFill="1" applyBorder="1" applyAlignment="1" applyProtection="1">
      <alignment horizontal="center" vertical="center" wrapText="1"/>
      <protection locked="0" hidden="1"/>
    </xf>
    <xf numFmtId="167" fontId="23" fillId="3" borderId="0" xfId="17" applyNumberFormat="1" applyFont="1" applyFill="1" applyBorder="1" applyAlignment="1" applyProtection="1">
      <alignment horizontal="center" vertical="center" wrapText="1"/>
      <protection locked="0" hidden="1"/>
    </xf>
    <xf numFmtId="169" fontId="23" fillId="3" borderId="0" xfId="17" applyNumberFormat="1" applyFont="1" applyFill="1" applyBorder="1" applyAlignment="1" applyProtection="1">
      <alignment horizontal="right" vertical="center" wrapText="1"/>
      <protection locked="0" hidden="1"/>
    </xf>
    <xf numFmtId="169" fontId="23" fillId="3" borderId="0" xfId="17" applyNumberFormat="1" applyFont="1" applyFill="1" applyBorder="1" applyAlignment="1" applyProtection="1">
      <alignment horizontal="center" vertical="center" wrapText="1"/>
      <protection locked="0" hidden="1"/>
    </xf>
    <xf numFmtId="170" fontId="24" fillId="3" borderId="0" xfId="2" applyNumberFormat="1" applyFont="1" applyFill="1" applyBorder="1" applyAlignment="1" applyProtection="1">
      <alignment vertical="center"/>
      <protection locked="0" hidden="1"/>
    </xf>
    <xf numFmtId="170" fontId="23" fillId="3" borderId="0" xfId="2" applyNumberFormat="1" applyFont="1" applyFill="1" applyBorder="1" applyAlignment="1" applyProtection="1">
      <alignment vertical="center"/>
      <protection locked="0" hidden="1"/>
    </xf>
    <xf numFmtId="0" fontId="23" fillId="0" borderId="4" xfId="0" applyFont="1" applyBorder="1" applyAlignment="1" applyProtection="1">
      <alignment horizontal="center" vertical="center"/>
      <protection locked="0" hidden="1"/>
    </xf>
    <xf numFmtId="0" fontId="23" fillId="0" borderId="4" xfId="0" applyFont="1" applyBorder="1" applyAlignment="1" applyProtection="1">
      <alignment horizontal="center" vertical="center" wrapText="1"/>
      <protection locked="0" hidden="1"/>
    </xf>
    <xf numFmtId="0" fontId="25" fillId="0" borderId="0" xfId="14" applyFont="1"/>
    <xf numFmtId="0" fontId="26" fillId="3" borderId="22" xfId="14" applyFont="1" applyFill="1" applyBorder="1"/>
    <xf numFmtId="0" fontId="25" fillId="0" borderId="23" xfId="14" applyFont="1" applyBorder="1"/>
    <xf numFmtId="0" fontId="21" fillId="3" borderId="0" xfId="14" applyFont="1" applyFill="1" applyAlignment="1">
      <alignment vertical="center" wrapText="1"/>
    </xf>
    <xf numFmtId="0" fontId="21" fillId="3" borderId="0" xfId="14" applyFont="1" applyFill="1" applyAlignment="1">
      <alignment horizontal="center" vertical="center" wrapText="1"/>
    </xf>
    <xf numFmtId="0" fontId="21" fillId="3" borderId="0" xfId="14" applyFont="1" applyFill="1" applyAlignment="1">
      <alignment horizontal="right" vertical="center" wrapText="1"/>
    </xf>
    <xf numFmtId="49" fontId="24" fillId="3" borderId="0" xfId="0" applyNumberFormat="1" applyFont="1" applyFill="1" applyAlignment="1" applyProtection="1">
      <alignment vertical="center"/>
      <protection locked="0" hidden="1"/>
    </xf>
    <xf numFmtId="49" fontId="21" fillId="3" borderId="0" xfId="0" applyNumberFormat="1" applyFont="1" applyFill="1" applyAlignment="1" applyProtection="1">
      <alignment horizontal="right" vertical="center"/>
      <protection locked="0" hidden="1"/>
    </xf>
    <xf numFmtId="49" fontId="21" fillId="3" borderId="0" xfId="0" applyNumberFormat="1" applyFont="1" applyFill="1" applyAlignment="1" applyProtection="1">
      <alignment horizontal="center" vertical="center"/>
      <protection locked="0" hidden="1"/>
    </xf>
    <xf numFmtId="49" fontId="21" fillId="3" borderId="0" xfId="0" applyNumberFormat="1" applyFont="1" applyFill="1" applyAlignment="1" applyProtection="1">
      <alignment horizontal="right" vertical="center" wrapText="1"/>
      <protection locked="0" hidden="1"/>
    </xf>
    <xf numFmtId="0" fontId="22" fillId="3" borderId="0" xfId="0" applyFont="1" applyFill="1" applyAlignment="1" applyProtection="1">
      <alignment vertical="center"/>
      <protection hidden="1"/>
    </xf>
    <xf numFmtId="0" fontId="22" fillId="3" borderId="0" xfId="0" applyFont="1" applyFill="1" applyAlignment="1" applyProtection="1">
      <alignment vertical="center" wrapText="1"/>
      <protection hidden="1"/>
    </xf>
    <xf numFmtId="0" fontId="25" fillId="3" borderId="0" xfId="0" applyFont="1" applyFill="1" applyAlignment="1" applyProtection="1">
      <alignment vertical="center" wrapText="1"/>
      <protection hidden="1"/>
    </xf>
    <xf numFmtId="0" fontId="26" fillId="3" borderId="0" xfId="14" applyFont="1" applyFill="1"/>
    <xf numFmtId="0" fontId="10" fillId="3" borderId="0" xfId="0" applyFont="1" applyFill="1" applyAlignment="1" applyProtection="1">
      <alignment horizontal="center" vertical="center"/>
      <protection hidden="1"/>
    </xf>
    <xf numFmtId="0" fontId="14" fillId="3" borderId="0" xfId="0" applyFont="1" applyFill="1" applyAlignment="1" applyProtection="1">
      <alignment horizontal="center"/>
      <protection hidden="1"/>
    </xf>
    <xf numFmtId="4" fontId="14" fillId="3" borderId="0" xfId="0" applyNumberFormat="1" applyFont="1" applyFill="1" applyAlignment="1" applyProtection="1">
      <alignment horizontal="center"/>
      <protection hidden="1"/>
    </xf>
    <xf numFmtId="0" fontId="35" fillId="0" borderId="0" xfId="0" applyFont="1" applyProtection="1">
      <protection hidden="1"/>
    </xf>
    <xf numFmtId="4" fontId="9" fillId="3" borderId="0" xfId="7" applyNumberFormat="1" applyFont="1" applyFill="1"/>
    <xf numFmtId="0" fontId="19" fillId="3" borderId="0" xfId="14" applyFont="1" applyFill="1" applyAlignment="1">
      <alignment vertical="center" wrapText="1"/>
    </xf>
    <xf numFmtId="4" fontId="21" fillId="3" borderId="0" xfId="14" applyNumberFormat="1" applyFont="1" applyFill="1" applyAlignment="1">
      <alignment vertical="center" wrapText="1"/>
    </xf>
    <xf numFmtId="49" fontId="13" fillId="3" borderId="0" xfId="0" applyNumberFormat="1" applyFont="1" applyFill="1" applyAlignment="1" applyProtection="1">
      <alignment horizontal="center" vertical="center"/>
      <protection hidden="1"/>
    </xf>
    <xf numFmtId="4" fontId="21" fillId="3" borderId="0" xfId="0" applyNumberFormat="1" applyFont="1" applyFill="1" applyAlignment="1" applyProtection="1">
      <alignment horizontal="right" vertical="center" wrapText="1"/>
      <protection locked="0" hidden="1"/>
    </xf>
    <xf numFmtId="0" fontId="10" fillId="2" borderId="0" xfId="0" applyFont="1" applyFill="1" applyAlignment="1" applyProtection="1">
      <alignment vertical="center"/>
      <protection hidden="1"/>
    </xf>
    <xf numFmtId="0" fontId="11" fillId="2" borderId="0" xfId="0" applyFont="1" applyFill="1" applyAlignment="1" applyProtection="1">
      <alignment vertical="center"/>
      <protection hidden="1"/>
    </xf>
    <xf numFmtId="2" fontId="24" fillId="5" borderId="4" xfId="2" applyNumberFormat="1" applyFont="1" applyFill="1" applyBorder="1" applyAlignment="1" applyProtection="1">
      <alignment horizontal="center" vertical="center"/>
      <protection locked="0" hidden="1"/>
    </xf>
    <xf numFmtId="0" fontId="21" fillId="5" borderId="14" xfId="14" applyFont="1" applyFill="1" applyBorder="1" applyAlignment="1">
      <alignment horizontal="center" vertical="center" wrapText="1"/>
    </xf>
    <xf numFmtId="4" fontId="32" fillId="5" borderId="4" xfId="14" applyNumberFormat="1" applyFont="1" applyFill="1" applyBorder="1" applyAlignment="1">
      <alignment horizontal="center" vertical="center" wrapText="1"/>
    </xf>
    <xf numFmtId="0" fontId="32" fillId="5" borderId="4" xfId="14" applyFont="1" applyFill="1" applyBorder="1" applyAlignment="1">
      <alignment horizontal="center" vertical="center" wrapText="1"/>
    </xf>
    <xf numFmtId="0" fontId="9" fillId="5" borderId="6" xfId="0" applyFont="1" applyFill="1" applyBorder="1" applyAlignment="1">
      <alignment vertical="center"/>
    </xf>
    <xf numFmtId="0" fontId="21" fillId="2" borderId="14" xfId="14" applyFont="1" applyFill="1" applyBorder="1" applyAlignment="1">
      <alignment horizontal="center" vertical="center" wrapText="1"/>
    </xf>
    <xf numFmtId="4" fontId="32" fillId="2" borderId="4" xfId="14" applyNumberFormat="1" applyFont="1" applyFill="1" applyBorder="1" applyAlignment="1">
      <alignment horizontal="center" vertical="center" wrapText="1"/>
    </xf>
    <xf numFmtId="0" fontId="32" fillId="2" borderId="4" xfId="14" applyFont="1" applyFill="1" applyBorder="1" applyAlignment="1">
      <alignment horizontal="center" vertical="center" wrapText="1"/>
    </xf>
    <xf numFmtId="0" fontId="9" fillId="3" borderId="0" xfId="0" applyFont="1" applyFill="1" applyAlignment="1" applyProtection="1">
      <alignment vertical="center"/>
      <protection hidden="1"/>
    </xf>
    <xf numFmtId="4" fontId="25" fillId="3" borderId="0" xfId="0" applyNumberFormat="1" applyFont="1" applyFill="1" applyAlignment="1" applyProtection="1">
      <alignment vertical="center" wrapText="1"/>
      <protection hidden="1"/>
    </xf>
    <xf numFmtId="0" fontId="12" fillId="3" borderId="0" xfId="0" applyFont="1" applyFill="1" applyProtection="1">
      <protection hidden="1"/>
    </xf>
    <xf numFmtId="0" fontId="22" fillId="5" borderId="4" xfId="0" applyFont="1" applyFill="1" applyBorder="1" applyAlignment="1" applyProtection="1">
      <alignment horizontal="center" vertical="center" wrapText="1"/>
      <protection hidden="1"/>
    </xf>
    <xf numFmtId="4" fontId="22" fillId="5" borderId="4" xfId="0" applyNumberFormat="1" applyFont="1" applyFill="1" applyBorder="1" applyAlignment="1" applyProtection="1">
      <alignment horizontal="center" vertical="center" wrapText="1"/>
      <protection hidden="1"/>
    </xf>
    <xf numFmtId="0" fontId="25" fillId="0" borderId="7" xfId="0" applyFont="1" applyBorder="1" applyProtection="1">
      <protection hidden="1"/>
    </xf>
    <xf numFmtId="0" fontId="25" fillId="0" borderId="0" xfId="0" applyFont="1" applyProtection="1">
      <protection hidden="1"/>
    </xf>
    <xf numFmtId="0" fontId="21" fillId="0" borderId="0" xfId="0" applyFont="1" applyAlignment="1" applyProtection="1">
      <alignment vertical="top" wrapText="1"/>
      <protection hidden="1"/>
    </xf>
    <xf numFmtId="4" fontId="21" fillId="0" borderId="0" xfId="0" applyNumberFormat="1" applyFont="1" applyAlignment="1" applyProtection="1">
      <alignment vertical="top" wrapText="1"/>
      <protection hidden="1"/>
    </xf>
    <xf numFmtId="0" fontId="29" fillId="5" borderId="4" xfId="0" applyFont="1" applyFill="1" applyBorder="1" applyAlignment="1" applyProtection="1">
      <alignment horizontal="center" vertical="center"/>
      <protection hidden="1"/>
    </xf>
    <xf numFmtId="9" fontId="30" fillId="0" borderId="4" xfId="16" applyFont="1" applyFill="1" applyBorder="1" applyAlignment="1" applyProtection="1">
      <alignment horizontal="center" vertical="center" wrapText="1"/>
      <protection locked="0" hidden="1"/>
    </xf>
    <xf numFmtId="9" fontId="30" fillId="0" borderId="4" xfId="12" applyFont="1" applyFill="1" applyBorder="1" applyAlignment="1" applyProtection="1">
      <alignment horizontal="center" vertical="center" wrapText="1"/>
      <protection locked="0" hidden="1"/>
    </xf>
    <xf numFmtId="4" fontId="29" fillId="5" borderId="4" xfId="17" applyNumberFormat="1" applyFont="1" applyFill="1" applyBorder="1" applyAlignment="1" applyProtection="1">
      <alignment horizontal="center" vertical="center" wrapText="1"/>
      <protection hidden="1"/>
    </xf>
    <xf numFmtId="2" fontId="29" fillId="0" borderId="4" xfId="17" applyNumberFormat="1" applyFont="1" applyFill="1" applyBorder="1" applyAlignment="1" applyProtection="1">
      <alignment horizontal="center" vertical="center" wrapText="1"/>
      <protection hidden="1"/>
    </xf>
    <xf numFmtId="0" fontId="29" fillId="3" borderId="0" xfId="0" applyFont="1" applyFill="1" applyAlignment="1" applyProtection="1">
      <alignment horizontal="center" vertical="center"/>
      <protection hidden="1"/>
    </xf>
    <xf numFmtId="0" fontId="23" fillId="3" borderId="0" xfId="0" applyFont="1" applyFill="1" applyAlignment="1" applyProtection="1">
      <alignment horizontal="center" vertical="center"/>
      <protection locked="0" hidden="1"/>
    </xf>
    <xf numFmtId="0" fontId="23" fillId="3" borderId="0" xfId="0" applyFont="1" applyFill="1" applyAlignment="1" applyProtection="1">
      <alignment horizontal="center" vertical="center" wrapText="1"/>
      <protection locked="0" hidden="1"/>
    </xf>
    <xf numFmtId="168" fontId="23" fillId="3" borderId="0" xfId="0" applyNumberFormat="1" applyFont="1" applyFill="1" applyAlignment="1" applyProtection="1">
      <alignment horizontal="center" vertical="center" wrapText="1"/>
      <protection locked="0" hidden="1"/>
    </xf>
    <xf numFmtId="4" fontId="23" fillId="3" borderId="0" xfId="17" applyNumberFormat="1" applyFont="1" applyFill="1" applyBorder="1" applyAlignment="1" applyProtection="1">
      <alignment horizontal="center" vertical="center" wrapText="1"/>
      <protection locked="0" hidden="1"/>
    </xf>
    <xf numFmtId="2" fontId="21" fillId="5" borderId="4" xfId="17" applyNumberFormat="1" applyFont="1" applyFill="1" applyBorder="1" applyAlignment="1" applyProtection="1">
      <alignment horizontal="center" vertical="center" wrapText="1"/>
      <protection locked="0" hidden="1"/>
    </xf>
    <xf numFmtId="169" fontId="21" fillId="3" borderId="0" xfId="17" applyNumberFormat="1" applyFont="1" applyFill="1" applyBorder="1" applyAlignment="1" applyProtection="1">
      <alignment horizontal="center" vertical="center"/>
      <protection locked="0" hidden="1"/>
    </xf>
    <xf numFmtId="0" fontId="38" fillId="0" borderId="0" xfId="14" applyFont="1" applyAlignment="1">
      <alignment horizontal="center" vertical="center"/>
    </xf>
    <xf numFmtId="4" fontId="9" fillId="0" borderId="0" xfId="0" applyNumberFormat="1" applyFont="1" applyAlignment="1" applyProtection="1">
      <alignment vertical="top" wrapText="1"/>
      <protection hidden="1"/>
    </xf>
    <xf numFmtId="0" fontId="12" fillId="0" borderId="0" xfId="0" applyFont="1"/>
    <xf numFmtId="0" fontId="12" fillId="0" borderId="4" xfId="0" applyFont="1" applyBorder="1" applyAlignment="1">
      <alignment vertical="center"/>
    </xf>
    <xf numFmtId="0" fontId="9" fillId="0" borderId="4" xfId="0" applyFont="1" applyBorder="1"/>
    <xf numFmtId="172" fontId="0" fillId="0" borderId="4" xfId="2" applyNumberFormat="1" applyFont="1" applyBorder="1"/>
    <xf numFmtId="9" fontId="0" fillId="0" borderId="4" xfId="12" applyFont="1" applyBorder="1"/>
    <xf numFmtId="0" fontId="12" fillId="0" borderId="0" xfId="0" applyFont="1" applyAlignment="1">
      <alignment wrapText="1"/>
    </xf>
    <xf numFmtId="0" fontId="9" fillId="0" borderId="0" xfId="0" applyFont="1"/>
    <xf numFmtId="172" fontId="0" fillId="0" borderId="0" xfId="2" applyNumberFormat="1" applyFont="1"/>
    <xf numFmtId="14" fontId="9" fillId="0" borderId="4" xfId="12" applyNumberFormat="1" applyFont="1" applyBorder="1"/>
    <xf numFmtId="0" fontId="25" fillId="3" borderId="0" xfId="14" applyFont="1" applyFill="1"/>
    <xf numFmtId="0" fontId="25" fillId="3" borderId="22" xfId="14" applyFont="1" applyFill="1" applyBorder="1"/>
    <xf numFmtId="0" fontId="21" fillId="4" borderId="14" xfId="14" applyFont="1" applyFill="1" applyBorder="1" applyAlignment="1">
      <alignment horizontal="center" vertical="center" wrapText="1"/>
    </xf>
    <xf numFmtId="0" fontId="42" fillId="3" borderId="0" xfId="0" applyFont="1" applyFill="1" applyProtection="1">
      <protection hidden="1"/>
    </xf>
    <xf numFmtId="0" fontId="42" fillId="0" borderId="0" xfId="0" applyFont="1" applyProtection="1">
      <protection hidden="1"/>
    </xf>
    <xf numFmtId="0" fontId="43" fillId="3" borderId="0" xfId="0" applyFont="1" applyFill="1" applyProtection="1">
      <protection hidden="1"/>
    </xf>
    <xf numFmtId="169" fontId="37" fillId="3" borderId="0" xfId="17" applyNumberFormat="1" applyFont="1" applyFill="1" applyBorder="1" applyAlignment="1" applyProtection="1">
      <alignment horizontal="center" vertical="center" wrapText="1"/>
      <protection locked="0" hidden="1"/>
    </xf>
    <xf numFmtId="0" fontId="43" fillId="0" borderId="0" xfId="0" applyFont="1" applyProtection="1">
      <protection hidden="1"/>
    </xf>
    <xf numFmtId="0" fontId="0" fillId="0" borderId="4" xfId="0" applyBorder="1"/>
    <xf numFmtId="0" fontId="12" fillId="0" borderId="0" xfId="0" applyFont="1" applyAlignment="1">
      <alignment horizontal="center"/>
    </xf>
    <xf numFmtId="169" fontId="37" fillId="3" borderId="0" xfId="17" applyNumberFormat="1" applyFont="1" applyFill="1" applyBorder="1" applyAlignment="1" applyProtection="1">
      <alignment vertical="center"/>
      <protection locked="0" hidden="1"/>
    </xf>
    <xf numFmtId="0" fontId="12" fillId="3" borderId="20" xfId="14" applyFont="1" applyFill="1" applyBorder="1" applyProtection="1">
      <protection hidden="1"/>
    </xf>
    <xf numFmtId="0" fontId="12" fillId="3" borderId="19" xfId="14" applyFont="1" applyFill="1" applyBorder="1" applyProtection="1">
      <protection hidden="1"/>
    </xf>
    <xf numFmtId="0" fontId="12" fillId="3" borderId="21" xfId="14" applyFont="1" applyFill="1" applyBorder="1" applyProtection="1">
      <protection hidden="1"/>
    </xf>
    <xf numFmtId="0" fontId="12" fillId="3" borderId="22" xfId="14" applyFont="1" applyFill="1" applyBorder="1" applyProtection="1">
      <protection hidden="1"/>
    </xf>
    <xf numFmtId="0" fontId="12" fillId="3" borderId="0" xfId="14" applyFont="1" applyFill="1" applyProtection="1">
      <protection hidden="1"/>
    </xf>
    <xf numFmtId="0" fontId="12" fillId="3" borderId="23" xfId="14" applyFont="1" applyFill="1" applyBorder="1" applyProtection="1">
      <protection hidden="1"/>
    </xf>
    <xf numFmtId="0" fontId="12" fillId="3" borderId="15" xfId="14" applyFont="1" applyFill="1" applyBorder="1" applyProtection="1">
      <protection hidden="1"/>
    </xf>
    <xf numFmtId="0" fontId="32" fillId="9" borderId="4" xfId="14" applyFont="1" applyFill="1" applyBorder="1" applyAlignment="1">
      <alignment horizontal="center" vertical="center" wrapText="1"/>
    </xf>
    <xf numFmtId="49" fontId="24" fillId="0" borderId="6" xfId="0" applyNumberFormat="1" applyFont="1" applyBorder="1" applyAlignment="1" applyProtection="1">
      <alignment horizontal="center" vertical="center"/>
      <protection locked="0" hidden="1"/>
    </xf>
    <xf numFmtId="169" fontId="21" fillId="3" borderId="20" xfId="17" applyNumberFormat="1" applyFont="1" applyFill="1" applyBorder="1" applyAlignment="1" applyProtection="1">
      <alignment horizontal="center" vertical="center" wrapText="1"/>
      <protection locked="0" hidden="1"/>
    </xf>
    <xf numFmtId="169" fontId="21" fillId="3" borderId="19" xfId="17" applyNumberFormat="1" applyFont="1" applyFill="1" applyBorder="1" applyAlignment="1" applyProtection="1">
      <alignment horizontal="center" vertical="center" wrapText="1"/>
      <protection locked="0" hidden="1"/>
    </xf>
    <xf numFmtId="169" fontId="21" fillId="3" borderId="19" xfId="17" applyNumberFormat="1" applyFont="1" applyFill="1" applyBorder="1" applyAlignment="1" applyProtection="1">
      <alignment horizontal="center" vertical="center"/>
      <protection locked="0" hidden="1"/>
    </xf>
    <xf numFmtId="2" fontId="21" fillId="3" borderId="19" xfId="17" applyNumberFormat="1" applyFont="1" applyFill="1" applyBorder="1" applyAlignment="1" applyProtection="1">
      <alignment horizontal="center" vertical="center"/>
      <protection locked="0" hidden="1"/>
    </xf>
    <xf numFmtId="0" fontId="11" fillId="3" borderId="21" xfId="0" applyFont="1" applyFill="1" applyBorder="1" applyAlignment="1" applyProtection="1">
      <alignment horizontal="center" vertical="center"/>
      <protection hidden="1"/>
    </xf>
    <xf numFmtId="169" fontId="37" fillId="3" borderId="22" xfId="17" applyNumberFormat="1" applyFont="1" applyFill="1" applyBorder="1" applyAlignment="1" applyProtection="1">
      <alignment horizontal="center" vertical="center" wrapText="1"/>
      <protection locked="0" hidden="1"/>
    </xf>
    <xf numFmtId="0" fontId="44" fillId="3" borderId="23" xfId="0" applyFont="1" applyFill="1" applyBorder="1" applyAlignment="1" applyProtection="1">
      <alignment horizontal="center" vertical="center"/>
      <protection hidden="1"/>
    </xf>
    <xf numFmtId="169" fontId="21" fillId="3" borderId="22" xfId="17" applyNumberFormat="1" applyFont="1" applyFill="1" applyBorder="1" applyAlignment="1" applyProtection="1">
      <alignment horizontal="center" vertical="center" wrapText="1"/>
      <protection locked="0" hidden="1"/>
    </xf>
    <xf numFmtId="0" fontId="42" fillId="0" borderId="0" xfId="0" applyFont="1" applyAlignment="1" applyProtection="1">
      <alignment vertical="top" wrapText="1"/>
      <protection hidden="1"/>
    </xf>
    <xf numFmtId="0" fontId="11" fillId="3" borderId="23" xfId="0" applyFont="1" applyFill="1" applyBorder="1" applyAlignment="1" applyProtection="1">
      <alignment horizontal="center" vertical="center"/>
      <protection hidden="1"/>
    </xf>
    <xf numFmtId="0" fontId="29" fillId="3" borderId="24" xfId="0" applyFont="1" applyFill="1" applyBorder="1" applyAlignment="1" applyProtection="1">
      <alignment horizontal="center" vertical="center"/>
      <protection hidden="1"/>
    </xf>
    <xf numFmtId="0" fontId="23" fillId="3" borderId="15" xfId="0" applyFont="1" applyFill="1" applyBorder="1" applyAlignment="1" applyProtection="1">
      <alignment horizontal="center" vertical="center"/>
      <protection locked="0" hidden="1"/>
    </xf>
    <xf numFmtId="0" fontId="23" fillId="3" borderId="15" xfId="0" applyFont="1" applyFill="1" applyBorder="1" applyAlignment="1" applyProtection="1">
      <alignment horizontal="center" vertical="center" wrapText="1"/>
      <protection locked="0" hidden="1"/>
    </xf>
    <xf numFmtId="168" fontId="23" fillId="3" borderId="15" xfId="0" applyNumberFormat="1" applyFont="1" applyFill="1" applyBorder="1" applyAlignment="1" applyProtection="1">
      <alignment horizontal="center" vertical="center" wrapText="1"/>
      <protection locked="0" hidden="1"/>
    </xf>
    <xf numFmtId="169" fontId="23" fillId="3" borderId="15" xfId="17" applyNumberFormat="1" applyFont="1" applyFill="1" applyBorder="1" applyAlignment="1" applyProtection="1">
      <alignment horizontal="right" vertical="center" wrapText="1"/>
      <protection locked="0" hidden="1"/>
    </xf>
    <xf numFmtId="169" fontId="23" fillId="3" borderId="15" xfId="17" applyNumberFormat="1" applyFont="1" applyFill="1" applyBorder="1" applyAlignment="1" applyProtection="1">
      <alignment horizontal="center" vertical="center" wrapText="1"/>
      <protection locked="0" hidden="1"/>
    </xf>
    <xf numFmtId="4" fontId="23" fillId="3" borderId="15" xfId="17" applyNumberFormat="1" applyFont="1" applyFill="1" applyBorder="1" applyAlignment="1" applyProtection="1">
      <alignment horizontal="center" vertical="center" wrapText="1"/>
      <protection locked="0" hidden="1"/>
    </xf>
    <xf numFmtId="0" fontId="9" fillId="0" borderId="25" xfId="0" applyFont="1" applyBorder="1" applyProtection="1">
      <protection hidden="1"/>
    </xf>
    <xf numFmtId="0" fontId="25" fillId="3" borderId="23" xfId="14" applyFont="1" applyFill="1" applyBorder="1"/>
    <xf numFmtId="0" fontId="11" fillId="0" borderId="5" xfId="0" applyFont="1" applyBorder="1" applyAlignment="1" applyProtection="1">
      <alignment horizontal="center" vertical="center"/>
      <protection hidden="1"/>
    </xf>
    <xf numFmtId="0" fontId="9" fillId="0" borderId="4" xfId="0" applyFont="1" applyBorder="1" applyAlignment="1">
      <alignment vertical="center" wrapText="1"/>
    </xf>
    <xf numFmtId="0" fontId="21" fillId="5" borderId="4" xfId="0" applyFont="1" applyFill="1" applyBorder="1" applyAlignment="1" applyProtection="1">
      <alignment horizontal="center" vertical="center" wrapText="1"/>
      <protection hidden="1"/>
    </xf>
    <xf numFmtId="169" fontId="21" fillId="3" borderId="4" xfId="17" applyNumberFormat="1" applyFont="1" applyFill="1" applyBorder="1" applyAlignment="1" applyProtection="1">
      <alignment horizontal="center" vertical="center" wrapText="1"/>
      <protection locked="0" hidden="1"/>
    </xf>
    <xf numFmtId="2" fontId="21" fillId="3" borderId="0" xfId="17" applyNumberFormat="1" applyFont="1" applyFill="1" applyBorder="1" applyAlignment="1" applyProtection="1">
      <alignment horizontal="center" vertical="center" wrapText="1"/>
      <protection locked="0" hidden="1"/>
    </xf>
    <xf numFmtId="49" fontId="24" fillId="5" borderId="4" xfId="0" applyNumberFormat="1" applyFont="1" applyFill="1" applyBorder="1" applyAlignment="1" applyProtection="1">
      <alignment horizontal="center" vertical="center"/>
      <protection locked="0" hidden="1"/>
    </xf>
    <xf numFmtId="0" fontId="26" fillId="6" borderId="22" xfId="0" applyFont="1" applyFill="1" applyBorder="1" applyAlignment="1">
      <alignment horizontal="center" vertical="center"/>
    </xf>
    <xf numFmtId="0" fontId="26" fillId="6" borderId="0" xfId="0" applyFont="1" applyFill="1" applyAlignment="1">
      <alignment horizontal="center" vertical="center"/>
    </xf>
    <xf numFmtId="0" fontId="25" fillId="3" borderId="0" xfId="0" applyFont="1" applyFill="1" applyAlignment="1">
      <alignment horizontal="justify" vertical="center" wrapText="1"/>
    </xf>
    <xf numFmtId="0" fontId="25" fillId="3" borderId="23" xfId="0" applyFont="1" applyFill="1" applyBorder="1" applyAlignment="1">
      <alignment horizontal="justify" vertical="center" wrapText="1"/>
    </xf>
    <xf numFmtId="172" fontId="0" fillId="0" borderId="0" xfId="0" applyNumberFormat="1"/>
    <xf numFmtId="9" fontId="12" fillId="3" borderId="14" xfId="14" applyNumberFormat="1" applyFont="1" applyFill="1" applyBorder="1" applyAlignment="1">
      <alignment horizontal="center" vertical="center" wrapText="1"/>
    </xf>
    <xf numFmtId="0" fontId="26" fillId="3" borderId="0" xfId="14" applyFont="1" applyFill="1" applyAlignment="1">
      <alignment horizontal="center"/>
    </xf>
    <xf numFmtId="0" fontId="12" fillId="9" borderId="31" xfId="14" applyFont="1" applyFill="1" applyBorder="1" applyAlignment="1">
      <alignment horizontal="center" vertical="center" wrapText="1"/>
    </xf>
    <xf numFmtId="0" fontId="25" fillId="3" borderId="0" xfId="14" applyFont="1" applyFill="1" applyAlignment="1">
      <alignment horizontal="center"/>
    </xf>
    <xf numFmtId="0" fontId="12" fillId="3" borderId="19" xfId="14" applyFont="1" applyFill="1" applyBorder="1" applyAlignment="1" applyProtection="1">
      <alignment horizontal="center"/>
      <protection hidden="1"/>
    </xf>
    <xf numFmtId="0" fontId="12" fillId="3" borderId="15" xfId="14" applyFont="1" applyFill="1" applyBorder="1" applyAlignment="1" applyProtection="1">
      <alignment horizontal="center"/>
      <protection hidden="1"/>
    </xf>
    <xf numFmtId="0" fontId="25" fillId="0" borderId="0" xfId="14" applyFont="1" applyAlignment="1">
      <alignment horizontal="center"/>
    </xf>
    <xf numFmtId="0" fontId="25" fillId="0" borderId="0" xfId="14" applyFont="1" applyAlignment="1">
      <alignment wrapText="1"/>
    </xf>
    <xf numFmtId="0" fontId="25" fillId="9" borderId="31" xfId="14" applyFont="1" applyFill="1" applyBorder="1" applyAlignment="1">
      <alignment horizontal="center" vertical="center" wrapText="1"/>
    </xf>
    <xf numFmtId="2" fontId="25" fillId="9" borderId="31" xfId="14" applyNumberFormat="1" applyFont="1" applyFill="1" applyBorder="1" applyAlignment="1">
      <alignment horizontal="center" vertical="center"/>
    </xf>
    <xf numFmtId="0" fontId="9" fillId="3" borderId="19" xfId="0" applyFont="1" applyFill="1" applyBorder="1" applyAlignment="1" applyProtection="1">
      <alignment vertical="top" wrapText="1"/>
      <protection hidden="1"/>
    </xf>
    <xf numFmtId="0" fontId="42" fillId="3" borderId="22" xfId="14" applyFont="1" applyFill="1" applyBorder="1" applyAlignment="1">
      <alignment horizontal="center" vertical="center"/>
    </xf>
    <xf numFmtId="0" fontId="42" fillId="3" borderId="22" xfId="7" applyFont="1" applyFill="1" applyBorder="1" applyAlignment="1">
      <alignment horizontal="center"/>
    </xf>
    <xf numFmtId="0" fontId="42" fillId="3" borderId="0" xfId="7" applyFont="1" applyFill="1" applyAlignment="1">
      <alignment horizontal="center"/>
    </xf>
    <xf numFmtId="0" fontId="42" fillId="3" borderId="0" xfId="7" applyFont="1" applyFill="1"/>
    <xf numFmtId="0" fontId="42" fillId="0" borderId="0" xfId="7" applyFont="1" applyAlignment="1">
      <alignment horizontal="center"/>
    </xf>
    <xf numFmtId="0" fontId="42" fillId="0" borderId="23" xfId="7" applyFont="1" applyBorder="1" applyAlignment="1">
      <alignment wrapText="1"/>
    </xf>
    <xf numFmtId="0" fontId="42" fillId="0" borderId="23" xfId="7" applyFont="1" applyBorder="1"/>
    <xf numFmtId="0" fontId="42" fillId="0" borderId="0" xfId="7" applyFont="1"/>
    <xf numFmtId="0" fontId="11" fillId="3" borderId="22" xfId="14" applyFont="1" applyFill="1" applyBorder="1" applyAlignment="1">
      <alignment vertical="center" wrapText="1"/>
    </xf>
    <xf numFmtId="169" fontId="21" fillId="3" borderId="0" xfId="17" applyNumberFormat="1" applyFont="1" applyFill="1" applyBorder="1" applyAlignment="1" applyProtection="1">
      <alignment vertical="center"/>
      <protection locked="0" hidden="1"/>
    </xf>
    <xf numFmtId="0" fontId="56" fillId="3" borderId="4" xfId="0" applyFont="1" applyFill="1" applyBorder="1" applyAlignment="1">
      <alignment horizontal="left" vertical="center" wrapText="1"/>
    </xf>
    <xf numFmtId="0" fontId="56" fillId="3" borderId="30" xfId="0" applyFont="1" applyFill="1" applyBorder="1" applyAlignment="1">
      <alignment horizontal="left" vertical="center" wrapText="1"/>
    </xf>
    <xf numFmtId="0" fontId="42" fillId="3" borderId="20" xfId="44" applyFont="1" applyFill="1" applyBorder="1" applyAlignment="1" applyProtection="1">
      <alignment vertical="center"/>
      <protection hidden="1"/>
    </xf>
    <xf numFmtId="0" fontId="42" fillId="0" borderId="21" xfId="44" applyFont="1" applyBorder="1" applyAlignment="1" applyProtection="1">
      <alignment vertical="center"/>
      <protection hidden="1"/>
    </xf>
    <xf numFmtId="0" fontId="42" fillId="0" borderId="0" xfId="44" applyFont="1" applyAlignment="1" applyProtection="1">
      <alignment vertical="center"/>
      <protection hidden="1"/>
    </xf>
    <xf numFmtId="0" fontId="42" fillId="3" borderId="22" xfId="44" applyFont="1" applyFill="1" applyBorder="1" applyAlignment="1" applyProtection="1">
      <alignment vertical="center"/>
      <protection hidden="1"/>
    </xf>
    <xf numFmtId="0" fontId="42" fillId="0" borderId="23" xfId="44" applyFont="1" applyBorder="1" applyAlignment="1" applyProtection="1">
      <alignment vertical="center"/>
      <protection hidden="1"/>
    </xf>
    <xf numFmtId="0" fontId="48" fillId="0" borderId="22" xfId="44" applyFont="1" applyBorder="1"/>
    <xf numFmtId="0" fontId="48" fillId="0" borderId="22" xfId="44" applyFont="1" applyBorder="1" applyAlignment="1">
      <alignment horizontal="center"/>
    </xf>
    <xf numFmtId="0" fontId="48" fillId="0" borderId="0" xfId="44" applyFont="1" applyAlignment="1">
      <alignment horizontal="center"/>
    </xf>
    <xf numFmtId="0" fontId="48" fillId="0" borderId="0" xfId="44" applyFont="1"/>
    <xf numFmtId="0" fontId="48" fillId="0" borderId="23" xfId="44" applyFont="1" applyBorder="1" applyAlignment="1">
      <alignment wrapText="1"/>
    </xf>
    <xf numFmtId="0" fontId="48" fillId="0" borderId="23" xfId="44" applyFont="1" applyBorder="1"/>
    <xf numFmtId="0" fontId="11" fillId="5" borderId="16" xfId="44" applyFont="1" applyFill="1" applyBorder="1" applyAlignment="1" applyProtection="1">
      <alignment horizontal="center" vertical="center" wrapText="1"/>
      <protection hidden="1"/>
    </xf>
    <xf numFmtId="0" fontId="11" fillId="5" borderId="26" xfId="44" applyFont="1" applyFill="1" applyBorder="1" applyAlignment="1" applyProtection="1">
      <alignment horizontal="center" vertical="center" wrapText="1"/>
      <protection hidden="1"/>
    </xf>
    <xf numFmtId="0" fontId="11" fillId="5" borderId="27" xfId="44" applyFont="1" applyFill="1" applyBorder="1" applyAlignment="1" applyProtection="1">
      <alignment horizontal="center" vertical="center" wrapText="1"/>
      <protection hidden="1"/>
    </xf>
    <xf numFmtId="0" fontId="11" fillId="5" borderId="45" xfId="44" applyFont="1" applyFill="1" applyBorder="1" applyAlignment="1" applyProtection="1">
      <alignment horizontal="center" vertical="center" wrapText="1"/>
      <protection hidden="1"/>
    </xf>
    <xf numFmtId="0" fontId="48" fillId="0" borderId="0" xfId="44" applyFont="1" applyAlignment="1">
      <alignment wrapText="1"/>
    </xf>
    <xf numFmtId="0" fontId="44" fillId="5" borderId="26" xfId="44" applyFont="1" applyFill="1" applyBorder="1" applyAlignment="1" applyProtection="1">
      <alignment horizontal="center" vertical="center" wrapText="1"/>
      <protection locked="0" hidden="1"/>
    </xf>
    <xf numFmtId="0" fontId="44" fillId="5" borderId="16" xfId="44" applyFont="1" applyFill="1" applyBorder="1" applyAlignment="1" applyProtection="1">
      <alignment horizontal="center" vertical="center" wrapText="1"/>
      <protection locked="0" hidden="1"/>
    </xf>
    <xf numFmtId="173" fontId="44" fillId="5" borderId="45" xfId="45" applyFont="1" applyFill="1" applyBorder="1" applyAlignment="1" applyProtection="1">
      <alignment horizontal="center" vertical="center" wrapText="1"/>
      <protection locked="0" hidden="1"/>
    </xf>
    <xf numFmtId="2" fontId="42" fillId="0" borderId="46" xfId="44" applyNumberFormat="1" applyFont="1" applyBorder="1" applyAlignment="1">
      <alignment horizontal="center" vertical="center"/>
    </xf>
    <xf numFmtId="9" fontId="42" fillId="0" borderId="34" xfId="46" applyFont="1" applyBorder="1" applyAlignment="1">
      <alignment horizontal="center" vertical="center"/>
    </xf>
    <xf numFmtId="9" fontId="42" fillId="0" borderId="34" xfId="44" applyNumberFormat="1" applyFont="1" applyBorder="1" applyAlignment="1">
      <alignment horizontal="center" vertical="center"/>
    </xf>
    <xf numFmtId="9" fontId="42" fillId="0" borderId="38" xfId="46" applyFont="1" applyBorder="1" applyAlignment="1">
      <alignment horizontal="center" vertical="center"/>
    </xf>
    <xf numFmtId="173" fontId="42" fillId="0" borderId="47" xfId="45" applyFont="1" applyBorder="1" applyAlignment="1">
      <alignment horizontal="center" vertical="center"/>
    </xf>
    <xf numFmtId="173" fontId="44" fillId="5" borderId="26" xfId="45" applyFont="1" applyFill="1" applyBorder="1" applyAlignment="1" applyProtection="1">
      <alignment horizontal="center" vertical="center" wrapText="1"/>
      <protection locked="0" hidden="1"/>
    </xf>
    <xf numFmtId="173" fontId="42" fillId="0" borderId="34" xfId="45" applyFont="1" applyBorder="1" applyAlignment="1">
      <alignment horizontal="center" vertical="center"/>
    </xf>
    <xf numFmtId="0" fontId="48" fillId="0" borderId="0" xfId="44" applyFont="1" applyAlignment="1">
      <alignment horizontal="center" vertical="center"/>
    </xf>
    <xf numFmtId="0" fontId="50" fillId="0" borderId="22" xfId="44" applyFont="1" applyBorder="1" applyAlignment="1">
      <alignment vertical="center"/>
    </xf>
    <xf numFmtId="0" fontId="50" fillId="0" borderId="22" xfId="44" applyFont="1" applyBorder="1" applyAlignment="1">
      <alignment horizontal="center" vertical="center"/>
    </xf>
    <xf numFmtId="0" fontId="50" fillId="0" borderId="0" xfId="44" applyFont="1" applyAlignment="1">
      <alignment horizontal="center" vertical="center"/>
    </xf>
    <xf numFmtId="0" fontId="50" fillId="0" borderId="23" xfId="44" applyFont="1" applyBorder="1" applyAlignment="1">
      <alignment vertical="center"/>
    </xf>
    <xf numFmtId="0" fontId="50" fillId="0" borderId="0" xfId="44" applyFont="1" applyAlignment="1">
      <alignment vertical="center"/>
    </xf>
    <xf numFmtId="0" fontId="48" fillId="0" borderId="22" xfId="44" applyFont="1" applyBorder="1" applyAlignment="1">
      <alignment horizontal="center" vertical="center" wrapText="1"/>
    </xf>
    <xf numFmtId="0" fontId="11" fillId="5" borderId="32" xfId="44" applyFont="1" applyFill="1" applyBorder="1" applyAlignment="1">
      <alignment horizontal="center" vertical="center" wrapText="1"/>
    </xf>
    <xf numFmtId="0" fontId="11" fillId="5" borderId="31" xfId="44" applyFont="1" applyFill="1" applyBorder="1" applyAlignment="1">
      <alignment horizontal="center" vertical="center" wrapText="1"/>
    </xf>
    <xf numFmtId="0" fontId="11" fillId="5" borderId="31" xfId="44" applyFont="1" applyFill="1" applyBorder="1" applyAlignment="1" applyProtection="1">
      <alignment horizontal="center" vertical="center" wrapText="1"/>
      <protection locked="0"/>
    </xf>
    <xf numFmtId="0" fontId="11" fillId="5" borderId="31" xfId="44" applyFont="1" applyFill="1" applyBorder="1" applyAlignment="1" applyProtection="1">
      <alignment horizontal="center" vertical="center" wrapText="1"/>
      <protection hidden="1"/>
    </xf>
    <xf numFmtId="0" fontId="11" fillId="10" borderId="31" xfId="44" applyFont="1" applyFill="1" applyBorder="1" applyAlignment="1">
      <alignment horizontal="center" vertical="center" wrapText="1"/>
    </xf>
    <xf numFmtId="0" fontId="11" fillId="10" borderId="44" xfId="44" applyFont="1" applyFill="1" applyBorder="1" applyAlignment="1">
      <alignment horizontal="center" vertical="center" wrapText="1"/>
    </xf>
    <xf numFmtId="0" fontId="48" fillId="0" borderId="23" xfId="44" applyFont="1" applyBorder="1" applyAlignment="1">
      <alignment horizontal="center" vertical="center" wrapText="1"/>
    </xf>
    <xf numFmtId="0" fontId="48" fillId="0" borderId="0" xfId="44" applyFont="1" applyAlignment="1">
      <alignment horizontal="center" vertical="center" wrapText="1"/>
    </xf>
    <xf numFmtId="0" fontId="50" fillId="0" borderId="22" xfId="44" applyFont="1" applyBorder="1"/>
    <xf numFmtId="0" fontId="50" fillId="0" borderId="4" xfId="44" applyFont="1" applyBorder="1" applyAlignment="1">
      <alignment horizontal="center" vertical="center"/>
    </xf>
    <xf numFmtId="3" fontId="48" fillId="5" borderId="4" xfId="44" applyNumberFormat="1" applyFont="1" applyFill="1" applyBorder="1" applyAlignment="1">
      <alignment horizontal="center" vertical="center" wrapText="1"/>
    </xf>
    <xf numFmtId="0" fontId="53" fillId="0" borderId="4" xfId="44" applyFont="1" applyBorder="1" applyAlignment="1">
      <alignment horizontal="center" vertical="center" wrapText="1"/>
    </xf>
    <xf numFmtId="2" fontId="50" fillId="0" borderId="4" xfId="44" applyNumberFormat="1" applyFont="1" applyBorder="1" applyAlignment="1">
      <alignment horizontal="center" vertical="center"/>
    </xf>
    <xf numFmtId="9" fontId="50" fillId="0" borderId="4" xfId="46" applyFont="1" applyBorder="1" applyAlignment="1">
      <alignment horizontal="center" vertical="center"/>
    </xf>
    <xf numFmtId="44" fontId="50" fillId="0" borderId="4" xfId="47" applyFont="1" applyBorder="1" applyAlignment="1">
      <alignment horizontal="center" vertical="center"/>
    </xf>
    <xf numFmtId="0" fontId="52" fillId="0" borderId="4" xfId="44" applyFont="1" applyBorder="1" applyAlignment="1">
      <alignment horizontal="justify" vertical="center" wrapText="1"/>
    </xf>
    <xf numFmtId="0" fontId="50" fillId="0" borderId="23" xfId="44" applyFont="1" applyBorder="1"/>
    <xf numFmtId="0" fontId="50" fillId="0" borderId="0" xfId="44" applyFont="1"/>
    <xf numFmtId="0" fontId="48" fillId="5" borderId="4" xfId="44" applyFont="1" applyFill="1" applyBorder="1" applyAlignment="1">
      <alignment horizontal="center" vertical="center" wrapText="1"/>
    </xf>
    <xf numFmtId="0" fontId="54" fillId="3" borderId="4" xfId="44" applyFont="1" applyFill="1" applyBorder="1" applyAlignment="1">
      <alignment horizontal="justify" vertical="center" wrapText="1"/>
    </xf>
    <xf numFmtId="0" fontId="46" fillId="0" borderId="0" xfId="44" applyFont="1" applyAlignment="1">
      <alignment vertical="center"/>
    </xf>
    <xf numFmtId="0" fontId="54" fillId="0" borderId="4" xfId="44" applyFont="1" applyBorder="1" applyAlignment="1">
      <alignment horizontal="justify" vertical="center" wrapText="1"/>
    </xf>
    <xf numFmtId="0" fontId="48" fillId="3" borderId="22" xfId="44" applyFont="1" applyFill="1" applyBorder="1"/>
    <xf numFmtId="0" fontId="48" fillId="0" borderId="24" xfId="44" applyFont="1" applyBorder="1"/>
    <xf numFmtId="0" fontId="48" fillId="0" borderId="25" xfId="44" applyFont="1" applyBorder="1"/>
    <xf numFmtId="0" fontId="48" fillId="0" borderId="19" xfId="44" applyFont="1" applyBorder="1" applyAlignment="1">
      <alignment vertical="center" wrapText="1"/>
    </xf>
    <xf numFmtId="0" fontId="48" fillId="0" borderId="21" xfId="44" applyFont="1" applyBorder="1" applyAlignment="1">
      <alignment vertical="center" wrapText="1"/>
    </xf>
    <xf numFmtId="0" fontId="48" fillId="0" borderId="15" xfId="44" applyFont="1" applyBorder="1"/>
    <xf numFmtId="9" fontId="50" fillId="0" borderId="4" xfId="46" applyFont="1" applyFill="1" applyBorder="1" applyAlignment="1">
      <alignment horizontal="center" vertical="center"/>
    </xf>
    <xf numFmtId="44" fontId="50" fillId="0" borderId="4" xfId="47" applyFont="1" applyFill="1" applyBorder="1" applyAlignment="1">
      <alignment horizontal="center" vertical="center"/>
    </xf>
    <xf numFmtId="0" fontId="38" fillId="0" borderId="0" xfId="14" applyFont="1" applyAlignment="1">
      <alignment horizontal="center" vertical="center"/>
    </xf>
    <xf numFmtId="0" fontId="21" fillId="5" borderId="4"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protection hidden="1"/>
    </xf>
    <xf numFmtId="0" fontId="25" fillId="3" borderId="0" xfId="14" applyFont="1" applyFill="1" applyAlignment="1">
      <alignment horizontal="center"/>
    </xf>
    <xf numFmtId="9" fontId="21" fillId="3" borderId="0" xfId="12" applyFont="1" applyFill="1" applyBorder="1" applyAlignment="1" applyProtection="1">
      <alignment horizontal="center" vertical="center" wrapText="1"/>
      <protection locked="0" hidden="1"/>
    </xf>
    <xf numFmtId="175" fontId="21" fillId="3" borderId="0" xfId="2" applyNumberFormat="1" applyFont="1" applyFill="1" applyBorder="1" applyAlignment="1" applyProtection="1">
      <alignment horizontal="center" vertical="center" wrapText="1"/>
      <protection locked="0" hidden="1"/>
    </xf>
    <xf numFmtId="9" fontId="12" fillId="3" borderId="34" xfId="14" applyNumberFormat="1" applyFont="1" applyFill="1" applyBorder="1" applyAlignment="1">
      <alignment horizontal="center" vertical="center" wrapText="1"/>
    </xf>
    <xf numFmtId="49" fontId="12" fillId="9" borderId="31" xfId="14" applyNumberFormat="1" applyFont="1" applyFill="1" applyBorder="1" applyAlignment="1">
      <alignment horizontal="left" vertical="center" wrapText="1"/>
    </xf>
    <xf numFmtId="49" fontId="11" fillId="9" borderId="32" xfId="14" applyNumberFormat="1" applyFont="1" applyFill="1" applyBorder="1" applyAlignment="1">
      <alignment horizontal="center" vertical="center" wrapText="1"/>
    </xf>
    <xf numFmtId="49" fontId="9" fillId="3" borderId="42" xfId="14" applyNumberFormat="1" applyFill="1" applyBorder="1" applyAlignment="1">
      <alignment horizontal="center" vertical="center"/>
    </xf>
    <xf numFmtId="49" fontId="9" fillId="3" borderId="46" xfId="14" applyNumberFormat="1" applyFill="1" applyBorder="1" applyAlignment="1">
      <alignment horizontal="center" vertical="center"/>
    </xf>
    <xf numFmtId="9" fontId="21" fillId="0" borderId="4" xfId="12" applyFont="1" applyFill="1" applyBorder="1" applyAlignment="1">
      <alignment horizontal="center" vertical="center" wrapText="1"/>
    </xf>
    <xf numFmtId="4" fontId="32" fillId="2" borderId="14" xfId="14" applyNumberFormat="1" applyFont="1" applyFill="1" applyBorder="1" applyAlignment="1">
      <alignment horizontal="center" vertical="center" wrapText="1"/>
    </xf>
    <xf numFmtId="0" fontId="32" fillId="2" borderId="14" xfId="14" applyFont="1" applyFill="1" applyBorder="1" applyAlignment="1">
      <alignment horizontal="center" vertical="center" wrapText="1"/>
    </xf>
    <xf numFmtId="9" fontId="21" fillId="5" borderId="4" xfId="12" applyFont="1" applyFill="1" applyBorder="1" applyAlignment="1" applyProtection="1">
      <alignment horizontal="center" vertical="center" wrapText="1"/>
      <protection locked="0" hidden="1"/>
    </xf>
    <xf numFmtId="1" fontId="23" fillId="0" borderId="4" xfId="0" applyNumberFormat="1" applyFont="1" applyBorder="1" applyAlignment="1" applyProtection="1">
      <alignment horizontal="center" vertical="center"/>
      <protection locked="0" hidden="1"/>
    </xf>
    <xf numFmtId="9" fontId="30" fillId="0" borderId="4" xfId="12" applyNumberFormat="1" applyFont="1" applyFill="1" applyBorder="1" applyAlignment="1" applyProtection="1">
      <alignment horizontal="center" vertical="center" wrapText="1"/>
      <protection locked="0" hidden="1"/>
    </xf>
    <xf numFmtId="1" fontId="23" fillId="0" borderId="4" xfId="0" applyNumberFormat="1" applyFont="1" applyBorder="1" applyAlignment="1" applyProtection="1">
      <alignment horizontal="center" vertical="center" wrapText="1"/>
      <protection locked="0" hidden="1"/>
    </xf>
    <xf numFmtId="0" fontId="12" fillId="8" borderId="4" xfId="0" applyFont="1" applyFill="1" applyBorder="1" applyAlignment="1">
      <alignment horizontal="center"/>
    </xf>
    <xf numFmtId="0" fontId="12" fillId="0" borderId="10" xfId="0" applyFont="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1" fillId="0" borderId="5" xfId="0" applyFont="1" applyBorder="1" applyAlignment="1" applyProtection="1">
      <alignment horizontal="center" vertical="center"/>
      <protection hidden="1"/>
    </xf>
    <xf numFmtId="0" fontId="11" fillId="0" borderId="8" xfId="0" applyFont="1" applyBorder="1" applyAlignment="1" applyProtection="1">
      <alignment horizontal="center" vertical="center"/>
      <protection hidden="1"/>
    </xf>
    <xf numFmtId="0" fontId="11" fillId="0" borderId="6" xfId="0" applyFont="1" applyBorder="1" applyAlignment="1" applyProtection="1">
      <alignment horizontal="center" vertical="center"/>
      <protection hidden="1"/>
    </xf>
    <xf numFmtId="170" fontId="23" fillId="3" borderId="4" xfId="2" applyNumberFormat="1" applyFont="1" applyFill="1" applyBorder="1" applyAlignment="1" applyProtection="1">
      <alignment horizontal="center" vertical="center" wrapText="1"/>
      <protection locked="0" hidden="1"/>
    </xf>
    <xf numFmtId="49" fontId="21" fillId="5" borderId="5" xfId="0" applyNumberFormat="1" applyFont="1" applyFill="1" applyBorder="1" applyAlignment="1" applyProtection="1">
      <alignment horizontal="center" vertical="center"/>
      <protection locked="0" hidden="1"/>
    </xf>
    <xf numFmtId="49" fontId="21" fillId="5" borderId="8" xfId="0" applyNumberFormat="1" applyFont="1" applyFill="1" applyBorder="1" applyAlignment="1" applyProtection="1">
      <alignment horizontal="center" vertical="center"/>
      <protection locked="0" hidden="1"/>
    </xf>
    <xf numFmtId="0" fontId="22" fillId="5" borderId="5" xfId="14" applyFont="1" applyFill="1" applyBorder="1" applyAlignment="1">
      <alignment horizontal="center" vertical="center" wrapText="1"/>
    </xf>
    <xf numFmtId="0" fontId="22" fillId="5" borderId="6" xfId="14" applyFont="1" applyFill="1" applyBorder="1" applyAlignment="1">
      <alignment horizontal="center" vertical="center" wrapText="1"/>
    </xf>
    <xf numFmtId="0" fontId="22" fillId="0" borderId="5" xfId="14" applyFont="1" applyBorder="1" applyAlignment="1">
      <alignment horizontal="center" vertical="center" wrapText="1"/>
    </xf>
    <xf numFmtId="0" fontId="22" fillId="0" borderId="8" xfId="14" applyFont="1" applyBorder="1" applyAlignment="1">
      <alignment horizontal="center" vertical="center" wrapText="1"/>
    </xf>
    <xf numFmtId="0" fontId="22" fillId="0" borderId="6" xfId="14" applyFont="1" applyBorder="1" applyAlignment="1">
      <alignment horizontal="center" vertical="center" wrapText="1"/>
    </xf>
    <xf numFmtId="0" fontId="28" fillId="3" borderId="0" xfId="0" applyFont="1" applyFill="1" applyAlignment="1" applyProtection="1">
      <alignment horizontal="center" vertical="center"/>
      <protection hidden="1"/>
    </xf>
    <xf numFmtId="0" fontId="9" fillId="3" borderId="3" xfId="0" applyFont="1" applyFill="1" applyBorder="1" applyAlignment="1">
      <alignment horizontal="center"/>
    </xf>
    <xf numFmtId="0" fontId="9" fillId="3" borderId="1" xfId="0" applyFont="1" applyFill="1" applyBorder="1" applyAlignment="1">
      <alignment horizontal="center"/>
    </xf>
    <xf numFmtId="0" fontId="21" fillId="5" borderId="4" xfId="0" applyFont="1" applyFill="1" applyBorder="1" applyAlignment="1" applyProtection="1">
      <alignment horizontal="center" vertical="center" wrapText="1"/>
      <protection hidden="1"/>
    </xf>
    <xf numFmtId="0" fontId="23" fillId="0" borderId="5" xfId="0" applyFont="1" applyBorder="1" applyAlignment="1" applyProtection="1">
      <alignment horizontal="center" vertical="center" wrapText="1"/>
      <protection locked="0" hidden="1"/>
    </xf>
    <xf numFmtId="0" fontId="23" fillId="0" borderId="8" xfId="0" applyFont="1" applyBorder="1" applyAlignment="1" applyProtection="1">
      <alignment horizontal="center" vertical="center" wrapText="1"/>
      <protection locked="0" hidden="1"/>
    </xf>
    <xf numFmtId="49" fontId="34" fillId="3" borderId="5" xfId="0" applyNumberFormat="1" applyFont="1" applyFill="1" applyBorder="1" applyAlignment="1" applyProtection="1">
      <alignment horizontal="center" vertical="center"/>
      <protection locked="0" hidden="1"/>
    </xf>
    <xf numFmtId="49" fontId="34" fillId="3" borderId="8" xfId="0" applyNumberFormat="1" applyFont="1" applyFill="1" applyBorder="1" applyAlignment="1" applyProtection="1">
      <alignment horizontal="center" vertical="center"/>
      <protection locked="0" hidden="1"/>
    </xf>
    <xf numFmtId="49" fontId="34" fillId="3" borderId="6" xfId="0" applyNumberFormat="1" applyFont="1" applyFill="1" applyBorder="1" applyAlignment="1" applyProtection="1">
      <alignment horizontal="center" vertical="center"/>
      <protection locked="0" hidden="1"/>
    </xf>
    <xf numFmtId="0" fontId="21" fillId="5" borderId="5" xfId="14" applyFont="1" applyFill="1" applyBorder="1" applyAlignment="1">
      <alignment horizontal="center" vertical="center"/>
    </xf>
    <xf numFmtId="0" fontId="21" fillId="5" borderId="8" xfId="14" applyFont="1" applyFill="1" applyBorder="1" applyAlignment="1">
      <alignment horizontal="center" vertical="center"/>
    </xf>
    <xf numFmtId="0" fontId="0" fillId="5" borderId="6" xfId="0" applyFill="1" applyBorder="1" applyAlignment="1">
      <alignment horizontal="center" vertical="center"/>
    </xf>
    <xf numFmtId="0" fontId="36" fillId="0" borderId="4" xfId="14" applyFont="1" applyBorder="1" applyAlignment="1">
      <alignment horizontal="left" vertical="center" wrapText="1"/>
    </xf>
    <xf numFmtId="0" fontId="22" fillId="5" borderId="8" xfId="14" applyFont="1" applyFill="1" applyBorder="1" applyAlignment="1">
      <alignment horizontal="center" vertical="center" wrapText="1"/>
    </xf>
    <xf numFmtId="0" fontId="24" fillId="5" borderId="4" xfId="0" applyFont="1" applyFill="1" applyBorder="1" applyAlignment="1" applyProtection="1">
      <alignment horizontal="center" vertical="center"/>
      <protection hidden="1"/>
    </xf>
    <xf numFmtId="49" fontId="21" fillId="9" borderId="5" xfId="0" applyNumberFormat="1" applyFont="1" applyFill="1" applyBorder="1" applyAlignment="1" applyProtection="1">
      <alignment horizontal="center" vertical="center"/>
      <protection locked="0" hidden="1"/>
    </xf>
    <xf numFmtId="49" fontId="21" fillId="9" borderId="8" xfId="0" applyNumberFormat="1" applyFont="1" applyFill="1" applyBorder="1" applyAlignment="1" applyProtection="1">
      <alignment horizontal="center" vertical="center"/>
      <protection locked="0" hidden="1"/>
    </xf>
    <xf numFmtId="49" fontId="21" fillId="9" borderId="6" xfId="0" applyNumberFormat="1" applyFont="1" applyFill="1" applyBorder="1" applyAlignment="1" applyProtection="1">
      <alignment horizontal="center" vertical="center"/>
      <protection locked="0" hidden="1"/>
    </xf>
    <xf numFmtId="49" fontId="22" fillId="5" borderId="4" xfId="0" applyNumberFormat="1" applyFont="1" applyFill="1" applyBorder="1" applyAlignment="1" applyProtection="1">
      <alignment horizontal="center" vertical="center" wrapText="1"/>
      <protection locked="0" hidden="1"/>
    </xf>
    <xf numFmtId="171" fontId="31" fillId="7" borderId="4" xfId="0" applyNumberFormat="1" applyFont="1" applyFill="1" applyBorder="1" applyAlignment="1">
      <alignment vertical="center" wrapText="1"/>
    </xf>
    <xf numFmtId="0" fontId="23" fillId="0" borderId="5" xfId="14" applyFont="1" applyBorder="1" applyAlignment="1">
      <alignment horizontal="justify" vertical="center" wrapText="1"/>
    </xf>
    <xf numFmtId="0" fontId="21" fillId="0" borderId="8" xfId="14" applyFont="1" applyBorder="1" applyAlignment="1">
      <alignment horizontal="justify" vertical="center" wrapText="1"/>
    </xf>
    <xf numFmtId="0" fontId="21" fillId="0" borderId="6" xfId="14" applyFont="1" applyBorder="1" applyAlignment="1">
      <alignment horizontal="justify" vertical="center" wrapText="1"/>
    </xf>
    <xf numFmtId="0" fontId="21" fillId="5" borderId="9" xfId="14" applyFont="1" applyFill="1" applyBorder="1" applyAlignment="1">
      <alignment horizontal="center" vertical="center" wrapText="1"/>
    </xf>
    <xf numFmtId="0" fontId="21"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21" fillId="5" borderId="7" xfId="14" applyFont="1" applyFill="1" applyBorder="1" applyAlignment="1">
      <alignment horizontal="center" vertical="center" wrapText="1"/>
    </xf>
    <xf numFmtId="0" fontId="21" fillId="5" borderId="0" xfId="14" applyFont="1" applyFill="1" applyAlignment="1">
      <alignment horizontal="center" vertical="center" wrapText="1"/>
    </xf>
    <xf numFmtId="0" fontId="0" fillId="5" borderId="12" xfId="0" applyFill="1" applyBorder="1" applyAlignment="1">
      <alignment horizontal="center" vertical="center" wrapText="1"/>
    </xf>
    <xf numFmtId="0" fontId="21" fillId="5" borderId="3" xfId="14" applyFont="1" applyFill="1" applyBorder="1" applyAlignment="1">
      <alignment horizontal="center" vertical="center" wrapText="1"/>
    </xf>
    <xf numFmtId="0" fontId="21"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49" fontId="37" fillId="0" borderId="9" xfId="0" applyNumberFormat="1" applyFont="1" applyBorder="1" applyAlignment="1" applyProtection="1">
      <alignment horizontal="center" vertical="center" wrapText="1"/>
      <protection hidden="1"/>
    </xf>
    <xf numFmtId="11" fontId="37" fillId="0" borderId="2" xfId="0" applyNumberFormat="1" applyFont="1" applyBorder="1" applyAlignment="1" applyProtection="1">
      <alignment horizontal="center" vertical="center" wrapText="1"/>
      <protection hidden="1"/>
    </xf>
    <xf numFmtId="11" fontId="37" fillId="0" borderId="10" xfId="0" applyNumberFormat="1" applyFont="1" applyBorder="1" applyAlignment="1" applyProtection="1">
      <alignment horizontal="center" vertical="center" wrapText="1"/>
      <protection hidden="1"/>
    </xf>
    <xf numFmtId="11" fontId="37" fillId="0" borderId="7" xfId="0" applyNumberFormat="1" applyFont="1" applyBorder="1" applyAlignment="1" applyProtection="1">
      <alignment horizontal="center" vertical="center" wrapText="1"/>
      <protection hidden="1"/>
    </xf>
    <xf numFmtId="11" fontId="37" fillId="0" borderId="0" xfId="0" applyNumberFormat="1" applyFont="1" applyAlignment="1" applyProtection="1">
      <alignment horizontal="center" vertical="center" wrapText="1"/>
      <protection hidden="1"/>
    </xf>
    <xf numFmtId="11" fontId="37" fillId="0" borderId="12" xfId="0" applyNumberFormat="1" applyFont="1" applyBorder="1" applyAlignment="1" applyProtection="1">
      <alignment horizontal="center" vertical="center" wrapText="1"/>
      <protection hidden="1"/>
    </xf>
    <xf numFmtId="11" fontId="37" fillId="0" borderId="3" xfId="0" applyNumberFormat="1" applyFont="1" applyBorder="1" applyAlignment="1" applyProtection="1">
      <alignment horizontal="center" vertical="center" wrapText="1"/>
      <protection hidden="1"/>
    </xf>
    <xf numFmtId="11" fontId="37" fillId="0" borderId="1" xfId="0" applyNumberFormat="1" applyFont="1" applyBorder="1" applyAlignment="1" applyProtection="1">
      <alignment horizontal="center" vertical="center" wrapText="1"/>
      <protection hidden="1"/>
    </xf>
    <xf numFmtId="11" fontId="37" fillId="0" borderId="11" xfId="0" applyNumberFormat="1" applyFont="1" applyBorder="1" applyAlignment="1" applyProtection="1">
      <alignment horizontal="center" vertical="center" wrapText="1"/>
      <protection hidden="1"/>
    </xf>
    <xf numFmtId="49" fontId="21" fillId="5" borderId="4" xfId="0" applyNumberFormat="1" applyFont="1" applyFill="1" applyBorder="1" applyAlignment="1" applyProtection="1">
      <alignment horizontal="center" vertical="center" wrapText="1"/>
      <protection locked="0" hidden="1"/>
    </xf>
    <xf numFmtId="0" fontId="21" fillId="0" borderId="8" xfId="0" applyFont="1" applyBorder="1" applyAlignment="1" applyProtection="1">
      <alignment horizontal="center" vertical="top" wrapText="1"/>
      <protection hidden="1"/>
    </xf>
    <xf numFmtId="0" fontId="30" fillId="0" borderId="5" xfId="0" applyFont="1" applyBorder="1" applyAlignment="1" applyProtection="1">
      <alignment horizontal="center" vertical="center" wrapText="1"/>
      <protection locked="0" hidden="1"/>
    </xf>
    <xf numFmtId="0" fontId="30" fillId="0" borderId="6" xfId="0" applyFont="1" applyBorder="1" applyAlignment="1" applyProtection="1">
      <alignment horizontal="center" vertical="center" wrapText="1"/>
      <protection locked="0" hidden="1"/>
    </xf>
    <xf numFmtId="2" fontId="30" fillId="0" borderId="5" xfId="17" applyNumberFormat="1" applyFont="1" applyFill="1" applyBorder="1" applyAlignment="1" applyProtection="1">
      <alignment horizontal="center" vertical="center" wrapText="1"/>
      <protection hidden="1"/>
    </xf>
    <xf numFmtId="2" fontId="30" fillId="0" borderId="6" xfId="17" applyNumberFormat="1" applyFont="1" applyFill="1" applyBorder="1" applyAlignment="1" applyProtection="1">
      <alignment horizontal="center" vertical="center" wrapText="1"/>
      <protection hidden="1"/>
    </xf>
    <xf numFmtId="0" fontId="39" fillId="3" borderId="0" xfId="14" applyFont="1" applyFill="1" applyAlignment="1">
      <alignment horizontal="center" vertical="center"/>
    </xf>
    <xf numFmtId="0" fontId="22" fillId="5" borderId="5" xfId="0" applyFont="1" applyFill="1" applyBorder="1" applyAlignment="1" applyProtection="1">
      <alignment horizontal="center" vertical="center" wrapText="1"/>
      <protection hidden="1"/>
    </xf>
    <xf numFmtId="0" fontId="22" fillId="5" borderId="6" xfId="0" applyFont="1" applyFill="1" applyBorder="1" applyAlignment="1" applyProtection="1">
      <alignment horizontal="center" vertical="center" wrapText="1"/>
      <protection hidden="1"/>
    </xf>
    <xf numFmtId="0" fontId="22" fillId="5" borderId="5" xfId="0" applyFont="1" applyFill="1" applyBorder="1" applyAlignment="1">
      <alignment horizontal="center" vertical="center" wrapText="1"/>
    </xf>
    <xf numFmtId="0" fontId="22" fillId="5" borderId="6" xfId="0" applyFont="1" applyFill="1" applyBorder="1" applyAlignment="1">
      <alignment horizontal="center" vertical="center" wrapText="1"/>
    </xf>
    <xf numFmtId="169" fontId="37" fillId="3" borderId="0" xfId="17" applyNumberFormat="1" applyFont="1" applyFill="1" applyBorder="1" applyAlignment="1" applyProtection="1">
      <alignment horizontal="center" vertical="center"/>
      <protection locked="0" hidden="1"/>
    </xf>
    <xf numFmtId="169" fontId="21" fillId="5" borderId="5" xfId="17" applyNumberFormat="1" applyFont="1" applyFill="1" applyBorder="1" applyAlignment="1" applyProtection="1">
      <alignment horizontal="center" vertical="center" wrapText="1"/>
      <protection locked="0" hidden="1"/>
    </xf>
    <xf numFmtId="169" fontId="21" fillId="5" borderId="8" xfId="17" applyNumberFormat="1" applyFont="1" applyFill="1" applyBorder="1" applyAlignment="1" applyProtection="1">
      <alignment horizontal="center" vertical="center" wrapText="1"/>
      <protection locked="0" hidden="1"/>
    </xf>
    <xf numFmtId="169" fontId="21" fillId="5" borderId="6" xfId="17" applyNumberFormat="1" applyFont="1" applyFill="1" applyBorder="1" applyAlignment="1" applyProtection="1">
      <alignment horizontal="center" vertical="center" wrapText="1"/>
      <protection locked="0" hidden="1"/>
    </xf>
    <xf numFmtId="0" fontId="38" fillId="0" borderId="0" xfId="14" applyFont="1" applyAlignment="1">
      <alignment horizontal="center" vertical="center"/>
    </xf>
    <xf numFmtId="0" fontId="38" fillId="0" borderId="15" xfId="14" applyFont="1" applyBorder="1" applyAlignment="1">
      <alignment horizontal="center" vertical="center"/>
    </xf>
    <xf numFmtId="0" fontId="29" fillId="3" borderId="16" xfId="0" applyFont="1" applyFill="1" applyBorder="1" applyAlignment="1" applyProtection="1">
      <alignment horizontal="left" vertical="center" wrapText="1"/>
      <protection hidden="1"/>
    </xf>
    <xf numFmtId="0" fontId="29" fillId="3" borderId="17" xfId="0" applyFont="1" applyFill="1" applyBorder="1" applyAlignment="1" applyProtection="1">
      <alignment horizontal="left" vertical="center"/>
      <protection hidden="1"/>
    </xf>
    <xf numFmtId="0" fontId="29" fillId="3" borderId="18" xfId="0" applyFont="1" applyFill="1" applyBorder="1" applyAlignment="1" applyProtection="1">
      <alignment horizontal="left" vertical="center"/>
      <protection hidden="1"/>
    </xf>
    <xf numFmtId="0" fontId="39" fillId="3" borderId="19" xfId="14" applyFont="1" applyFill="1" applyBorder="1" applyAlignment="1">
      <alignment horizontal="center" vertical="center"/>
    </xf>
    <xf numFmtId="0" fontId="33" fillId="5" borderId="32" xfId="14" applyFont="1" applyFill="1" applyBorder="1" applyAlignment="1">
      <alignment horizontal="center" vertical="center" wrapText="1"/>
    </xf>
    <xf numFmtId="0" fontId="33" fillId="5" borderId="37" xfId="14" applyFont="1" applyFill="1" applyBorder="1" applyAlignment="1">
      <alignment horizontal="center" vertical="center" wrapText="1"/>
    </xf>
    <xf numFmtId="0" fontId="33" fillId="5" borderId="35" xfId="14" applyFont="1" applyFill="1" applyBorder="1" applyAlignment="1">
      <alignment horizontal="center" vertical="center" wrapText="1"/>
    </xf>
    <xf numFmtId="0" fontId="33" fillId="5" borderId="9" xfId="14" applyFont="1" applyFill="1" applyBorder="1" applyAlignment="1">
      <alignment horizontal="center" vertical="center" wrapText="1"/>
    </xf>
    <xf numFmtId="2" fontId="30" fillId="3" borderId="13" xfId="14" applyNumberFormat="1" applyFont="1" applyFill="1" applyBorder="1" applyAlignment="1">
      <alignment horizontal="center" vertical="center"/>
    </xf>
    <xf numFmtId="2" fontId="30" fillId="3" borderId="34" xfId="14" applyNumberFormat="1" applyFont="1" applyFill="1" applyBorder="1" applyAlignment="1">
      <alignment horizontal="center" vertical="center"/>
    </xf>
    <xf numFmtId="2" fontId="30" fillId="3" borderId="9" xfId="14" applyNumberFormat="1" applyFont="1" applyFill="1" applyBorder="1" applyAlignment="1">
      <alignment horizontal="center" vertical="center" wrapText="1"/>
    </xf>
    <xf numFmtId="2" fontId="30" fillId="3" borderId="2" xfId="14" applyNumberFormat="1" applyFont="1" applyFill="1" applyBorder="1" applyAlignment="1">
      <alignment horizontal="center" vertical="center" wrapText="1"/>
    </xf>
    <xf numFmtId="2" fontId="30" fillId="3" borderId="41" xfId="14" applyNumberFormat="1" applyFont="1" applyFill="1" applyBorder="1" applyAlignment="1">
      <alignment horizontal="center" vertical="center" wrapText="1"/>
    </xf>
    <xf numFmtId="2" fontId="30" fillId="3" borderId="38" xfId="14" applyNumberFormat="1" applyFont="1" applyFill="1" applyBorder="1" applyAlignment="1">
      <alignment horizontal="center" vertical="center" wrapText="1"/>
    </xf>
    <xf numFmtId="2" fontId="30" fillId="3" borderId="15" xfId="14" applyNumberFormat="1" applyFont="1" applyFill="1" applyBorder="1" applyAlignment="1">
      <alignment horizontal="center" vertical="center" wrapText="1"/>
    </xf>
    <xf numFmtId="2" fontId="30" fillId="3" borderId="25" xfId="14" applyNumberFormat="1" applyFont="1" applyFill="1" applyBorder="1" applyAlignment="1">
      <alignment horizontal="center" vertical="center" wrapText="1"/>
    </xf>
    <xf numFmtId="9" fontId="23" fillId="3" borderId="26" xfId="12" applyFont="1" applyFill="1" applyBorder="1" applyAlignment="1">
      <alignment horizontal="right" vertical="center" wrapText="1"/>
    </xf>
    <xf numFmtId="9" fontId="23" fillId="3" borderId="33" xfId="12" applyFont="1" applyFill="1" applyBorder="1" applyAlignment="1">
      <alignment horizontal="right" vertical="center" wrapText="1"/>
    </xf>
    <xf numFmtId="9" fontId="23" fillId="3" borderId="27" xfId="12" applyFont="1" applyFill="1" applyBorder="1" applyAlignment="1">
      <alignment horizontal="right" vertical="center" wrapText="1"/>
    </xf>
    <xf numFmtId="0" fontId="22" fillId="5" borderId="20" xfId="14" applyFont="1" applyFill="1" applyBorder="1" applyAlignment="1">
      <alignment horizontal="center" vertical="center" wrapText="1"/>
    </xf>
    <xf numFmtId="0" fontId="22" fillId="5" borderId="19" xfId="14" applyFont="1" applyFill="1" applyBorder="1" applyAlignment="1">
      <alignment horizontal="center" vertical="center" wrapText="1"/>
    </xf>
    <xf numFmtId="0" fontId="22" fillId="5" borderId="24" xfId="14" applyFont="1" applyFill="1" applyBorder="1" applyAlignment="1">
      <alignment horizontal="center" vertical="center" wrapText="1"/>
    </xf>
    <xf numFmtId="0" fontId="22" fillId="5" borderId="15" xfId="14" applyFont="1" applyFill="1" applyBorder="1" applyAlignment="1">
      <alignment horizontal="center" vertical="center" wrapText="1"/>
    </xf>
    <xf numFmtId="0" fontId="22" fillId="5" borderId="39" xfId="14" applyFont="1" applyFill="1" applyBorder="1" applyAlignment="1">
      <alignment horizontal="center" vertical="center" wrapText="1"/>
    </xf>
    <xf numFmtId="0" fontId="22" fillId="5" borderId="21" xfId="14" applyFont="1" applyFill="1" applyBorder="1" applyAlignment="1">
      <alignment horizontal="center" vertical="center" wrapText="1"/>
    </xf>
    <xf numFmtId="0" fontId="22" fillId="5" borderId="38" xfId="14" applyFont="1" applyFill="1" applyBorder="1" applyAlignment="1">
      <alignment horizontal="center" vertical="center" wrapText="1"/>
    </xf>
    <xf numFmtId="0" fontId="22" fillId="5" borderId="25" xfId="14" applyFont="1" applyFill="1" applyBorder="1" applyAlignment="1">
      <alignment horizontal="center" vertical="center" wrapText="1"/>
    </xf>
    <xf numFmtId="0" fontId="22" fillId="5" borderId="28" xfId="14" applyFont="1" applyFill="1" applyBorder="1" applyAlignment="1">
      <alignment horizontal="center" vertical="center" wrapText="1"/>
    </xf>
    <xf numFmtId="0" fontId="22" fillId="5" borderId="34" xfId="14" applyFont="1" applyFill="1" applyBorder="1" applyAlignment="1">
      <alignment horizontal="center" vertical="center" wrapText="1"/>
    </xf>
    <xf numFmtId="0" fontId="29" fillId="3" borderId="22" xfId="14" applyFont="1" applyFill="1" applyBorder="1" applyAlignment="1" applyProtection="1">
      <alignment horizontal="center" vertical="center"/>
      <protection hidden="1"/>
    </xf>
    <xf numFmtId="0" fontId="29" fillId="3" borderId="0" xfId="14" applyFont="1" applyFill="1" applyAlignment="1" applyProtection="1">
      <alignment horizontal="center" vertical="center"/>
      <protection hidden="1"/>
    </xf>
    <xf numFmtId="0" fontId="29" fillId="3" borderId="23" xfId="14" applyFont="1" applyFill="1" applyBorder="1" applyAlignment="1" applyProtection="1">
      <alignment horizontal="center" vertical="center"/>
      <protection hidden="1"/>
    </xf>
    <xf numFmtId="0" fontId="29" fillId="3" borderId="24" xfId="14" applyFont="1" applyFill="1" applyBorder="1" applyAlignment="1" applyProtection="1">
      <alignment horizontal="center" vertical="center"/>
      <protection hidden="1"/>
    </xf>
    <xf numFmtId="0" fontId="29" fillId="3" borderId="15" xfId="14" applyFont="1" applyFill="1" applyBorder="1" applyAlignment="1" applyProtection="1">
      <alignment horizontal="center" vertical="center"/>
      <protection hidden="1"/>
    </xf>
    <xf numFmtId="0" fontId="29" fillId="3" borderId="25" xfId="14" applyFont="1" applyFill="1" applyBorder="1" applyAlignment="1" applyProtection="1">
      <alignment horizontal="center" vertical="center"/>
      <protection hidden="1"/>
    </xf>
    <xf numFmtId="0" fontId="21" fillId="3" borderId="16" xfId="14" applyFont="1" applyFill="1" applyBorder="1" applyAlignment="1" applyProtection="1">
      <alignment horizontal="center" vertical="top" wrapText="1"/>
      <protection hidden="1"/>
    </xf>
    <xf numFmtId="0" fontId="21" fillId="3" borderId="17" xfId="14" applyFont="1" applyFill="1" applyBorder="1" applyAlignment="1" applyProtection="1">
      <alignment horizontal="center" vertical="top" wrapText="1"/>
      <protection hidden="1"/>
    </xf>
    <xf numFmtId="0" fontId="21" fillId="3" borderId="18" xfId="14" applyFont="1" applyFill="1" applyBorder="1" applyAlignment="1" applyProtection="1">
      <alignment horizontal="center" vertical="top" wrapText="1"/>
      <protection hidden="1"/>
    </xf>
    <xf numFmtId="0" fontId="26" fillId="6" borderId="16" xfId="0" applyFont="1" applyFill="1" applyBorder="1" applyAlignment="1">
      <alignment horizontal="center" vertical="center"/>
    </xf>
    <xf numFmtId="0" fontId="26" fillId="6" borderId="17" xfId="0" applyFont="1" applyFill="1" applyBorder="1" applyAlignment="1">
      <alignment horizontal="center" vertical="center"/>
    </xf>
    <xf numFmtId="42" fontId="23" fillId="3" borderId="26" xfId="39" applyFont="1" applyFill="1" applyBorder="1" applyAlignment="1">
      <alignment horizontal="center" vertical="center" wrapText="1"/>
    </xf>
    <xf numFmtId="42" fontId="23" fillId="3" borderId="33" xfId="39" applyFont="1" applyFill="1" applyBorder="1" applyAlignment="1">
      <alignment horizontal="center" vertical="center" wrapText="1"/>
    </xf>
    <xf numFmtId="42" fontId="23" fillId="3" borderId="27" xfId="39" applyFont="1" applyFill="1" applyBorder="1" applyAlignment="1">
      <alignment horizontal="center" vertical="center" wrapText="1"/>
    </xf>
    <xf numFmtId="169" fontId="22" fillId="3" borderId="0" xfId="17" applyNumberFormat="1" applyFont="1" applyFill="1" applyBorder="1" applyAlignment="1" applyProtection="1">
      <alignment horizontal="center" vertical="center"/>
      <protection locked="0" hidden="1"/>
    </xf>
    <xf numFmtId="42" fontId="25" fillId="9" borderId="35" xfId="39" applyFont="1" applyFill="1" applyBorder="1" applyAlignment="1">
      <alignment horizontal="center" vertical="center" wrapText="1"/>
    </xf>
    <xf numFmtId="42" fontId="25" fillId="9" borderId="40" xfId="39" applyFont="1" applyFill="1" applyBorder="1" applyAlignment="1">
      <alignment horizontal="center" vertical="center" wrapText="1"/>
    </xf>
    <xf numFmtId="2" fontId="25" fillId="9" borderId="35" xfId="14" applyNumberFormat="1" applyFont="1" applyFill="1" applyBorder="1" applyAlignment="1">
      <alignment horizontal="center" vertical="center"/>
    </xf>
    <xf numFmtId="2" fontId="25" fillId="9" borderId="40" xfId="14" applyNumberFormat="1" applyFont="1" applyFill="1" applyBorder="1" applyAlignment="1">
      <alignment horizontal="center" vertical="center"/>
    </xf>
    <xf numFmtId="2" fontId="25" fillId="9" borderId="36" xfId="14" applyNumberFormat="1" applyFont="1" applyFill="1" applyBorder="1" applyAlignment="1">
      <alignment horizontal="center" vertical="center"/>
    </xf>
    <xf numFmtId="42" fontId="30" fillId="3" borderId="9" xfId="39" applyFont="1" applyFill="1" applyBorder="1" applyAlignment="1">
      <alignment horizontal="center" vertical="center" wrapText="1"/>
    </xf>
    <xf numFmtId="42" fontId="30" fillId="3" borderId="2" xfId="39" applyFont="1" applyFill="1" applyBorder="1" applyAlignment="1">
      <alignment horizontal="center" vertical="center" wrapText="1"/>
    </xf>
    <xf numFmtId="42" fontId="30" fillId="3" borderId="38" xfId="39" applyFont="1" applyFill="1" applyBorder="1" applyAlignment="1">
      <alignment horizontal="center" vertical="center" wrapText="1"/>
    </xf>
    <xf numFmtId="42" fontId="30" fillId="3" borderId="15" xfId="39" applyFont="1" applyFill="1" applyBorder="1" applyAlignment="1">
      <alignment horizontal="center" vertical="center" wrapText="1"/>
    </xf>
    <xf numFmtId="174" fontId="30" fillId="3" borderId="13" xfId="39" applyNumberFormat="1" applyFont="1" applyFill="1" applyBorder="1" applyAlignment="1">
      <alignment horizontal="center" vertical="center"/>
    </xf>
    <xf numFmtId="174" fontId="30" fillId="3" borderId="34" xfId="39" applyNumberFormat="1" applyFont="1" applyFill="1" applyBorder="1" applyAlignment="1">
      <alignment horizontal="center" vertical="center"/>
    </xf>
    <xf numFmtId="0" fontId="26" fillId="6" borderId="16" xfId="0" applyFont="1" applyFill="1" applyBorder="1" applyAlignment="1">
      <alignment horizontal="center" vertical="center" wrapText="1"/>
    </xf>
    <xf numFmtId="176" fontId="23" fillId="3" borderId="26" xfId="2" applyNumberFormat="1" applyFont="1" applyFill="1" applyBorder="1" applyAlignment="1">
      <alignment horizontal="center" vertical="center" wrapText="1"/>
    </xf>
    <xf numFmtId="176" fontId="23" fillId="3" borderId="33" xfId="2" applyNumberFormat="1" applyFont="1" applyFill="1" applyBorder="1" applyAlignment="1">
      <alignment horizontal="center" vertical="center" wrapText="1"/>
    </xf>
    <xf numFmtId="176" fontId="23" fillId="3" borderId="27" xfId="2" applyNumberFormat="1" applyFont="1" applyFill="1" applyBorder="1" applyAlignment="1">
      <alignment horizontal="center" vertical="center" wrapText="1"/>
    </xf>
    <xf numFmtId="1" fontId="23" fillId="3" borderId="26" xfId="39" applyNumberFormat="1" applyFont="1" applyFill="1" applyBorder="1" applyAlignment="1">
      <alignment horizontal="right" vertical="center" wrapText="1"/>
    </xf>
    <xf numFmtId="1" fontId="23" fillId="3" borderId="33" xfId="39" applyNumberFormat="1" applyFont="1" applyFill="1" applyBorder="1" applyAlignment="1">
      <alignment horizontal="right" vertical="center" wrapText="1"/>
    </xf>
    <xf numFmtId="1" fontId="23" fillId="3" borderId="27" xfId="39" applyNumberFormat="1" applyFont="1" applyFill="1" applyBorder="1" applyAlignment="1">
      <alignment horizontal="right" vertical="center" wrapText="1"/>
    </xf>
    <xf numFmtId="0" fontId="24" fillId="3" borderId="20" xfId="14" applyFont="1" applyFill="1" applyBorder="1" applyAlignment="1">
      <alignment horizontal="center"/>
    </xf>
    <xf numFmtId="0" fontId="24" fillId="3" borderId="19" xfId="14" applyFont="1" applyFill="1" applyBorder="1" applyAlignment="1">
      <alignment horizontal="center"/>
    </xf>
    <xf numFmtId="0" fontId="24" fillId="3" borderId="21" xfId="14" applyFont="1" applyFill="1" applyBorder="1" applyAlignment="1">
      <alignment horizontal="center"/>
    </xf>
    <xf numFmtId="0" fontId="24" fillId="3" borderId="22" xfId="14" applyFont="1" applyFill="1" applyBorder="1" applyAlignment="1">
      <alignment horizontal="center"/>
    </xf>
    <xf numFmtId="0" fontId="24" fillId="3" borderId="0" xfId="14" applyFont="1" applyFill="1" applyAlignment="1">
      <alignment horizontal="center"/>
    </xf>
    <xf numFmtId="0" fontId="24" fillId="3" borderId="23" xfId="14" applyFont="1" applyFill="1" applyBorder="1" applyAlignment="1">
      <alignment horizontal="center"/>
    </xf>
    <xf numFmtId="0" fontId="24" fillId="3" borderId="24" xfId="14" applyFont="1" applyFill="1" applyBorder="1" applyAlignment="1">
      <alignment horizontal="center" vertical="center"/>
    </xf>
    <xf numFmtId="0" fontId="24" fillId="3" borderId="15" xfId="14" applyFont="1" applyFill="1" applyBorder="1" applyAlignment="1">
      <alignment horizontal="center" vertical="center"/>
    </xf>
    <xf numFmtId="0" fontId="24" fillId="3" borderId="25" xfId="14" applyFont="1" applyFill="1" applyBorder="1" applyAlignment="1">
      <alignment horizontal="center" vertical="center"/>
    </xf>
    <xf numFmtId="0" fontId="25" fillId="0" borderId="33" xfId="0" applyFont="1" applyBorder="1" applyAlignment="1">
      <alignment horizontal="justify" vertical="center" wrapText="1"/>
    </xf>
    <xf numFmtId="0" fontId="25" fillId="0" borderId="29" xfId="0" applyFont="1" applyBorder="1" applyAlignment="1">
      <alignment horizontal="justify" vertical="center" wrapText="1"/>
    </xf>
    <xf numFmtId="0" fontId="25" fillId="0" borderId="27" xfId="0" applyFont="1" applyBorder="1" applyAlignment="1">
      <alignment horizontal="justify" vertical="center" wrapText="1"/>
    </xf>
    <xf numFmtId="0" fontId="21" fillId="5" borderId="16" xfId="14" applyFont="1" applyFill="1" applyBorder="1" applyAlignment="1" applyProtection="1">
      <alignment horizontal="center" vertical="center" wrapText="1"/>
      <protection hidden="1"/>
    </xf>
    <xf numFmtId="0" fontId="21" fillId="5" borderId="17" xfId="14" applyFont="1" applyFill="1" applyBorder="1" applyAlignment="1" applyProtection="1">
      <alignment horizontal="center" vertical="center" wrapText="1"/>
      <protection hidden="1"/>
    </xf>
    <xf numFmtId="0" fontId="21" fillId="5" borderId="18" xfId="14" applyFont="1" applyFill="1" applyBorder="1" applyAlignment="1" applyProtection="1">
      <alignment horizontal="center" vertical="center" wrapText="1"/>
      <protection hidden="1"/>
    </xf>
    <xf numFmtId="0" fontId="11" fillId="3" borderId="0" xfId="14" applyFont="1" applyFill="1" applyAlignment="1" applyProtection="1">
      <alignment horizontal="center"/>
      <protection hidden="1"/>
    </xf>
    <xf numFmtId="0" fontId="50" fillId="0" borderId="16" xfId="44" applyFont="1" applyBorder="1" applyAlignment="1">
      <alignment horizontal="center" vertical="center" wrapText="1"/>
    </xf>
    <xf numFmtId="0" fontId="50" fillId="0" borderId="17" xfId="44" applyFont="1" applyBorder="1" applyAlignment="1">
      <alignment horizontal="center" vertical="center" wrapText="1"/>
    </xf>
    <xf numFmtId="0" fontId="50" fillId="0" borderId="18" xfId="44" applyFont="1" applyBorder="1" applyAlignment="1">
      <alignment horizontal="center" vertical="center" wrapText="1"/>
    </xf>
    <xf numFmtId="0" fontId="13" fillId="3" borderId="20" xfId="18" applyFont="1" applyFill="1" applyBorder="1" applyAlignment="1">
      <alignment horizontal="center" vertical="center" wrapText="1"/>
    </xf>
    <xf numFmtId="0" fontId="13" fillId="3" borderId="19" xfId="18" applyFont="1" applyFill="1" applyBorder="1" applyAlignment="1">
      <alignment horizontal="center" vertical="center" wrapText="1"/>
    </xf>
    <xf numFmtId="0" fontId="13" fillId="3" borderId="21" xfId="18" applyFont="1" applyFill="1" applyBorder="1" applyAlignment="1">
      <alignment horizontal="center" vertical="center" wrapText="1"/>
    </xf>
    <xf numFmtId="0" fontId="13" fillId="3" borderId="22" xfId="44" applyFont="1" applyFill="1" applyBorder="1" applyAlignment="1" applyProtection="1">
      <alignment horizontal="center" vertical="center"/>
      <protection hidden="1"/>
    </xf>
    <xf numFmtId="0" fontId="13" fillId="3" borderId="0" xfId="44" applyFont="1" applyFill="1" applyAlignment="1" applyProtection="1">
      <alignment horizontal="center" vertical="center"/>
      <protection hidden="1"/>
    </xf>
    <xf numFmtId="0" fontId="13" fillId="3" borderId="23" xfId="44" applyFont="1" applyFill="1" applyBorder="1" applyAlignment="1" applyProtection="1">
      <alignment horizontal="center" vertical="center"/>
      <protection hidden="1"/>
    </xf>
    <xf numFmtId="0" fontId="13" fillId="3" borderId="24" xfId="44" applyFont="1" applyFill="1" applyBorder="1" applyAlignment="1" applyProtection="1">
      <alignment horizontal="center" vertical="center"/>
      <protection hidden="1"/>
    </xf>
    <xf numFmtId="0" fontId="13" fillId="3" borderId="15" xfId="44" applyFont="1" applyFill="1" applyBorder="1" applyAlignment="1" applyProtection="1">
      <alignment horizontal="center" vertical="center"/>
      <protection hidden="1"/>
    </xf>
    <xf numFmtId="0" fontId="13" fillId="3" borderId="25" xfId="44" applyFont="1" applyFill="1" applyBorder="1" applyAlignment="1" applyProtection="1">
      <alignment horizontal="center" vertical="center"/>
      <protection hidden="1"/>
    </xf>
    <xf numFmtId="0" fontId="13" fillId="5" borderId="16" xfId="14" applyFont="1" applyFill="1" applyBorder="1" applyAlignment="1">
      <alignment horizontal="center" vertical="center" wrapText="1"/>
    </xf>
    <xf numFmtId="0" fontId="13" fillId="5" borderId="17" xfId="14" applyFont="1" applyFill="1" applyBorder="1" applyAlignment="1">
      <alignment horizontal="center" vertical="center" wrapText="1"/>
    </xf>
    <xf numFmtId="0" fontId="13" fillId="5" borderId="18" xfId="14" applyFont="1" applyFill="1" applyBorder="1" applyAlignment="1">
      <alignment horizontal="center" vertical="center" wrapText="1"/>
    </xf>
    <xf numFmtId="0" fontId="47" fillId="0" borderId="16" xfId="14" applyFont="1" applyBorder="1" applyAlignment="1">
      <alignment horizontal="center" vertical="center" wrapText="1"/>
    </xf>
    <xf numFmtId="0" fontId="47" fillId="0" borderId="17" xfId="14" applyFont="1" applyBorder="1" applyAlignment="1">
      <alignment horizontal="center" vertical="center" wrapText="1"/>
    </xf>
    <xf numFmtId="0" fontId="47" fillId="0" borderId="18" xfId="14" applyFont="1" applyBorder="1" applyAlignment="1">
      <alignment horizontal="center" vertical="center" wrapText="1"/>
    </xf>
    <xf numFmtId="0" fontId="49" fillId="5" borderId="20" xfId="44" applyFont="1" applyFill="1" applyBorder="1" applyAlignment="1">
      <alignment horizontal="center" vertical="center"/>
    </xf>
    <xf numFmtId="0" fontId="49" fillId="5" borderId="19" xfId="44" applyFont="1" applyFill="1" applyBorder="1" applyAlignment="1">
      <alignment horizontal="center" vertical="center"/>
    </xf>
    <xf numFmtId="0" fontId="49" fillId="5" borderId="21" xfId="44" applyFont="1" applyFill="1" applyBorder="1" applyAlignment="1">
      <alignment horizontal="center" vertical="center"/>
    </xf>
    <xf numFmtId="0" fontId="49" fillId="5" borderId="22" xfId="44" applyFont="1" applyFill="1" applyBorder="1" applyAlignment="1">
      <alignment horizontal="center" vertical="center"/>
    </xf>
    <xf numFmtId="0" fontId="49" fillId="5" borderId="0" xfId="44" applyFont="1" applyFill="1" applyAlignment="1">
      <alignment horizontal="center" vertical="center"/>
    </xf>
    <xf numFmtId="0" fontId="49" fillId="5" borderId="23" xfId="44" applyFont="1" applyFill="1" applyBorder="1" applyAlignment="1">
      <alignment horizontal="center" vertical="center"/>
    </xf>
    <xf numFmtId="0" fontId="49" fillId="5" borderId="24" xfId="44" applyFont="1" applyFill="1" applyBorder="1" applyAlignment="1">
      <alignment horizontal="center" vertical="center"/>
    </xf>
    <xf numFmtId="0" fontId="49" fillId="5" borderId="15" xfId="44" applyFont="1" applyFill="1" applyBorder="1" applyAlignment="1">
      <alignment horizontal="center" vertical="center"/>
    </xf>
    <xf numFmtId="0" fontId="49" fillId="5" borderId="25" xfId="44" applyFont="1" applyFill="1" applyBorder="1" applyAlignment="1">
      <alignment horizontal="center" vertical="center"/>
    </xf>
    <xf numFmtId="0" fontId="51" fillId="5" borderId="20" xfId="44" applyFont="1" applyFill="1" applyBorder="1" applyAlignment="1">
      <alignment horizontal="center" vertical="center"/>
    </xf>
    <xf numFmtId="0" fontId="51" fillId="5" borderId="19" xfId="44" applyFont="1" applyFill="1" applyBorder="1" applyAlignment="1">
      <alignment horizontal="center" vertical="center"/>
    </xf>
    <xf numFmtId="0" fontId="51" fillId="5" borderId="43" xfId="44" applyFont="1" applyFill="1" applyBorder="1" applyAlignment="1">
      <alignment horizontal="center" vertical="center"/>
    </xf>
    <xf numFmtId="0" fontId="51" fillId="10" borderId="39" xfId="44" applyFont="1" applyFill="1" applyBorder="1" applyAlignment="1">
      <alignment horizontal="center" vertical="center"/>
    </xf>
    <xf numFmtId="0" fontId="51" fillId="10" borderId="21" xfId="44" applyFont="1" applyFill="1" applyBorder="1" applyAlignment="1">
      <alignment horizontal="center" vertical="center"/>
    </xf>
    <xf numFmtId="0" fontId="48" fillId="0" borderId="7" xfId="44" applyFont="1" applyBorder="1" applyAlignment="1">
      <alignment horizontal="center" vertical="center" wrapText="1"/>
    </xf>
    <xf numFmtId="0" fontId="48" fillId="0" borderId="0" xfId="44" applyFont="1" applyAlignment="1">
      <alignment horizontal="center" vertical="center" wrapText="1"/>
    </xf>
    <xf numFmtId="0" fontId="48" fillId="0" borderId="12" xfId="44" applyFont="1" applyBorder="1" applyAlignment="1">
      <alignment horizontal="center" vertical="center" wrapText="1"/>
    </xf>
  </cellXfs>
  <cellStyles count="48">
    <cellStyle name="Hipervínculo 2" xfId="35" xr:uid="{00000000-0005-0000-0000-000000000000}"/>
    <cellStyle name="Millares [0] 2" xfId="8" xr:uid="{00000000-0005-0000-0000-000001000000}"/>
    <cellStyle name="Millares [0] 2 2" xfId="30" xr:uid="{00000000-0005-0000-0000-000002000000}"/>
    <cellStyle name="Millares 2" xfId="1" xr:uid="{00000000-0005-0000-0000-000003000000}"/>
    <cellStyle name="Millares 2 2" xfId="26" xr:uid="{00000000-0005-0000-0000-000004000000}"/>
    <cellStyle name="Millares 3" xfId="11" xr:uid="{00000000-0005-0000-0000-000005000000}"/>
    <cellStyle name="Millares 3 2" xfId="21" xr:uid="{00000000-0005-0000-0000-000006000000}"/>
    <cellStyle name="Moneda" xfId="2" builtinId="4"/>
    <cellStyle name="Moneda [0]" xfId="39" builtinId="7"/>
    <cellStyle name="Moneda [0] 2" xfId="24" xr:uid="{00000000-0005-0000-0000-000009000000}"/>
    <cellStyle name="Moneda [0] 2 3 2" xfId="25" xr:uid="{00000000-0005-0000-0000-00000A000000}"/>
    <cellStyle name="Moneda [0] 3" xfId="34" xr:uid="{00000000-0005-0000-0000-00000B000000}"/>
    <cellStyle name="Moneda [0] 4" xfId="32" xr:uid="{00000000-0005-0000-0000-00000C000000}"/>
    <cellStyle name="Moneda [0] 5" xfId="41" xr:uid="{00000000-0005-0000-0000-00000D000000}"/>
    <cellStyle name="Moneda [0] 6" xfId="45" xr:uid="{00000000-0005-0000-0000-00000E000000}"/>
    <cellStyle name="Moneda 2" xfId="3" xr:uid="{00000000-0005-0000-0000-00000F000000}"/>
    <cellStyle name="Moneda 2 2" xfId="27" xr:uid="{00000000-0005-0000-0000-000010000000}"/>
    <cellStyle name="Moneda 3" xfId="10" xr:uid="{00000000-0005-0000-0000-000011000000}"/>
    <cellStyle name="Moneda 3 2" xfId="17" xr:uid="{00000000-0005-0000-0000-000012000000}"/>
    <cellStyle name="Moneda 4" xfId="36" xr:uid="{00000000-0005-0000-0000-000013000000}"/>
    <cellStyle name="Moneda 5" xfId="43" xr:uid="{00000000-0005-0000-0000-000014000000}"/>
    <cellStyle name="Moneda 6" xfId="47" xr:uid="{00000000-0005-0000-0000-000015000000}"/>
    <cellStyle name="Normal" xfId="0" builtinId="0"/>
    <cellStyle name="Normal 2" xfId="4" xr:uid="{00000000-0005-0000-0000-000017000000}"/>
    <cellStyle name="Normal 2 2" xfId="14" xr:uid="{00000000-0005-0000-0000-000018000000}"/>
    <cellStyle name="Normal 2 2 2" xfId="7" xr:uid="{00000000-0005-0000-0000-000019000000}"/>
    <cellStyle name="Normal 2 3" xfId="18" xr:uid="{00000000-0005-0000-0000-00001A000000}"/>
    <cellStyle name="Normal 2 4" xfId="23" xr:uid="{00000000-0005-0000-0000-00001B000000}"/>
    <cellStyle name="Normal 2 5" xfId="37" xr:uid="{00000000-0005-0000-0000-00001C000000}"/>
    <cellStyle name="Normal 2 5 2" xfId="38" xr:uid="{00000000-0005-0000-0000-00001D000000}"/>
    <cellStyle name="Normal 3" xfId="13" xr:uid="{00000000-0005-0000-0000-00001E000000}"/>
    <cellStyle name="Normal 3 2" xfId="20" xr:uid="{00000000-0005-0000-0000-00001F000000}"/>
    <cellStyle name="Normal 3 3" xfId="31" xr:uid="{00000000-0005-0000-0000-000020000000}"/>
    <cellStyle name="Normal 4" xfId="15" xr:uid="{00000000-0005-0000-0000-000021000000}"/>
    <cellStyle name="Normal 5" xfId="19" xr:uid="{00000000-0005-0000-0000-000022000000}"/>
    <cellStyle name="Normal 6" xfId="33" xr:uid="{00000000-0005-0000-0000-000023000000}"/>
    <cellStyle name="Normal 7" xfId="40" xr:uid="{00000000-0005-0000-0000-000024000000}"/>
    <cellStyle name="Normal 8" xfId="44" xr:uid="{00000000-0005-0000-0000-000025000000}"/>
    <cellStyle name="Porcentaje" xfId="12" builtinId="5"/>
    <cellStyle name="Porcentaje 2" xfId="9" xr:uid="{00000000-0005-0000-0000-000027000000}"/>
    <cellStyle name="Porcentaje 2 2" xfId="16" xr:uid="{00000000-0005-0000-0000-000028000000}"/>
    <cellStyle name="Porcentaje 3" xfId="22" xr:uid="{00000000-0005-0000-0000-000029000000}"/>
    <cellStyle name="Porcentaje 4" xfId="42" xr:uid="{00000000-0005-0000-0000-00002A000000}"/>
    <cellStyle name="Porcentaje 5" xfId="46" xr:uid="{00000000-0005-0000-0000-00002B000000}"/>
    <cellStyle name="Porcentual 2" xfId="5" xr:uid="{00000000-0005-0000-0000-00002C000000}"/>
    <cellStyle name="Porcentual 2 2" xfId="28" xr:uid="{00000000-0005-0000-0000-00002D000000}"/>
    <cellStyle name="Porcentual 3" xfId="6" xr:uid="{00000000-0005-0000-0000-00002E000000}"/>
    <cellStyle name="Porcentual 3 2" xfId="29" xr:uid="{00000000-0005-0000-0000-00002F000000}"/>
  </cellStyles>
  <dxfs count="567">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0347627" y="300593"/>
          <a:ext cx="1144236" cy="1039434"/>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137897" y="219982"/>
          <a:ext cx="3438185" cy="1152097"/>
        </a:xfrm>
        <a:prstGeom prst="rect">
          <a:avLst/>
        </a:prstGeom>
      </xdr:spPr>
    </xdr:pic>
    <xdr:clientData/>
  </xdr:twoCellAnchor>
  <xdr:twoCellAnchor editAs="oneCell">
    <xdr:from>
      <xdr:col>11</xdr:col>
      <xdr:colOff>0</xdr:colOff>
      <xdr:row>63</xdr:row>
      <xdr:rowOff>0</xdr:rowOff>
    </xdr:from>
    <xdr:to>
      <xdr:col>11</xdr:col>
      <xdr:colOff>304800</xdr:colOff>
      <xdr:row>64</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1344275" y="17783175"/>
          <a:ext cx="304800" cy="2874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58</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12553950" y="16754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58</xdr:row>
      <xdr:rowOff>0</xdr:rowOff>
    </xdr:from>
    <xdr:ext cx="304800" cy="291553"/>
    <xdr:sp macro="" textlink="">
      <xdr:nvSpPr>
        <xdr:cNvPr id="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7000000}"/>
            </a:ext>
          </a:extLst>
        </xdr:cNvPr>
        <xdr:cNvSpPr>
          <a:spLocks noChangeAspect="1" noChangeArrowheads="1"/>
        </xdr:cNvSpPr>
      </xdr:nvSpPr>
      <xdr:spPr bwMode="auto">
        <a:xfrm>
          <a:off x="12553950" y="16754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29</xdr:row>
      <xdr:rowOff>141194</xdr:rowOff>
    </xdr:to>
    <xdr:sp macro="" textlink="">
      <xdr:nvSpPr>
        <xdr:cNvPr id="3" name="AutoShape 51" descr="Resultado de imagen para GUANTE DE SEGURIDAD RECUBIERTO EN NITRILO PALMA Talla 9">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4" name="AutoShape 54" descr="Resultado de imagen para GUANTE DE SEGURIDAD RECUBIERTO EN NITRILO PALMA Talla 7">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00000000-0008-0000-0300-00000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6" name="AutoShape 54" descr="Resultado de imagen para GUANTE DE SEGURIDAD RECUBIERTO EN NITRILO PALMA Talla 7">
          <a:extLst>
            <a:ext uri="{FF2B5EF4-FFF2-40B4-BE49-F238E27FC236}">
              <a16:creationId xmlns:a16="http://schemas.microsoft.com/office/drawing/2014/main" id="{00000000-0008-0000-0300-00000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7" name="AutoShape 39" descr="Resultado de imagen para MULTICONECTOR HDMI">
          <a:extLst>
            <a:ext uri="{FF2B5EF4-FFF2-40B4-BE49-F238E27FC236}">
              <a16:creationId xmlns:a16="http://schemas.microsoft.com/office/drawing/2014/main" id="{00000000-0008-0000-0300-00000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8" name="AutoShape 51" descr="Resultado de imagen para GUANTE DE SEGURIDAD RECUBIERTO EN NITRILO PALMA Talla 9">
          <a:extLst>
            <a:ext uri="{FF2B5EF4-FFF2-40B4-BE49-F238E27FC236}">
              <a16:creationId xmlns:a16="http://schemas.microsoft.com/office/drawing/2014/main" id="{00000000-0008-0000-0300-00000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9" name="AutoShape 54" descr="Resultado de imagen para GUANTE DE SEGURIDAD RECUBIERTO EN NITRILO PALMA Talla 7">
          <a:extLst>
            <a:ext uri="{FF2B5EF4-FFF2-40B4-BE49-F238E27FC236}">
              <a16:creationId xmlns:a16="http://schemas.microsoft.com/office/drawing/2014/main" id="{00000000-0008-0000-0300-000009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0" name="AutoShape 39" descr="Resultado de imagen para MULTICONECTOR HDMI">
          <a:extLst>
            <a:ext uri="{FF2B5EF4-FFF2-40B4-BE49-F238E27FC236}">
              <a16:creationId xmlns:a16="http://schemas.microsoft.com/office/drawing/2014/main" id="{00000000-0008-0000-0300-00000A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00000000-0008-0000-0300-00000B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2" name="AutoShape 39" descr="Resultado de imagen para MULTICONECTOR HDMI">
          <a:extLst>
            <a:ext uri="{FF2B5EF4-FFF2-40B4-BE49-F238E27FC236}">
              <a16:creationId xmlns:a16="http://schemas.microsoft.com/office/drawing/2014/main" id="{00000000-0008-0000-0300-00000C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3" name="AutoShape 51" descr="Resultado de imagen para GUANTE DE SEGURIDAD RECUBIERTO EN NITRILO PALMA Talla 9">
          <a:extLst>
            <a:ext uri="{FF2B5EF4-FFF2-40B4-BE49-F238E27FC236}">
              <a16:creationId xmlns:a16="http://schemas.microsoft.com/office/drawing/2014/main" id="{00000000-0008-0000-0300-00000D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4" name="AutoShape 54" descr="Resultado de imagen para GUANTE DE SEGURIDAD RECUBIERTO EN NITRILO PALMA Talla 7">
          <a:extLst>
            <a:ext uri="{FF2B5EF4-FFF2-40B4-BE49-F238E27FC236}">
              <a16:creationId xmlns:a16="http://schemas.microsoft.com/office/drawing/2014/main" id="{00000000-0008-0000-0300-00000E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5" name="AutoShape 39" descr="Resultado de imagen para MULTICONECTOR HDMI">
          <a:extLst>
            <a:ext uri="{FF2B5EF4-FFF2-40B4-BE49-F238E27FC236}">
              <a16:creationId xmlns:a16="http://schemas.microsoft.com/office/drawing/2014/main" id="{00000000-0008-0000-0300-00000F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00000000-0008-0000-0300-000010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7" name="AutoShape 39" descr="Resultado de imagen para MULTICONECTOR HDMI">
          <a:extLst>
            <a:ext uri="{FF2B5EF4-FFF2-40B4-BE49-F238E27FC236}">
              <a16:creationId xmlns:a16="http://schemas.microsoft.com/office/drawing/2014/main" id="{00000000-0008-0000-0300-000011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00000000-0008-0000-0300-000012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9" name="AutoShape 39" descr="Resultado de imagen para MULTICONECTOR HDMI">
          <a:extLst>
            <a:ext uri="{FF2B5EF4-FFF2-40B4-BE49-F238E27FC236}">
              <a16:creationId xmlns:a16="http://schemas.microsoft.com/office/drawing/2014/main" id="{00000000-0008-0000-0300-000013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0" name="AutoShape 51" descr="Resultado de imagen para GUANTE DE SEGURIDAD RECUBIERTO EN NITRILO PALMA Talla 9">
          <a:extLst>
            <a:ext uri="{FF2B5EF4-FFF2-40B4-BE49-F238E27FC236}">
              <a16:creationId xmlns:a16="http://schemas.microsoft.com/office/drawing/2014/main" id="{00000000-0008-0000-0300-000014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1" name="AutoShape 54" descr="Resultado de imagen para GUANTE DE SEGURIDAD RECUBIERTO EN NITRILO PALMA Talla 7">
          <a:extLst>
            <a:ext uri="{FF2B5EF4-FFF2-40B4-BE49-F238E27FC236}">
              <a16:creationId xmlns:a16="http://schemas.microsoft.com/office/drawing/2014/main" id="{00000000-0008-0000-0300-00001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2" name="AutoShape 39" descr="Resultado de imagen para MULTICONECTOR HDMI">
          <a:extLst>
            <a:ext uri="{FF2B5EF4-FFF2-40B4-BE49-F238E27FC236}">
              <a16:creationId xmlns:a16="http://schemas.microsoft.com/office/drawing/2014/main" id="{00000000-0008-0000-0300-00001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3" name="AutoShape 51" descr="Resultado de imagen para GUANTE DE SEGURIDAD RECUBIERTO EN NITRILO PALMA Talla 9">
          <a:extLst>
            <a:ext uri="{FF2B5EF4-FFF2-40B4-BE49-F238E27FC236}">
              <a16:creationId xmlns:a16="http://schemas.microsoft.com/office/drawing/2014/main" id="{00000000-0008-0000-0300-00001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4" name="AutoShape 54" descr="Resultado de imagen para GUANTE DE SEGURIDAD RECUBIERTO EN NITRILO PALMA Talla 7">
          <a:extLst>
            <a:ext uri="{FF2B5EF4-FFF2-40B4-BE49-F238E27FC236}">
              <a16:creationId xmlns:a16="http://schemas.microsoft.com/office/drawing/2014/main" id="{00000000-0008-0000-0300-00001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5" name="AutoShape 39" descr="Resultado de imagen para MULTICONECTOR HDMI">
          <a:extLst>
            <a:ext uri="{FF2B5EF4-FFF2-40B4-BE49-F238E27FC236}">
              <a16:creationId xmlns:a16="http://schemas.microsoft.com/office/drawing/2014/main" id="{00000000-0008-0000-0300-000019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6" name="AutoShape 51" descr="Resultado de imagen para GUANTE DE SEGURIDAD RECUBIERTO EN NITRILO PALMA Talla 9">
          <a:extLst>
            <a:ext uri="{FF2B5EF4-FFF2-40B4-BE49-F238E27FC236}">
              <a16:creationId xmlns:a16="http://schemas.microsoft.com/office/drawing/2014/main" id="{00000000-0008-0000-0300-00001A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7" name="AutoShape 54" descr="Resultado de imagen para GUANTE DE SEGURIDAD RECUBIERTO EN NITRILO PALMA Talla 7">
          <a:extLst>
            <a:ext uri="{FF2B5EF4-FFF2-40B4-BE49-F238E27FC236}">
              <a16:creationId xmlns:a16="http://schemas.microsoft.com/office/drawing/2014/main" id="{00000000-0008-0000-0300-00001B000000}"/>
            </a:ext>
          </a:extLst>
        </xdr:cNvPr>
        <xdr:cNvSpPr>
          <a:spLocks noChangeAspect="1" noChangeArrowheads="1"/>
        </xdr:cNvSpPr>
      </xdr:nvSpPr>
      <xdr:spPr bwMode="auto">
        <a:xfrm>
          <a:off x="4981575" y="3286125"/>
          <a:ext cx="304800" cy="4550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8" name="AutoShape 39" descr="Resultado de imagen para MULTICONECTOR HDMI">
          <a:extLst>
            <a:ext uri="{FF2B5EF4-FFF2-40B4-BE49-F238E27FC236}">
              <a16:creationId xmlns:a16="http://schemas.microsoft.com/office/drawing/2014/main" id="{00000000-0008-0000-0300-00001C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9" name="AutoShape 51" descr="Resultado de imagen para GUANTE DE SEGURIDAD RECUBIERTO EN NITRILO PALMA Talla 9">
          <a:extLst>
            <a:ext uri="{FF2B5EF4-FFF2-40B4-BE49-F238E27FC236}">
              <a16:creationId xmlns:a16="http://schemas.microsoft.com/office/drawing/2014/main" id="{00000000-0008-0000-0300-00001D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0" name="AutoShape 54" descr="Resultado de imagen para GUANTE DE SEGURIDAD RECUBIERTO EN NITRILO PALMA Talla 7">
          <a:extLst>
            <a:ext uri="{FF2B5EF4-FFF2-40B4-BE49-F238E27FC236}">
              <a16:creationId xmlns:a16="http://schemas.microsoft.com/office/drawing/2014/main" id="{00000000-0008-0000-0300-00001E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1" name="AutoShape 39" descr="Resultado de imagen para MULTICONECTOR HDMI">
          <a:extLst>
            <a:ext uri="{FF2B5EF4-FFF2-40B4-BE49-F238E27FC236}">
              <a16:creationId xmlns:a16="http://schemas.microsoft.com/office/drawing/2014/main" id="{00000000-0008-0000-0300-00001F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2" name="AutoShape 39" descr="Resultado de imagen para MULTICONECTOR HDMI">
          <a:extLst>
            <a:ext uri="{FF2B5EF4-FFF2-40B4-BE49-F238E27FC236}">
              <a16:creationId xmlns:a16="http://schemas.microsoft.com/office/drawing/2014/main" id="{00000000-0008-0000-0300-000020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3" name="AutoShape 51" descr="Resultado de imagen para GUANTE DE SEGURIDAD RECUBIERTO EN NITRILO PALMA Talla 9">
          <a:extLst>
            <a:ext uri="{FF2B5EF4-FFF2-40B4-BE49-F238E27FC236}">
              <a16:creationId xmlns:a16="http://schemas.microsoft.com/office/drawing/2014/main" id="{00000000-0008-0000-0300-000021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4" name="AutoShape 54" descr="Resultado de imagen para GUANTE DE SEGURIDAD RECUBIERTO EN NITRILO PALMA Talla 7">
          <a:extLst>
            <a:ext uri="{FF2B5EF4-FFF2-40B4-BE49-F238E27FC236}">
              <a16:creationId xmlns:a16="http://schemas.microsoft.com/office/drawing/2014/main" id="{00000000-0008-0000-0300-000022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5" name="AutoShape 39" descr="Resultado de imagen para MULTICONECTOR HDMI">
          <a:extLst>
            <a:ext uri="{FF2B5EF4-FFF2-40B4-BE49-F238E27FC236}">
              <a16:creationId xmlns:a16="http://schemas.microsoft.com/office/drawing/2014/main" id="{00000000-0008-0000-0300-000023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6" name="AutoShape 51" descr="Resultado de imagen para GUANTE DE SEGURIDAD RECUBIERTO EN NITRILO PALMA Talla 9">
          <a:extLst>
            <a:ext uri="{FF2B5EF4-FFF2-40B4-BE49-F238E27FC236}">
              <a16:creationId xmlns:a16="http://schemas.microsoft.com/office/drawing/2014/main" id="{00000000-0008-0000-0300-000024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7" name="AutoShape 54" descr="Resultado de imagen para GUANTE DE SEGURIDAD RECUBIERTO EN NITRILO PALMA Talla 7">
          <a:extLst>
            <a:ext uri="{FF2B5EF4-FFF2-40B4-BE49-F238E27FC236}">
              <a16:creationId xmlns:a16="http://schemas.microsoft.com/office/drawing/2014/main" id="{00000000-0008-0000-0300-000025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8" name="AutoShape 39" descr="Resultado de imagen para MULTICONECTOR HDMI">
          <a:extLst>
            <a:ext uri="{FF2B5EF4-FFF2-40B4-BE49-F238E27FC236}">
              <a16:creationId xmlns:a16="http://schemas.microsoft.com/office/drawing/2014/main" id="{00000000-0008-0000-0300-000026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00000000-0008-0000-0300-000027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0" name="AutoShape 54" descr="Resultado de imagen para GUANTE DE SEGURIDAD RECUBIERTO EN NITRILO PALMA Talla 7">
          <a:extLst>
            <a:ext uri="{FF2B5EF4-FFF2-40B4-BE49-F238E27FC236}">
              <a16:creationId xmlns:a16="http://schemas.microsoft.com/office/drawing/2014/main" id="{00000000-0008-0000-0300-000028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1" name="AutoShape 39" descr="Resultado de imagen para MULTICONECTOR HDMI">
          <a:extLst>
            <a:ext uri="{FF2B5EF4-FFF2-40B4-BE49-F238E27FC236}">
              <a16:creationId xmlns:a16="http://schemas.microsoft.com/office/drawing/2014/main" id="{00000000-0008-0000-0300-000029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2" name="AutoShape 51" descr="Resultado de imagen para GUANTE DE SEGURIDAD RECUBIERTO EN NITRILO PALMA Talla 9">
          <a:extLst>
            <a:ext uri="{FF2B5EF4-FFF2-40B4-BE49-F238E27FC236}">
              <a16:creationId xmlns:a16="http://schemas.microsoft.com/office/drawing/2014/main" id="{00000000-0008-0000-0300-00002A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3" name="AutoShape 39" descr="Resultado de imagen para MULTICONECTOR HDMI">
          <a:extLst>
            <a:ext uri="{FF2B5EF4-FFF2-40B4-BE49-F238E27FC236}">
              <a16:creationId xmlns:a16="http://schemas.microsoft.com/office/drawing/2014/main" id="{00000000-0008-0000-0300-00002B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4" name="AutoShape 51" descr="Resultado de imagen para GUANTE DE SEGURIDAD RECUBIERTO EN NITRILO PALMA Talla 9">
          <a:extLst>
            <a:ext uri="{FF2B5EF4-FFF2-40B4-BE49-F238E27FC236}">
              <a16:creationId xmlns:a16="http://schemas.microsoft.com/office/drawing/2014/main" id="{00000000-0008-0000-0300-00002C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00000000-0008-0000-0300-00002D000000}"/>
            </a:ext>
          </a:extLst>
        </xdr:cNvPr>
        <xdr:cNvSpPr>
          <a:spLocks noChangeAspect="1" noChangeArrowheads="1"/>
        </xdr:cNvSpPr>
      </xdr:nvSpPr>
      <xdr:spPr bwMode="auto">
        <a:xfrm>
          <a:off x="4981575" y="3286125"/>
          <a:ext cx="304800" cy="44791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00000000-0008-0000-0300-00002E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00000000-0008-0000-0300-00002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00000000-0008-0000-0300-00003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9" name="AutoShape 39" descr="Resultado de imagen para MULTICONECTOR HDMI">
          <a:extLst>
            <a:ext uri="{FF2B5EF4-FFF2-40B4-BE49-F238E27FC236}">
              <a16:creationId xmlns:a16="http://schemas.microsoft.com/office/drawing/2014/main" id="{00000000-0008-0000-0300-00003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00000000-0008-0000-0300-00003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1" name="AutoShape 54" descr="Resultado de imagen para GUANTE DE SEGURIDAD RECUBIERTO EN NITRILO PALMA Talla 7">
          <a:extLst>
            <a:ext uri="{FF2B5EF4-FFF2-40B4-BE49-F238E27FC236}">
              <a16:creationId xmlns:a16="http://schemas.microsoft.com/office/drawing/2014/main" id="{00000000-0008-0000-0300-00003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2" name="AutoShape 39" descr="Resultado de imagen para MULTICONECTOR HDMI">
          <a:extLst>
            <a:ext uri="{FF2B5EF4-FFF2-40B4-BE49-F238E27FC236}">
              <a16:creationId xmlns:a16="http://schemas.microsoft.com/office/drawing/2014/main" id="{00000000-0008-0000-0300-00003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3" name="AutoShape 51" descr="Resultado de imagen para GUANTE DE SEGURIDAD RECUBIERTO EN NITRILO PALMA Talla 9">
          <a:extLst>
            <a:ext uri="{FF2B5EF4-FFF2-40B4-BE49-F238E27FC236}">
              <a16:creationId xmlns:a16="http://schemas.microsoft.com/office/drawing/2014/main" id="{00000000-0008-0000-0300-00003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4" name="AutoShape 39" descr="Resultado de imagen para MULTICONECTOR HDMI">
          <a:extLst>
            <a:ext uri="{FF2B5EF4-FFF2-40B4-BE49-F238E27FC236}">
              <a16:creationId xmlns:a16="http://schemas.microsoft.com/office/drawing/2014/main" id="{00000000-0008-0000-0300-000036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0000000-0008-0000-0300-000037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6" name="AutoShape 54" descr="Resultado de imagen para GUANTE DE SEGURIDAD RECUBIERTO EN NITRILO PALMA Talla 7">
          <a:extLst>
            <a:ext uri="{FF2B5EF4-FFF2-40B4-BE49-F238E27FC236}">
              <a16:creationId xmlns:a16="http://schemas.microsoft.com/office/drawing/2014/main" id="{00000000-0008-0000-0300-000038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7" name="AutoShape 39" descr="Resultado de imagen para MULTICONECTOR HDMI">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8" name="AutoShape 51" descr="Resultado de imagen para GUANTE DE SEGURIDAD RECUBIERTO EN NITRILO PALMA Talla 9">
          <a:extLst>
            <a:ext uri="{FF2B5EF4-FFF2-40B4-BE49-F238E27FC236}">
              <a16:creationId xmlns:a16="http://schemas.microsoft.com/office/drawing/2014/main" id="{00000000-0008-0000-0300-00003A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9" name="AutoShape 39" descr="Resultado de imagen para MULTICONECTOR HDMI">
          <a:extLst>
            <a:ext uri="{FF2B5EF4-FFF2-40B4-BE49-F238E27FC236}">
              <a16:creationId xmlns:a16="http://schemas.microsoft.com/office/drawing/2014/main" id="{00000000-0008-0000-0300-00003B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0" name="AutoShape 51" descr="Resultado de imagen para GUANTE DE SEGURIDAD RECUBIERTO EN NITRILO PALMA Talla 9">
          <a:extLst>
            <a:ext uri="{FF2B5EF4-FFF2-40B4-BE49-F238E27FC236}">
              <a16:creationId xmlns:a16="http://schemas.microsoft.com/office/drawing/2014/main" id="{00000000-0008-0000-0300-00003C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1" name="AutoShape 39" descr="Resultado de imagen para MULTICONECTOR HDMI">
          <a:extLst>
            <a:ext uri="{FF2B5EF4-FFF2-40B4-BE49-F238E27FC236}">
              <a16:creationId xmlns:a16="http://schemas.microsoft.com/office/drawing/2014/main" id="{00000000-0008-0000-0300-00003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00000000-0008-0000-0300-00003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00000000-0008-0000-0300-00003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4" name="AutoShape 39" descr="Resultado de imagen para MULTICONECTOR HDMI">
          <a:extLst>
            <a:ext uri="{FF2B5EF4-FFF2-40B4-BE49-F238E27FC236}">
              <a16:creationId xmlns:a16="http://schemas.microsoft.com/office/drawing/2014/main" id="{00000000-0008-0000-0300-00004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00000000-0008-0000-0300-00004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00000000-0008-0000-0300-00004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7" name="AutoShape 39" descr="Resultado de imagen para MULTICONECTOR HDMI">
          <a:extLst>
            <a:ext uri="{FF2B5EF4-FFF2-40B4-BE49-F238E27FC236}">
              <a16:creationId xmlns:a16="http://schemas.microsoft.com/office/drawing/2014/main" id="{00000000-0008-0000-0300-000043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00000000-0008-0000-0300-000044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00000000-0008-0000-0300-000045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0" name="AutoShape 39" descr="Resultado de imagen para MULTICONECTOR HDMI">
          <a:extLst>
            <a:ext uri="{FF2B5EF4-FFF2-40B4-BE49-F238E27FC236}">
              <a16:creationId xmlns:a16="http://schemas.microsoft.com/office/drawing/2014/main" id="{00000000-0008-0000-0300-00004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1" name="AutoShape 51" descr="Resultado de imagen para GUANTE DE SEGURIDAD RECUBIERTO EN NITRILO PALMA Talla 9">
          <a:extLst>
            <a:ext uri="{FF2B5EF4-FFF2-40B4-BE49-F238E27FC236}">
              <a16:creationId xmlns:a16="http://schemas.microsoft.com/office/drawing/2014/main" id="{00000000-0008-0000-0300-00004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2" name="AutoShape 54" descr="Resultado de imagen para GUANTE DE SEGURIDAD RECUBIERTO EN NITRILO PALMA Talla 7">
          <a:extLst>
            <a:ext uri="{FF2B5EF4-FFF2-40B4-BE49-F238E27FC236}">
              <a16:creationId xmlns:a16="http://schemas.microsoft.com/office/drawing/2014/main" id="{00000000-0008-0000-0300-000048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3" name="AutoShape 39" descr="Resultado de imagen para MULTICONECTOR HDMI">
          <a:extLst>
            <a:ext uri="{FF2B5EF4-FFF2-40B4-BE49-F238E27FC236}">
              <a16:creationId xmlns:a16="http://schemas.microsoft.com/office/drawing/2014/main" id="{00000000-0008-0000-0300-000049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4" name="AutoShape 39" descr="Resultado de imagen para MULTICONECTOR HDMI">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00000000-0008-0000-0300-00004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00000000-0008-0000-0300-00004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7" name="AutoShape 39" descr="Resultado de imagen para MULTICONECTOR HDMI">
          <a:extLst>
            <a:ext uri="{FF2B5EF4-FFF2-40B4-BE49-F238E27FC236}">
              <a16:creationId xmlns:a16="http://schemas.microsoft.com/office/drawing/2014/main" id="{00000000-0008-0000-0300-00004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00000000-0008-0000-0300-00004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00000000-0008-0000-0300-00004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0" name="AutoShape 39" descr="Resultado de imagen para MULTICONECTOR HDMI">
          <a:extLst>
            <a:ext uri="{FF2B5EF4-FFF2-40B4-BE49-F238E27FC236}">
              <a16:creationId xmlns:a16="http://schemas.microsoft.com/office/drawing/2014/main" id="{00000000-0008-0000-0300-00005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00000000-0008-0000-0300-00005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2" name="AutoShape 54" descr="Resultado de imagen para GUANTE DE SEGURIDAD RECUBIERTO EN NITRILO PALMA Talla 7">
          <a:extLst>
            <a:ext uri="{FF2B5EF4-FFF2-40B4-BE49-F238E27FC236}">
              <a16:creationId xmlns:a16="http://schemas.microsoft.com/office/drawing/2014/main" id="{00000000-0008-0000-0300-00005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3" name="AutoShape 39" descr="Resultado de imagen para MULTICONECTOR HDMI">
          <a:extLst>
            <a:ext uri="{FF2B5EF4-FFF2-40B4-BE49-F238E27FC236}">
              <a16:creationId xmlns:a16="http://schemas.microsoft.com/office/drawing/2014/main" id="{00000000-0008-0000-0300-00005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4" name="AutoShape 51" descr="Resultado de imagen para GUANTE DE SEGURIDAD RECUBIERTO EN NITRILO PALMA Talla 9">
          <a:extLst>
            <a:ext uri="{FF2B5EF4-FFF2-40B4-BE49-F238E27FC236}">
              <a16:creationId xmlns:a16="http://schemas.microsoft.com/office/drawing/2014/main" id="{00000000-0008-0000-0300-00005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5" name="AutoShape 39" descr="Resultado de imagen para MULTICONECTOR HDMI">
          <a:extLst>
            <a:ext uri="{FF2B5EF4-FFF2-40B4-BE49-F238E27FC236}">
              <a16:creationId xmlns:a16="http://schemas.microsoft.com/office/drawing/2014/main" id="{00000000-0008-0000-0300-00005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00000000-0008-0000-0300-00005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00000000-0008-0000-0300-00005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00000000-0008-0000-0300-00005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00000000-0008-0000-0300-00005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0" name="AutoShape 39" descr="Resultado de imagen para MULTICONECTOR HDMI">
          <a:extLst>
            <a:ext uri="{FF2B5EF4-FFF2-40B4-BE49-F238E27FC236}">
              <a16:creationId xmlns:a16="http://schemas.microsoft.com/office/drawing/2014/main" id="{00000000-0008-0000-0300-00005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00000000-0008-0000-0300-00005B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2" name="AutoShape 39" descr="Resultado de imagen para MULTICONECTOR HDMI">
          <a:extLst>
            <a:ext uri="{FF2B5EF4-FFF2-40B4-BE49-F238E27FC236}">
              <a16:creationId xmlns:a16="http://schemas.microsoft.com/office/drawing/2014/main" id="{00000000-0008-0000-0300-00005C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00000000-0008-0000-0300-00005D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00000000-0008-0000-0300-00005E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5" name="AutoShape 39" descr="Resultado de imagen para MULTICONECTOR HDMI">
          <a:extLst>
            <a:ext uri="{FF2B5EF4-FFF2-40B4-BE49-F238E27FC236}">
              <a16:creationId xmlns:a16="http://schemas.microsoft.com/office/drawing/2014/main" id="{00000000-0008-0000-0300-00005F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00000000-0008-0000-0300-000060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7" name="AutoShape 39" descr="Resultado de imagen para MULTICONECTOR HDMI">
          <a:extLst>
            <a:ext uri="{FF2B5EF4-FFF2-40B4-BE49-F238E27FC236}">
              <a16:creationId xmlns:a16="http://schemas.microsoft.com/office/drawing/2014/main" id="{00000000-0008-0000-0300-000061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00000000-0008-0000-0300-000062000000}"/>
            </a:ext>
          </a:extLst>
        </xdr:cNvPr>
        <xdr:cNvSpPr>
          <a:spLocks noChangeAspect="1" noChangeArrowheads="1"/>
        </xdr:cNvSpPr>
      </xdr:nvSpPr>
      <xdr:spPr bwMode="auto">
        <a:xfrm>
          <a:off x="4981575" y="3286125"/>
          <a:ext cx="304800" cy="4560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9" name="AutoShape 39" descr="Resultado de imagen para MULTICONECTOR HDMI">
          <a:extLst>
            <a:ext uri="{FF2B5EF4-FFF2-40B4-BE49-F238E27FC236}">
              <a16:creationId xmlns:a16="http://schemas.microsoft.com/office/drawing/2014/main" id="{00000000-0008-0000-0300-000063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00000000-0008-0000-0300-000064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00000000-0008-0000-0300-000065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2" name="AutoShape 39" descr="Resultado de imagen para MULTICONECTOR HDMI">
          <a:extLst>
            <a:ext uri="{FF2B5EF4-FFF2-40B4-BE49-F238E27FC236}">
              <a16:creationId xmlns:a16="http://schemas.microsoft.com/office/drawing/2014/main" id="{00000000-0008-0000-0300-000066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0000000-0008-0000-0300-000067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00000000-0008-0000-0300-00006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5" name="AutoShape 39" descr="Resultado de imagen para MULTICONECTOR HDMI">
          <a:extLst>
            <a:ext uri="{FF2B5EF4-FFF2-40B4-BE49-F238E27FC236}">
              <a16:creationId xmlns:a16="http://schemas.microsoft.com/office/drawing/2014/main" id="{00000000-0008-0000-0300-00006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00000000-0008-0000-0300-00006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0000000-0008-0000-0300-00006B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8" name="AutoShape 39" descr="Resultado de imagen para MULTICONECTOR HDMI">
          <a:extLst>
            <a:ext uri="{FF2B5EF4-FFF2-40B4-BE49-F238E27FC236}">
              <a16:creationId xmlns:a16="http://schemas.microsoft.com/office/drawing/2014/main" id="{00000000-0008-0000-0300-00006C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9" name="AutoShape 39" descr="Resultado de imagen para MULTICONECTOR HDMI">
          <a:extLst>
            <a:ext uri="{FF2B5EF4-FFF2-40B4-BE49-F238E27FC236}">
              <a16:creationId xmlns:a16="http://schemas.microsoft.com/office/drawing/2014/main" id="{00000000-0008-0000-0300-00006D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0" name="AutoShape 51" descr="Resultado de imagen para GUANTE DE SEGURIDAD RECUBIERTO EN NITRILO PALMA Talla 9">
          <a:extLst>
            <a:ext uri="{FF2B5EF4-FFF2-40B4-BE49-F238E27FC236}">
              <a16:creationId xmlns:a16="http://schemas.microsoft.com/office/drawing/2014/main" id="{00000000-0008-0000-0300-00006E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1" name="AutoShape 54" descr="Resultado de imagen para GUANTE DE SEGURIDAD RECUBIERTO EN NITRILO PALMA Talla 7">
          <a:extLst>
            <a:ext uri="{FF2B5EF4-FFF2-40B4-BE49-F238E27FC236}">
              <a16:creationId xmlns:a16="http://schemas.microsoft.com/office/drawing/2014/main" id="{00000000-0008-0000-0300-00006F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2" name="AutoShape 39" descr="Resultado de imagen para MULTICONECTOR HDMI">
          <a:extLst>
            <a:ext uri="{FF2B5EF4-FFF2-40B4-BE49-F238E27FC236}">
              <a16:creationId xmlns:a16="http://schemas.microsoft.com/office/drawing/2014/main" id="{00000000-0008-0000-0300-000070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00000000-0008-0000-0300-000071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00000000-0008-0000-0300-000072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5" name="AutoShape 39" descr="Resultado de imagen para MULTICONECTOR HDMI">
          <a:extLst>
            <a:ext uri="{FF2B5EF4-FFF2-40B4-BE49-F238E27FC236}">
              <a16:creationId xmlns:a16="http://schemas.microsoft.com/office/drawing/2014/main" id="{00000000-0008-0000-0300-000073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0000000-0008-0000-0300-000074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00000000-0008-0000-0300-000075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8" name="AutoShape 39" descr="Resultado de imagen para MULTICONECTOR HDMI">
          <a:extLst>
            <a:ext uri="{FF2B5EF4-FFF2-40B4-BE49-F238E27FC236}">
              <a16:creationId xmlns:a16="http://schemas.microsoft.com/office/drawing/2014/main" id="{00000000-0008-0000-0300-000076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00000000-0008-0000-0300-000077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0" name="AutoShape 39" descr="Resultado de imagen para MULTICONECTOR HDMI">
          <a:extLst>
            <a:ext uri="{FF2B5EF4-FFF2-40B4-BE49-F238E27FC236}">
              <a16:creationId xmlns:a16="http://schemas.microsoft.com/office/drawing/2014/main" id="{00000000-0008-0000-0300-000078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1" name="AutoShape 51" descr="Resultado de imagen para GUANTE DE SEGURIDAD RECUBIERTO EN NITRILO PALMA Talla 9">
          <a:extLst>
            <a:ext uri="{FF2B5EF4-FFF2-40B4-BE49-F238E27FC236}">
              <a16:creationId xmlns:a16="http://schemas.microsoft.com/office/drawing/2014/main" id="{00000000-0008-0000-0300-000079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2" name="AutoShape 54" descr="Resultado de imagen para GUANTE DE SEGURIDAD RECUBIERTO EN NITRILO PALMA Talla 7">
          <a:extLst>
            <a:ext uri="{FF2B5EF4-FFF2-40B4-BE49-F238E27FC236}">
              <a16:creationId xmlns:a16="http://schemas.microsoft.com/office/drawing/2014/main" id="{00000000-0008-0000-0300-00007A000000}"/>
            </a:ext>
          </a:extLst>
        </xdr:cNvPr>
        <xdr:cNvSpPr>
          <a:spLocks noChangeAspect="1" noChangeArrowheads="1"/>
        </xdr:cNvSpPr>
      </xdr:nvSpPr>
      <xdr:spPr bwMode="auto">
        <a:xfrm>
          <a:off x="4981575" y="3286125"/>
          <a:ext cx="304800" cy="4488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3" name="AutoShape 51" descr="Resultado de imagen para GUANTE DE SEGURIDAD RECUBIERTO EN NITRILO PALMA Talla 9">
          <a:extLst>
            <a:ext uri="{FF2B5EF4-FFF2-40B4-BE49-F238E27FC236}">
              <a16:creationId xmlns:a16="http://schemas.microsoft.com/office/drawing/2014/main" id="{00000000-0008-0000-0300-00007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4" name="AutoShape 54" descr="Resultado de imagen para GUANTE DE SEGURIDAD RECUBIERTO EN NITRILO PALMA Talla 7">
          <a:extLst>
            <a:ext uri="{FF2B5EF4-FFF2-40B4-BE49-F238E27FC236}">
              <a16:creationId xmlns:a16="http://schemas.microsoft.com/office/drawing/2014/main" id="{00000000-0008-0000-0300-00007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5" name="AutoShape 39" descr="Resultado de imagen para MULTICONECTOR HDMI">
          <a:extLst>
            <a:ext uri="{FF2B5EF4-FFF2-40B4-BE49-F238E27FC236}">
              <a16:creationId xmlns:a16="http://schemas.microsoft.com/office/drawing/2014/main" id="{00000000-0008-0000-0300-00007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6" name="AutoShape 51" descr="Resultado de imagen para GUANTE DE SEGURIDAD RECUBIERTO EN NITRILO PALMA Talla 9">
          <a:extLst>
            <a:ext uri="{FF2B5EF4-FFF2-40B4-BE49-F238E27FC236}">
              <a16:creationId xmlns:a16="http://schemas.microsoft.com/office/drawing/2014/main" id="{00000000-0008-0000-0300-00007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7" name="AutoShape 39" descr="Resultado de imagen para MULTICONECTOR HDMI">
          <a:extLst>
            <a:ext uri="{FF2B5EF4-FFF2-40B4-BE49-F238E27FC236}">
              <a16:creationId xmlns:a16="http://schemas.microsoft.com/office/drawing/2014/main" id="{00000000-0008-0000-0300-00007F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8" name="AutoShape 51" descr="Resultado de imagen para GUANTE DE SEGURIDAD RECUBIERTO EN NITRILO PALMA Talla 9">
          <a:extLst>
            <a:ext uri="{FF2B5EF4-FFF2-40B4-BE49-F238E27FC236}">
              <a16:creationId xmlns:a16="http://schemas.microsoft.com/office/drawing/2014/main" id="{00000000-0008-0000-0300-000080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9" name="AutoShape 54" descr="Resultado de imagen para GUANTE DE SEGURIDAD RECUBIERTO EN NITRILO PALMA Talla 7">
          <a:extLst>
            <a:ext uri="{FF2B5EF4-FFF2-40B4-BE49-F238E27FC236}">
              <a16:creationId xmlns:a16="http://schemas.microsoft.com/office/drawing/2014/main" id="{00000000-0008-0000-0300-000081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0" name="AutoShape 39" descr="Resultado de imagen para MULTICONECTOR HDMI">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1" name="AutoShape 51" descr="Resultado de imagen para GUANTE DE SEGURIDAD RECUBIERTO EN NITRILO PALMA Talla 9">
          <a:extLst>
            <a:ext uri="{FF2B5EF4-FFF2-40B4-BE49-F238E27FC236}">
              <a16:creationId xmlns:a16="http://schemas.microsoft.com/office/drawing/2014/main" id="{00000000-0008-0000-0300-000083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2" name="AutoShape 39" descr="Resultado de imagen para MULTICONECTOR HDMI">
          <a:extLst>
            <a:ext uri="{FF2B5EF4-FFF2-40B4-BE49-F238E27FC236}">
              <a16:creationId xmlns:a16="http://schemas.microsoft.com/office/drawing/2014/main" id="{00000000-0008-0000-0300-000084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3" name="AutoShape 51" descr="Resultado de imagen para GUANTE DE SEGURIDAD RECUBIERTO EN NITRILO PALMA Talla 9">
          <a:extLst>
            <a:ext uri="{FF2B5EF4-FFF2-40B4-BE49-F238E27FC236}">
              <a16:creationId xmlns:a16="http://schemas.microsoft.com/office/drawing/2014/main" id="{00000000-0008-0000-0300-000085000000}"/>
            </a:ext>
          </a:extLst>
        </xdr:cNvPr>
        <xdr:cNvSpPr>
          <a:spLocks noChangeAspect="1" noChangeArrowheads="1"/>
        </xdr:cNvSpPr>
      </xdr:nvSpPr>
      <xdr:spPr bwMode="auto">
        <a:xfrm>
          <a:off x="4981575" y="3286125"/>
          <a:ext cx="304800" cy="45362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4" name="AutoShape 39" descr="Resultado de imagen para MULTICONECTOR HDMI">
          <a:extLst>
            <a:ext uri="{FF2B5EF4-FFF2-40B4-BE49-F238E27FC236}">
              <a16:creationId xmlns:a16="http://schemas.microsoft.com/office/drawing/2014/main" id="{00000000-0008-0000-0300-000086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5" name="AutoShape 51" descr="Resultado de imagen para GUANTE DE SEGURIDAD RECUBIERTO EN NITRILO PALMA Talla 9">
          <a:extLst>
            <a:ext uri="{FF2B5EF4-FFF2-40B4-BE49-F238E27FC236}">
              <a16:creationId xmlns:a16="http://schemas.microsoft.com/office/drawing/2014/main" id="{00000000-0008-0000-0300-000087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6" name="AutoShape 54" descr="Resultado de imagen para GUANTE DE SEGURIDAD RECUBIERTO EN NITRILO PALMA Talla 7">
          <a:extLst>
            <a:ext uri="{FF2B5EF4-FFF2-40B4-BE49-F238E27FC236}">
              <a16:creationId xmlns:a16="http://schemas.microsoft.com/office/drawing/2014/main" id="{00000000-0008-0000-0300-000088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7" name="AutoShape 39" descr="Resultado de imagen para MULTICONECTOR HDMI">
          <a:extLst>
            <a:ext uri="{FF2B5EF4-FFF2-40B4-BE49-F238E27FC236}">
              <a16:creationId xmlns:a16="http://schemas.microsoft.com/office/drawing/2014/main" id="{00000000-0008-0000-0300-000089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00000000-0008-0000-0300-00008A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00000000-0008-0000-0300-00008B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0" name="AutoShape 39" descr="Resultado de imagen para MULTICONECTOR HDMI">
          <a:extLst>
            <a:ext uri="{FF2B5EF4-FFF2-40B4-BE49-F238E27FC236}">
              <a16:creationId xmlns:a16="http://schemas.microsoft.com/office/drawing/2014/main" id="{00000000-0008-0000-0300-00008C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00000000-0008-0000-0300-00008D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00000000-0008-0000-0300-00008E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3" name="AutoShape 39" descr="Resultado de imagen para MULTICONECTOR HDMI">
          <a:extLst>
            <a:ext uri="{FF2B5EF4-FFF2-40B4-BE49-F238E27FC236}">
              <a16:creationId xmlns:a16="http://schemas.microsoft.com/office/drawing/2014/main" id="{00000000-0008-0000-0300-00008F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4" name="AutoShape 39" descr="Resultado de imagen para MULTICONECTOR HDMI">
          <a:extLst>
            <a:ext uri="{FF2B5EF4-FFF2-40B4-BE49-F238E27FC236}">
              <a16:creationId xmlns:a16="http://schemas.microsoft.com/office/drawing/2014/main" id="{00000000-0008-0000-0300-000090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5" name="AutoShape 51" descr="Resultado de imagen para GUANTE DE SEGURIDAD RECUBIERTO EN NITRILO PALMA Talla 9">
          <a:extLst>
            <a:ext uri="{FF2B5EF4-FFF2-40B4-BE49-F238E27FC236}">
              <a16:creationId xmlns:a16="http://schemas.microsoft.com/office/drawing/2014/main" id="{00000000-0008-0000-0300-000091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6" name="AutoShape 54" descr="Resultado de imagen para GUANTE DE SEGURIDAD RECUBIERTO EN NITRILO PALMA Talla 7">
          <a:extLst>
            <a:ext uri="{FF2B5EF4-FFF2-40B4-BE49-F238E27FC236}">
              <a16:creationId xmlns:a16="http://schemas.microsoft.com/office/drawing/2014/main" id="{00000000-0008-0000-0300-000092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7" name="AutoShape 39" descr="Resultado de imagen para MULTICONECTOR HDMI">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8" name="AutoShape 51" descr="Resultado de imagen para GUANTE DE SEGURIDAD RECUBIERTO EN NITRILO PALMA Talla 9">
          <a:extLst>
            <a:ext uri="{FF2B5EF4-FFF2-40B4-BE49-F238E27FC236}">
              <a16:creationId xmlns:a16="http://schemas.microsoft.com/office/drawing/2014/main" id="{00000000-0008-0000-0300-000094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9" name="AutoShape 54" descr="Resultado de imagen para GUANTE DE SEGURIDAD RECUBIERTO EN NITRILO PALMA Talla 7">
          <a:extLst>
            <a:ext uri="{FF2B5EF4-FFF2-40B4-BE49-F238E27FC236}">
              <a16:creationId xmlns:a16="http://schemas.microsoft.com/office/drawing/2014/main" id="{00000000-0008-0000-0300-000095000000}"/>
            </a:ext>
          </a:extLst>
        </xdr:cNvPr>
        <xdr:cNvSpPr>
          <a:spLocks noChangeAspect="1" noChangeArrowheads="1"/>
        </xdr:cNvSpPr>
      </xdr:nvSpPr>
      <xdr:spPr bwMode="auto">
        <a:xfrm>
          <a:off x="4981575" y="3286125"/>
          <a:ext cx="304800" cy="44696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50" name="Imagen 149">
          <a:extLst>
            <a:ext uri="{FF2B5EF4-FFF2-40B4-BE49-F238E27FC236}">
              <a16:creationId xmlns:a16="http://schemas.microsoft.com/office/drawing/2014/main" id="{00000000-0008-0000-0300-00009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0" y="142876"/>
          <a:ext cx="3784095" cy="86915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1" name="Imagen 150">
          <a:extLst>
            <a:ext uri="{FF2B5EF4-FFF2-40B4-BE49-F238E27FC236}">
              <a16:creationId xmlns:a16="http://schemas.microsoft.com/office/drawing/2014/main" id="{00000000-0008-0000-0300-000097000000}"/>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6966406" y="214313"/>
          <a:ext cx="1084516" cy="91144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7332385F-0591-48CB-8B9D-86DEDAC2B436}"/>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8CA3B8A9-AE52-49F5-BBF9-92A95E53F81E}"/>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59</xdr:row>
      <xdr:rowOff>0</xdr:rowOff>
    </xdr:from>
    <xdr:to>
      <xdr:col>11</xdr:col>
      <xdr:colOff>304800</xdr:colOff>
      <xdr:row>60</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8E353C4-E775-4C81-8A50-1E6424DD0D0F}"/>
            </a:ext>
          </a:extLst>
        </xdr:cNvPr>
        <xdr:cNvSpPr>
          <a:spLocks noChangeAspect="1" noChangeArrowheads="1"/>
        </xdr:cNvSpPr>
      </xdr:nvSpPr>
      <xdr:spPr bwMode="auto">
        <a:xfrm>
          <a:off x="11864340" y="2631948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54</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41C4919C-FD84-4828-A865-32646E527EF8}"/>
            </a:ext>
          </a:extLst>
        </xdr:cNvPr>
        <xdr:cNvSpPr>
          <a:spLocks noChangeAspect="1" noChangeArrowheads="1"/>
        </xdr:cNvSpPr>
      </xdr:nvSpPr>
      <xdr:spPr bwMode="auto">
        <a:xfrm>
          <a:off x="13106400" y="2532126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54</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13AF6FD-4B79-4CE9-B63A-160FEEF090D2}"/>
            </a:ext>
          </a:extLst>
        </xdr:cNvPr>
        <xdr:cNvSpPr>
          <a:spLocks noChangeAspect="1" noChangeArrowheads="1"/>
        </xdr:cNvSpPr>
      </xdr:nvSpPr>
      <xdr:spPr bwMode="auto">
        <a:xfrm>
          <a:off x="13106400" y="2532126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29</xdr:row>
      <xdr:rowOff>141194</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7FEBDF20-56CC-48D3-91CD-27A6FEAC3C3E}"/>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3CD0D3D9-CB99-4011-80D4-5B5A9877532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6902E174-AD98-400B-9804-2F976D9B605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6ED84547-6E28-44BC-886A-C379DB21861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6" name="AutoShape 39" descr="Resultado de imagen para MULTICONECTOR HDMI">
          <a:extLst>
            <a:ext uri="{FF2B5EF4-FFF2-40B4-BE49-F238E27FC236}">
              <a16:creationId xmlns:a16="http://schemas.microsoft.com/office/drawing/2014/main" id="{7001B00C-3214-45F9-808E-566E7710C5C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6A2A9FE7-4F9B-4157-A6C8-F0E1173C0A2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DF4D16B7-1E16-45C2-B410-ABB2F4347B3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9" name="AutoShape 39" descr="Resultado de imagen para MULTICONECTOR HDMI">
          <a:extLst>
            <a:ext uri="{FF2B5EF4-FFF2-40B4-BE49-F238E27FC236}">
              <a16:creationId xmlns:a16="http://schemas.microsoft.com/office/drawing/2014/main" id="{5535962A-5AE2-486B-9323-5C03282379D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8F7B3FFF-8616-438D-BC47-E7CF10F408C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1" name="AutoShape 39" descr="Resultado de imagen para MULTICONECTOR HDMI">
          <a:extLst>
            <a:ext uri="{FF2B5EF4-FFF2-40B4-BE49-F238E27FC236}">
              <a16:creationId xmlns:a16="http://schemas.microsoft.com/office/drawing/2014/main" id="{853C77B3-8DE9-44CF-9ED8-764E4CC75D08}"/>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85266080-0918-4FC0-AAF7-3AE88ED39A70}"/>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FC43C2C2-FEBC-4E00-A7A4-CDC7B69D9BA8}"/>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4" name="AutoShape 39" descr="Resultado de imagen para MULTICONECTOR HDMI">
          <a:extLst>
            <a:ext uri="{FF2B5EF4-FFF2-40B4-BE49-F238E27FC236}">
              <a16:creationId xmlns:a16="http://schemas.microsoft.com/office/drawing/2014/main" id="{C05A6ADF-93F2-4C3A-91ED-2FD4FF5EE6F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D4E8F64A-F9D8-4638-AD9B-B26003175BE0}"/>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6" name="AutoShape 39" descr="Resultado de imagen para MULTICONECTOR HDMI">
          <a:extLst>
            <a:ext uri="{FF2B5EF4-FFF2-40B4-BE49-F238E27FC236}">
              <a16:creationId xmlns:a16="http://schemas.microsoft.com/office/drawing/2014/main" id="{BDADACF9-2469-4229-A799-F8BCE2F823D7}"/>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83C88D4F-BB4F-4D46-9732-BBC5EBBE7751}"/>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8" name="AutoShape 39" descr="Resultado de imagen para MULTICONECTOR HDMI">
          <a:extLst>
            <a:ext uri="{FF2B5EF4-FFF2-40B4-BE49-F238E27FC236}">
              <a16:creationId xmlns:a16="http://schemas.microsoft.com/office/drawing/2014/main" id="{035AE9D9-6295-4BDF-AB8F-F944B36329C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18432E8D-67D0-420F-8B96-E4FA76A0477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ED4A7263-36C5-414A-B616-9729209D13D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1" name="AutoShape 39" descr="Resultado de imagen para MULTICONECTOR HDMI">
          <a:extLst>
            <a:ext uri="{FF2B5EF4-FFF2-40B4-BE49-F238E27FC236}">
              <a16:creationId xmlns:a16="http://schemas.microsoft.com/office/drawing/2014/main" id="{981C2817-B697-4EEB-BBF1-8DAF917E084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CE994BA2-D9E4-4ACA-935E-E93C08F58DB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467F5725-49C5-46EE-9254-0D5F305471D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4" name="AutoShape 39" descr="Resultado de imagen para MULTICONECTOR HDMI">
          <a:extLst>
            <a:ext uri="{FF2B5EF4-FFF2-40B4-BE49-F238E27FC236}">
              <a16:creationId xmlns:a16="http://schemas.microsoft.com/office/drawing/2014/main" id="{C9691665-1D61-468A-A041-AFF344B5C40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14687578-BC47-42A8-80D0-A2EEEB8A820B}"/>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8D8429C0-D32A-412C-B849-6EDADC1F505B}"/>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7" name="AutoShape 39" descr="Resultado de imagen para MULTICONECTOR HDMI">
          <a:extLst>
            <a:ext uri="{FF2B5EF4-FFF2-40B4-BE49-F238E27FC236}">
              <a16:creationId xmlns:a16="http://schemas.microsoft.com/office/drawing/2014/main" id="{B2A2F9BE-2C09-430F-A591-F3C079D51FC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B60FFE3F-EC92-40D4-8417-CEC6079CFA5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9BC30772-1753-4C04-8702-FBB88E74052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0" name="AutoShape 39" descr="Resultado de imagen para MULTICONECTOR HDMI">
          <a:extLst>
            <a:ext uri="{FF2B5EF4-FFF2-40B4-BE49-F238E27FC236}">
              <a16:creationId xmlns:a16="http://schemas.microsoft.com/office/drawing/2014/main" id="{95EFD840-9687-4249-A809-3B95E648B18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1" name="AutoShape 39" descr="Resultado de imagen para MULTICONECTOR HDMI">
          <a:extLst>
            <a:ext uri="{FF2B5EF4-FFF2-40B4-BE49-F238E27FC236}">
              <a16:creationId xmlns:a16="http://schemas.microsoft.com/office/drawing/2014/main" id="{004D77B8-14A8-458E-8FAB-14EA2BB4798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FCB1759D-4D00-403E-B193-37EF9735FF3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9E05923A-69C7-44DE-95AE-EB13D86C75E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4" name="AutoShape 39" descr="Resultado de imagen para MULTICONECTOR HDMI">
          <a:extLst>
            <a:ext uri="{FF2B5EF4-FFF2-40B4-BE49-F238E27FC236}">
              <a16:creationId xmlns:a16="http://schemas.microsoft.com/office/drawing/2014/main" id="{178FCBC0-634C-4557-8CF1-B5BB393B987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242A8326-EBDC-462D-BB44-9A35DF28258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25116525-ECF6-4497-8BB4-6994BB63150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7" name="AutoShape 39" descr="Resultado de imagen para MULTICONECTOR HDMI">
          <a:extLst>
            <a:ext uri="{FF2B5EF4-FFF2-40B4-BE49-F238E27FC236}">
              <a16:creationId xmlns:a16="http://schemas.microsoft.com/office/drawing/2014/main" id="{F20343C6-34B8-4560-BBD3-15E4800F863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EDBE6892-4108-482C-80A9-B027302B377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8E9FB76D-7E8D-4665-A1D4-722D97FC168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0" name="AutoShape 39" descr="Resultado de imagen para MULTICONECTOR HDMI">
          <a:extLst>
            <a:ext uri="{FF2B5EF4-FFF2-40B4-BE49-F238E27FC236}">
              <a16:creationId xmlns:a16="http://schemas.microsoft.com/office/drawing/2014/main" id="{3897E14F-6C4C-4980-868F-09FA0D4E2F1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2FE95B85-577F-4683-8CEE-4FD10B4C504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2" name="AutoShape 39" descr="Resultado de imagen para MULTICONECTOR HDMI">
          <a:extLst>
            <a:ext uri="{FF2B5EF4-FFF2-40B4-BE49-F238E27FC236}">
              <a16:creationId xmlns:a16="http://schemas.microsoft.com/office/drawing/2014/main" id="{0C8EA760-5A47-44CE-BCEC-84E6F2DC932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1EFA9135-4427-4413-92C8-F1319C31D47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37F03AB4-7D80-45EA-9C27-843DF329C97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FFCF918D-4018-464C-B3B6-9FEC4B1484F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A46B1AE5-FF38-4779-94EE-0C225966713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573A02CC-DA3B-4E33-99EA-FDE902848CF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8" name="AutoShape 39" descr="Resultado de imagen para MULTICONECTOR HDMI">
          <a:extLst>
            <a:ext uri="{FF2B5EF4-FFF2-40B4-BE49-F238E27FC236}">
              <a16:creationId xmlns:a16="http://schemas.microsoft.com/office/drawing/2014/main" id="{A96B336B-2BB3-4DE8-AC5F-AA4DDBCDF67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B9205B36-491E-4611-9984-D27AB04673C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D4BC87F5-64E3-4959-BE35-EC8B5514196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1" name="AutoShape 39" descr="Resultado de imagen para MULTICONECTOR HDMI">
          <a:extLst>
            <a:ext uri="{FF2B5EF4-FFF2-40B4-BE49-F238E27FC236}">
              <a16:creationId xmlns:a16="http://schemas.microsoft.com/office/drawing/2014/main" id="{E783BCC6-0B86-44E8-BCB9-C9668AD3740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B6006E4E-7260-4B7A-A491-2EEB7E0CF67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3" name="AutoShape 39" descr="Resultado de imagen para MULTICONECTOR HDMI">
          <a:extLst>
            <a:ext uri="{FF2B5EF4-FFF2-40B4-BE49-F238E27FC236}">
              <a16:creationId xmlns:a16="http://schemas.microsoft.com/office/drawing/2014/main" id="{6A52CF30-8E4E-44F3-9D4C-0AAF5A93D48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E89D8435-32F5-4E5B-B0B9-2A61843D8FB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A97F0FB6-B89B-423B-A053-F7B3997361D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6" name="AutoShape 39" descr="Resultado de imagen para MULTICONECTOR HDMI">
          <a:extLst>
            <a:ext uri="{FF2B5EF4-FFF2-40B4-BE49-F238E27FC236}">
              <a16:creationId xmlns:a16="http://schemas.microsoft.com/office/drawing/2014/main" id="{1D80CA9A-BBE2-4CF5-A9B3-5EDC668D6A2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30158902-DD6D-473F-86F1-31D1E96D6F2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8" name="AutoShape 39" descr="Resultado de imagen para MULTICONECTOR HDMI">
          <a:extLst>
            <a:ext uri="{FF2B5EF4-FFF2-40B4-BE49-F238E27FC236}">
              <a16:creationId xmlns:a16="http://schemas.microsoft.com/office/drawing/2014/main" id="{241175F7-6EF8-451F-813D-6933ECA93756}"/>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CF7AFEBF-3355-45AA-A724-9214F5C3CC7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0" name="AutoShape 39" descr="Resultado de imagen para MULTICONECTOR HDMI">
          <a:extLst>
            <a:ext uri="{FF2B5EF4-FFF2-40B4-BE49-F238E27FC236}">
              <a16:creationId xmlns:a16="http://schemas.microsoft.com/office/drawing/2014/main" id="{19DAF58A-CB83-4F86-8CC9-65B5641D04E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AF49FA77-4167-4501-8A0E-FE9D2873107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D0D42C09-0158-4E81-8C5A-77FACBF99F6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3" name="AutoShape 39" descr="Resultado de imagen para MULTICONECTOR HDMI">
          <a:extLst>
            <a:ext uri="{FF2B5EF4-FFF2-40B4-BE49-F238E27FC236}">
              <a16:creationId xmlns:a16="http://schemas.microsoft.com/office/drawing/2014/main" id="{5A95A3BD-7711-4ED6-8F85-F17C50F6D4B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C73AF9D9-2504-4265-90D7-D8CAD303EDC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8A37ACA9-9101-429D-9E66-0ADF3DD4378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6" name="AutoShape 39" descr="Resultado de imagen para MULTICONECTOR HDMI">
          <a:extLst>
            <a:ext uri="{FF2B5EF4-FFF2-40B4-BE49-F238E27FC236}">
              <a16:creationId xmlns:a16="http://schemas.microsoft.com/office/drawing/2014/main" id="{FD9B62D7-882E-46CD-98B1-81439E276113}"/>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ECB33502-5BF9-44C1-9474-5E47A0868B7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CB693020-D6F4-4AEF-AE7C-E26F49A4B6D6}"/>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9" name="AutoShape 39" descr="Resultado de imagen para MULTICONECTOR HDMI">
          <a:extLst>
            <a:ext uri="{FF2B5EF4-FFF2-40B4-BE49-F238E27FC236}">
              <a16:creationId xmlns:a16="http://schemas.microsoft.com/office/drawing/2014/main" id="{88E4404C-773F-407E-838F-6C5697AD3F9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47E49E19-DC0B-4D9D-A75A-BF99999D9CE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3E63BCB4-A147-4456-9A50-0D8F3483CDC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2" name="AutoShape 39" descr="Resultado de imagen para MULTICONECTOR HDMI">
          <a:extLst>
            <a:ext uri="{FF2B5EF4-FFF2-40B4-BE49-F238E27FC236}">
              <a16:creationId xmlns:a16="http://schemas.microsoft.com/office/drawing/2014/main" id="{DD5376F0-5BB7-4198-B962-A74312D5BA5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3" name="AutoShape 39" descr="Resultado de imagen para MULTICONECTOR HDMI">
          <a:extLst>
            <a:ext uri="{FF2B5EF4-FFF2-40B4-BE49-F238E27FC236}">
              <a16:creationId xmlns:a16="http://schemas.microsoft.com/office/drawing/2014/main" id="{53878847-0336-4B22-8351-97180FDC6EF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A4F777C1-E1EB-498B-A344-1FFD1D57FAF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B57B8BDB-D97B-4F58-8A90-C3E682DAE22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6" name="AutoShape 39" descr="Resultado de imagen para MULTICONECTOR HDMI">
          <a:extLst>
            <a:ext uri="{FF2B5EF4-FFF2-40B4-BE49-F238E27FC236}">
              <a16:creationId xmlns:a16="http://schemas.microsoft.com/office/drawing/2014/main" id="{DCA8C017-5763-4CB6-A6D9-FD681FF8E74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74E7855E-D847-430C-94A4-B873965709F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500D239F-3C90-4792-A10B-E7EC8EB8970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9" name="AutoShape 39" descr="Resultado de imagen para MULTICONECTOR HDMI">
          <a:extLst>
            <a:ext uri="{FF2B5EF4-FFF2-40B4-BE49-F238E27FC236}">
              <a16:creationId xmlns:a16="http://schemas.microsoft.com/office/drawing/2014/main" id="{9856446C-A0B7-408D-8E4C-6358B9987B5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D1EB4A42-143D-4ABF-9EBF-CBEB5183C15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EBF18620-8911-49D8-9C60-EF34F31ECB3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2" name="AutoShape 39" descr="Resultado de imagen para MULTICONECTOR HDMI">
          <a:extLst>
            <a:ext uri="{FF2B5EF4-FFF2-40B4-BE49-F238E27FC236}">
              <a16:creationId xmlns:a16="http://schemas.microsoft.com/office/drawing/2014/main" id="{8DA28591-D298-4B15-9055-F162C224F32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651B6DE4-ED0F-4875-97CE-D630EECAA8E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4" name="AutoShape 39" descr="Resultado de imagen para MULTICONECTOR HDMI">
          <a:extLst>
            <a:ext uri="{FF2B5EF4-FFF2-40B4-BE49-F238E27FC236}">
              <a16:creationId xmlns:a16="http://schemas.microsoft.com/office/drawing/2014/main" id="{1822E497-E882-46BA-A1AA-5B144B19529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47F924C2-F9A9-4FCE-9D0A-30734132C6F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8FD1E2F3-035A-42C5-9EA3-95F57ACADAE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E6CC00F2-E165-4D63-A219-FE7DF85FC1D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C6B1E18E-A229-46D4-B53A-CB2457A4CBF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9" name="AutoShape 39" descr="Resultado de imagen para MULTICONECTOR HDMI">
          <a:extLst>
            <a:ext uri="{FF2B5EF4-FFF2-40B4-BE49-F238E27FC236}">
              <a16:creationId xmlns:a16="http://schemas.microsoft.com/office/drawing/2014/main" id="{6E942E8B-7705-4D5B-927C-602B3E15603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F73DB84C-A8BE-427A-8B76-D617845E81E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1" name="AutoShape 39" descr="Resultado de imagen para MULTICONECTOR HDMI">
          <a:extLst>
            <a:ext uri="{FF2B5EF4-FFF2-40B4-BE49-F238E27FC236}">
              <a16:creationId xmlns:a16="http://schemas.microsoft.com/office/drawing/2014/main" id="{32AAB5B0-99E4-4A11-A78B-4609023F9B87}"/>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5A18D48E-9E48-4298-9B2C-9095FFD12471}"/>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ACFA2498-5BA2-46A0-A900-4AE8E8BFA292}"/>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4" name="AutoShape 39" descr="Resultado de imagen para MULTICONECTOR HDMI">
          <a:extLst>
            <a:ext uri="{FF2B5EF4-FFF2-40B4-BE49-F238E27FC236}">
              <a16:creationId xmlns:a16="http://schemas.microsoft.com/office/drawing/2014/main" id="{2B55B0FB-9EAF-4CF2-83F0-D7DEA6C0999C}"/>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25E982D5-94D1-492B-8DCE-6F2A33E08BED}"/>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6" name="AutoShape 39" descr="Resultado de imagen para MULTICONECTOR HDMI">
          <a:extLst>
            <a:ext uri="{FF2B5EF4-FFF2-40B4-BE49-F238E27FC236}">
              <a16:creationId xmlns:a16="http://schemas.microsoft.com/office/drawing/2014/main" id="{2F52B67C-AF18-430A-8149-47D980FA3D86}"/>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FBC3E62F-E266-48B6-9E8F-D53165E8D8F1}"/>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8" name="AutoShape 39" descr="Resultado de imagen para MULTICONECTOR HDMI">
          <a:extLst>
            <a:ext uri="{FF2B5EF4-FFF2-40B4-BE49-F238E27FC236}">
              <a16:creationId xmlns:a16="http://schemas.microsoft.com/office/drawing/2014/main" id="{CD36060C-0E60-4CE9-8E9F-CDB352A7B21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5E9E0618-E884-4D18-85CA-79AB201C5F7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F1A759FD-A757-48A0-9C9F-99BEB05B6BD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1" name="AutoShape 39" descr="Resultado de imagen para MULTICONECTOR HDMI">
          <a:extLst>
            <a:ext uri="{FF2B5EF4-FFF2-40B4-BE49-F238E27FC236}">
              <a16:creationId xmlns:a16="http://schemas.microsoft.com/office/drawing/2014/main" id="{10555788-804C-43D0-BE62-B3A73B5A959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E6A67917-9420-48EC-AD0B-3264E868844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B6334969-97EC-4A50-91B2-DD7430EF15D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4" name="AutoShape 39" descr="Resultado de imagen para MULTICONECTOR HDMI">
          <a:extLst>
            <a:ext uri="{FF2B5EF4-FFF2-40B4-BE49-F238E27FC236}">
              <a16:creationId xmlns:a16="http://schemas.microsoft.com/office/drawing/2014/main" id="{0DCA8AA7-91F5-4499-B38C-AA04B0DF346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A6CD256D-489A-4CCA-901D-5A419D59BE0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5BFDE596-E64D-4BB8-88A8-EBABA424A8C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7" name="AutoShape 39" descr="Resultado de imagen para MULTICONECTOR HDMI">
          <a:extLst>
            <a:ext uri="{FF2B5EF4-FFF2-40B4-BE49-F238E27FC236}">
              <a16:creationId xmlns:a16="http://schemas.microsoft.com/office/drawing/2014/main" id="{B1C6AACE-5FE0-406F-9957-323635E91F6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8" name="AutoShape 39" descr="Resultado de imagen para MULTICONECTOR HDMI">
          <a:extLst>
            <a:ext uri="{FF2B5EF4-FFF2-40B4-BE49-F238E27FC236}">
              <a16:creationId xmlns:a16="http://schemas.microsoft.com/office/drawing/2014/main" id="{9B5401FD-BD85-4E9B-8412-BE7993DB90C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CC147E1A-68A9-4E37-84B8-74DEEB99C51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B951A8B-6D29-4B07-88AE-12924302DB7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1" name="AutoShape 39" descr="Resultado de imagen para MULTICONECTOR HDMI">
          <a:extLst>
            <a:ext uri="{FF2B5EF4-FFF2-40B4-BE49-F238E27FC236}">
              <a16:creationId xmlns:a16="http://schemas.microsoft.com/office/drawing/2014/main" id="{66F6E20C-F598-4632-AB20-8BCA55155C0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E86B588D-D954-4988-BDEC-34751EBCFBD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242BA6E9-9209-4FBA-8137-4FF7A27D8D3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4" name="AutoShape 39" descr="Resultado de imagen para MULTICONECTOR HDMI">
          <a:extLst>
            <a:ext uri="{FF2B5EF4-FFF2-40B4-BE49-F238E27FC236}">
              <a16:creationId xmlns:a16="http://schemas.microsoft.com/office/drawing/2014/main" id="{E9751919-521A-47E2-A968-FA149938E49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3E3F307C-5AF8-4E33-AC15-E6776D3E1AC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8CD9FE84-AB2D-4310-916E-EA1B41A0C81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7" name="AutoShape 39" descr="Resultado de imagen para MULTICONECTOR HDMI">
          <a:extLst>
            <a:ext uri="{FF2B5EF4-FFF2-40B4-BE49-F238E27FC236}">
              <a16:creationId xmlns:a16="http://schemas.microsoft.com/office/drawing/2014/main" id="{58E570F4-0C78-4F6F-B520-82E69708452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3414F65A-70FA-4E91-BCCD-DEA971C10B0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9" name="AutoShape 39" descr="Resultado de imagen para MULTICONECTOR HDMI">
          <a:extLst>
            <a:ext uri="{FF2B5EF4-FFF2-40B4-BE49-F238E27FC236}">
              <a16:creationId xmlns:a16="http://schemas.microsoft.com/office/drawing/2014/main" id="{FE70F866-B64C-4370-964F-F1FB97A7826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6A834EF5-3F0D-4E71-98AD-92AB7684546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0F9011BA-9306-4BED-9BB5-5B68A2BA635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089C6466-BAD6-47A1-A97C-8FD55BEF655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2966C1EA-AFD9-48E3-9B4F-1B943ED7D1B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4" name="AutoShape 39" descr="Resultado de imagen para MULTICONECTOR HDMI">
          <a:extLst>
            <a:ext uri="{FF2B5EF4-FFF2-40B4-BE49-F238E27FC236}">
              <a16:creationId xmlns:a16="http://schemas.microsoft.com/office/drawing/2014/main" id="{3EE47D76-D31A-4BF9-B6A6-6F958B3E84C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7B00FDB4-0F65-451D-A15D-3648420332C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6" name="AutoShape 39" descr="Resultado de imagen para MULTICONECTOR HDMI">
          <a:extLst>
            <a:ext uri="{FF2B5EF4-FFF2-40B4-BE49-F238E27FC236}">
              <a16:creationId xmlns:a16="http://schemas.microsoft.com/office/drawing/2014/main" id="{5517CE71-BE64-4A8A-9BF9-52E64E9B6F0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DD8EA916-21ED-4F69-A3A9-F91FC13058F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5F64A4F0-9FD8-42BB-9F66-24616052217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9" name="AutoShape 39" descr="Resultado de imagen para MULTICONECTOR HDMI">
          <a:extLst>
            <a:ext uri="{FF2B5EF4-FFF2-40B4-BE49-F238E27FC236}">
              <a16:creationId xmlns:a16="http://schemas.microsoft.com/office/drawing/2014/main" id="{5B7F65F6-5676-4097-A3D6-4B93A66A2A5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13AC0FEB-FB7B-4974-BF04-F0EA0DEB55B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1" name="AutoShape 39" descr="Resultado de imagen para MULTICONECTOR HDMI">
          <a:extLst>
            <a:ext uri="{FF2B5EF4-FFF2-40B4-BE49-F238E27FC236}">
              <a16:creationId xmlns:a16="http://schemas.microsoft.com/office/drawing/2014/main" id="{3A3C5FD2-C91D-43F8-9729-799457074DC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AE10A325-4ABF-4E55-8407-5256627855A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3" name="AutoShape 39" descr="Resultado de imagen para MULTICONECTOR HDMI">
          <a:extLst>
            <a:ext uri="{FF2B5EF4-FFF2-40B4-BE49-F238E27FC236}">
              <a16:creationId xmlns:a16="http://schemas.microsoft.com/office/drawing/2014/main" id="{EF6442A0-FDF3-4D32-8F7B-2584E76D3CD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A504F0DE-ADE3-4A72-A601-AEDF393D326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6E6DA3F7-4725-4537-B125-57D75C606A8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6" name="AutoShape 39" descr="Resultado de imagen para MULTICONECTOR HDMI">
          <a:extLst>
            <a:ext uri="{FF2B5EF4-FFF2-40B4-BE49-F238E27FC236}">
              <a16:creationId xmlns:a16="http://schemas.microsoft.com/office/drawing/2014/main" id="{FA7CEF2F-6E56-49B8-880F-815EB0BFB60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D4940189-BB5E-4AD8-92E9-594F3603287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48D1B10D-9420-4218-9689-5D22C259748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9" name="AutoShape 39" descr="Resultado de imagen para MULTICONECTOR HDMI">
          <a:extLst>
            <a:ext uri="{FF2B5EF4-FFF2-40B4-BE49-F238E27FC236}">
              <a16:creationId xmlns:a16="http://schemas.microsoft.com/office/drawing/2014/main" id="{69288F38-C48A-4782-89EE-213B897FB9A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4A2D7672-5AB2-46D8-B9A7-282208B61D1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64D36D2E-03E4-49FE-92F1-0CF70F42C76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2" name="AutoShape 39" descr="Resultado de imagen para MULTICONECTOR HDMI">
          <a:extLst>
            <a:ext uri="{FF2B5EF4-FFF2-40B4-BE49-F238E27FC236}">
              <a16:creationId xmlns:a16="http://schemas.microsoft.com/office/drawing/2014/main" id="{0A8CA3BB-A778-4305-AFB0-A71D262E743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3" name="AutoShape 39" descr="Resultado de imagen para MULTICONECTOR HDMI">
          <a:extLst>
            <a:ext uri="{FF2B5EF4-FFF2-40B4-BE49-F238E27FC236}">
              <a16:creationId xmlns:a16="http://schemas.microsoft.com/office/drawing/2014/main" id="{6972C44F-044D-4E3D-9B08-9508BEE631D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E3814E3D-A13C-42F5-ABDA-91157A370EB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90892C9A-1471-4B0E-973A-A05A828B786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6" name="AutoShape 39" descr="Resultado de imagen para MULTICONECTOR HDMI">
          <a:extLst>
            <a:ext uri="{FF2B5EF4-FFF2-40B4-BE49-F238E27FC236}">
              <a16:creationId xmlns:a16="http://schemas.microsoft.com/office/drawing/2014/main" id="{1B3A5865-8FC5-4E7D-A3DF-CF9A26827EC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FE5880CD-1021-4430-B3F0-5FAA73747B7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F4C0A5FE-6006-432A-B037-8E9779BDBBC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8">
          <a:extLst>
            <a:ext uri="{FF2B5EF4-FFF2-40B4-BE49-F238E27FC236}">
              <a16:creationId xmlns:a16="http://schemas.microsoft.com/office/drawing/2014/main" id="{E431CBBE-4052-49BE-A92F-E5CFBAD5D5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49">
          <a:extLst>
            <a:ext uri="{FF2B5EF4-FFF2-40B4-BE49-F238E27FC236}">
              <a16:creationId xmlns:a16="http://schemas.microsoft.com/office/drawing/2014/main" id="{AC7E108F-2300-45CC-82EB-B2E859D95D6D}"/>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ECBA1BEA-8AE1-4BE0-B7FC-ACEAA82F0779}"/>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8C169CBB-0C5D-41BD-85DA-0BEC871589E9}"/>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59</xdr:row>
      <xdr:rowOff>0</xdr:rowOff>
    </xdr:from>
    <xdr:to>
      <xdr:col>11</xdr:col>
      <xdr:colOff>304800</xdr:colOff>
      <xdr:row>60</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A3B26B2-2C35-446D-97D1-7A3C80E7B085}"/>
            </a:ext>
          </a:extLst>
        </xdr:cNvPr>
        <xdr:cNvSpPr>
          <a:spLocks noChangeAspect="1" noChangeArrowheads="1"/>
        </xdr:cNvSpPr>
      </xdr:nvSpPr>
      <xdr:spPr bwMode="auto">
        <a:xfrm>
          <a:off x="11864340" y="2631948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54</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6D2263A-2FEF-442D-880F-B2D6C50E13DA}"/>
            </a:ext>
          </a:extLst>
        </xdr:cNvPr>
        <xdr:cNvSpPr>
          <a:spLocks noChangeAspect="1" noChangeArrowheads="1"/>
        </xdr:cNvSpPr>
      </xdr:nvSpPr>
      <xdr:spPr bwMode="auto">
        <a:xfrm>
          <a:off x="13106400" y="2532126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54</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CD3EDDD-AB77-4341-BAF2-7D99943A0B7D}"/>
            </a:ext>
          </a:extLst>
        </xdr:cNvPr>
        <xdr:cNvSpPr>
          <a:spLocks noChangeAspect="1" noChangeArrowheads="1"/>
        </xdr:cNvSpPr>
      </xdr:nvSpPr>
      <xdr:spPr bwMode="auto">
        <a:xfrm>
          <a:off x="13106400" y="2532126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29</xdr:row>
      <xdr:rowOff>141194</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CC5CB583-215E-4014-AE4D-567ACADFD49C}"/>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15757C7-2DED-4C49-9D43-9779F3407E3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EDBC8AB9-3C28-4947-8580-AA3088173A7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75424774-D9F0-4BB3-AD94-AF957A32376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6" name="AutoShape 39" descr="Resultado de imagen para MULTICONECTOR HDMI">
          <a:extLst>
            <a:ext uri="{FF2B5EF4-FFF2-40B4-BE49-F238E27FC236}">
              <a16:creationId xmlns:a16="http://schemas.microsoft.com/office/drawing/2014/main" id="{FB4F53BF-4C71-4E72-852D-89292910DBF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C4B6363E-4383-4587-BFDD-EE5083B4ADB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0BAFFC65-3ABA-4008-8176-B5FD938C280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9" name="AutoShape 39" descr="Resultado de imagen para MULTICONECTOR HDMI">
          <a:extLst>
            <a:ext uri="{FF2B5EF4-FFF2-40B4-BE49-F238E27FC236}">
              <a16:creationId xmlns:a16="http://schemas.microsoft.com/office/drawing/2014/main" id="{80D793DF-80E4-47FE-AC4B-246A13788B0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7894C82B-958F-4B27-A0EE-7E1550A8F7C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1" name="AutoShape 39" descr="Resultado de imagen para MULTICONECTOR HDMI">
          <a:extLst>
            <a:ext uri="{FF2B5EF4-FFF2-40B4-BE49-F238E27FC236}">
              <a16:creationId xmlns:a16="http://schemas.microsoft.com/office/drawing/2014/main" id="{B15AD87D-B0FA-49BE-A705-B9030CC3B2C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31B9B93E-D941-43D1-BF59-78743025820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F8857A85-94DC-432F-AC34-DE64327C046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4" name="AutoShape 39" descr="Resultado de imagen para MULTICONECTOR HDMI">
          <a:extLst>
            <a:ext uri="{FF2B5EF4-FFF2-40B4-BE49-F238E27FC236}">
              <a16:creationId xmlns:a16="http://schemas.microsoft.com/office/drawing/2014/main" id="{6EEA033D-99B6-4BF4-BCCD-F983CE52721E}"/>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9F01BAD1-715D-4940-B6C7-49DE4CA7093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6" name="AutoShape 39" descr="Resultado de imagen para MULTICONECTOR HDMI">
          <a:extLst>
            <a:ext uri="{FF2B5EF4-FFF2-40B4-BE49-F238E27FC236}">
              <a16:creationId xmlns:a16="http://schemas.microsoft.com/office/drawing/2014/main" id="{D41694D3-30F0-4D0E-B614-C7DE0942C888}"/>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FEE2FA5D-AF31-4E2B-8656-683B4062424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8" name="AutoShape 39" descr="Resultado de imagen para MULTICONECTOR HDMI">
          <a:extLst>
            <a:ext uri="{FF2B5EF4-FFF2-40B4-BE49-F238E27FC236}">
              <a16:creationId xmlns:a16="http://schemas.microsoft.com/office/drawing/2014/main" id="{236A60DF-DCB5-4EAD-83FC-8745BDB4AC7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F6F919A0-5332-4D6F-99D9-67C0DFEB7EF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048FF985-AF3C-4091-9639-11C9FFB7913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1" name="AutoShape 39" descr="Resultado de imagen para MULTICONECTOR HDMI">
          <a:extLst>
            <a:ext uri="{FF2B5EF4-FFF2-40B4-BE49-F238E27FC236}">
              <a16:creationId xmlns:a16="http://schemas.microsoft.com/office/drawing/2014/main" id="{C7C737B2-586E-4B19-A2A1-1E8CF8227B6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5AC475E5-E39D-45A2-9A86-7B87E605CF3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AEBD3EEC-6EEE-44F8-848C-3AC264B96D1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4" name="AutoShape 39" descr="Resultado de imagen para MULTICONECTOR HDMI">
          <a:extLst>
            <a:ext uri="{FF2B5EF4-FFF2-40B4-BE49-F238E27FC236}">
              <a16:creationId xmlns:a16="http://schemas.microsoft.com/office/drawing/2014/main" id="{CD017EA2-935D-4396-B49F-42DC2EE2AC1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27382E8D-1E5C-4AD9-AE75-3FD61288726F}"/>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B49D4699-3798-48AB-B847-3A4946F9C1E2}"/>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7" name="AutoShape 39" descr="Resultado de imagen para MULTICONECTOR HDMI">
          <a:extLst>
            <a:ext uri="{FF2B5EF4-FFF2-40B4-BE49-F238E27FC236}">
              <a16:creationId xmlns:a16="http://schemas.microsoft.com/office/drawing/2014/main" id="{125D17A9-413A-45F8-9566-5311A2376EA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1C697174-D774-4A0D-BA1B-DC16FC5AE39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1739C4EF-2BE9-4573-83E0-D95A79A0BC4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0" name="AutoShape 39" descr="Resultado de imagen para MULTICONECTOR HDMI">
          <a:extLst>
            <a:ext uri="{FF2B5EF4-FFF2-40B4-BE49-F238E27FC236}">
              <a16:creationId xmlns:a16="http://schemas.microsoft.com/office/drawing/2014/main" id="{44202E71-1426-4489-A172-A39322C56AB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1" name="AutoShape 39" descr="Resultado de imagen para MULTICONECTOR HDMI">
          <a:extLst>
            <a:ext uri="{FF2B5EF4-FFF2-40B4-BE49-F238E27FC236}">
              <a16:creationId xmlns:a16="http://schemas.microsoft.com/office/drawing/2014/main" id="{E25E7BCF-4491-43FC-BA63-E0B60402C6F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116B4CEA-0268-4004-A3D2-5F69950CE1C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421C83FF-028B-4A39-B9C1-489969EFF2C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4" name="AutoShape 39" descr="Resultado de imagen para MULTICONECTOR HDMI">
          <a:extLst>
            <a:ext uri="{FF2B5EF4-FFF2-40B4-BE49-F238E27FC236}">
              <a16:creationId xmlns:a16="http://schemas.microsoft.com/office/drawing/2014/main" id="{DD799D23-15F2-4A5A-905D-276AD0D0CD4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96FB13A3-41EE-41F8-879D-7BAB56BDAA2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E0B21B8D-1FB5-4589-A636-B25F545CC7D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7" name="AutoShape 39" descr="Resultado de imagen para MULTICONECTOR HDMI">
          <a:extLst>
            <a:ext uri="{FF2B5EF4-FFF2-40B4-BE49-F238E27FC236}">
              <a16:creationId xmlns:a16="http://schemas.microsoft.com/office/drawing/2014/main" id="{8F9A1A5C-C72D-4E09-839D-DBD8331254D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9F42BCBB-0643-4070-8739-4AB67059D3B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1F453CFE-0EA9-44BF-B93D-C56B38B8F31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0" name="AutoShape 39" descr="Resultado de imagen para MULTICONECTOR HDMI">
          <a:extLst>
            <a:ext uri="{FF2B5EF4-FFF2-40B4-BE49-F238E27FC236}">
              <a16:creationId xmlns:a16="http://schemas.microsoft.com/office/drawing/2014/main" id="{95F5D8E6-5842-416D-A065-27EDC91576A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67885343-E4FC-40FD-996D-BA57D44E77C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2" name="AutoShape 39" descr="Resultado de imagen para MULTICONECTOR HDMI">
          <a:extLst>
            <a:ext uri="{FF2B5EF4-FFF2-40B4-BE49-F238E27FC236}">
              <a16:creationId xmlns:a16="http://schemas.microsoft.com/office/drawing/2014/main" id="{57164379-9AC6-4374-B7B2-535CB3E1B05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E43E6A91-9FC8-4DEF-91FE-E90D0B68D3F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BA18B6DB-5CE7-4B01-9AF6-7C12E1C36BD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A33D06E5-BBD0-4403-9D19-7D822EA2DE93}"/>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395510C5-AD3B-4CEE-8457-B0C8D8BC453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E6BD38A7-7F17-4FFB-8B2E-DCE571E0EBC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8" name="AutoShape 39" descr="Resultado de imagen para MULTICONECTOR HDMI">
          <a:extLst>
            <a:ext uri="{FF2B5EF4-FFF2-40B4-BE49-F238E27FC236}">
              <a16:creationId xmlns:a16="http://schemas.microsoft.com/office/drawing/2014/main" id="{2E44A850-202B-4C62-A816-9A7DB7A39ED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59840D9D-E1C3-46FB-AABF-B584E1ABFC9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03103F61-B36B-4BCA-B06F-28B7FCA050D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1" name="AutoShape 39" descr="Resultado de imagen para MULTICONECTOR HDMI">
          <a:extLst>
            <a:ext uri="{FF2B5EF4-FFF2-40B4-BE49-F238E27FC236}">
              <a16:creationId xmlns:a16="http://schemas.microsoft.com/office/drawing/2014/main" id="{B6207299-BBDC-48EA-91FA-0FA78E13308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C4F537E3-22CB-4058-8354-34347E7195C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3" name="AutoShape 39" descr="Resultado de imagen para MULTICONECTOR HDMI">
          <a:extLst>
            <a:ext uri="{FF2B5EF4-FFF2-40B4-BE49-F238E27FC236}">
              <a16:creationId xmlns:a16="http://schemas.microsoft.com/office/drawing/2014/main" id="{760A9A38-9600-442C-8BD0-78860D950E9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1A3EDE73-8F11-454A-A9B8-A002344FC09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9E111225-C635-4CE5-B726-6F8BE43F61B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6" name="AutoShape 39" descr="Resultado de imagen para MULTICONECTOR HDMI">
          <a:extLst>
            <a:ext uri="{FF2B5EF4-FFF2-40B4-BE49-F238E27FC236}">
              <a16:creationId xmlns:a16="http://schemas.microsoft.com/office/drawing/2014/main" id="{4DCB603A-55F2-4F22-9A5B-48BDDFD937D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0EF4593E-23A3-4C68-A170-0D0809711EF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8" name="AutoShape 39" descr="Resultado de imagen para MULTICONECTOR HDMI">
          <a:extLst>
            <a:ext uri="{FF2B5EF4-FFF2-40B4-BE49-F238E27FC236}">
              <a16:creationId xmlns:a16="http://schemas.microsoft.com/office/drawing/2014/main" id="{6AEAF3E2-FC0E-4A29-ABBB-04D0508E28E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4BB852BE-2AAC-4D11-9731-F59A58C5F65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0" name="AutoShape 39" descr="Resultado de imagen para MULTICONECTOR HDMI">
          <a:extLst>
            <a:ext uri="{FF2B5EF4-FFF2-40B4-BE49-F238E27FC236}">
              <a16:creationId xmlns:a16="http://schemas.microsoft.com/office/drawing/2014/main" id="{C5F0EC6F-2361-4983-A7C8-29F115148C3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F3D6FC27-6346-4190-99EE-3239E65681F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CBD17C9D-CB1E-44C2-AE01-DA6D571DB10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3" name="AutoShape 39" descr="Resultado de imagen para MULTICONECTOR HDMI">
          <a:extLst>
            <a:ext uri="{FF2B5EF4-FFF2-40B4-BE49-F238E27FC236}">
              <a16:creationId xmlns:a16="http://schemas.microsoft.com/office/drawing/2014/main" id="{5020E948-87EF-425D-A2F4-FEDFB131C9A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6DA0164D-D3B3-4598-A54C-4176BED990A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BCEC4B51-9C43-42D3-8DBC-42C583AB28C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6" name="AutoShape 39" descr="Resultado de imagen para MULTICONECTOR HDMI">
          <a:extLst>
            <a:ext uri="{FF2B5EF4-FFF2-40B4-BE49-F238E27FC236}">
              <a16:creationId xmlns:a16="http://schemas.microsoft.com/office/drawing/2014/main" id="{B3B27B9D-9DEC-471C-B8E0-A6272D1CAB8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76E272B5-DDD9-4BED-A528-9F0B1991D09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A533DD8C-A6A8-4320-939E-BFF443A5469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9" name="AutoShape 39" descr="Resultado de imagen para MULTICONECTOR HDMI">
          <a:extLst>
            <a:ext uri="{FF2B5EF4-FFF2-40B4-BE49-F238E27FC236}">
              <a16:creationId xmlns:a16="http://schemas.microsoft.com/office/drawing/2014/main" id="{939FDC70-20EE-4469-916C-488B85C3BCD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EF36FFEE-E94F-4953-A02E-AC640C283B3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B282FA05-4E7F-4945-80A5-75D593446EF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2" name="AutoShape 39" descr="Resultado de imagen para MULTICONECTOR HDMI">
          <a:extLst>
            <a:ext uri="{FF2B5EF4-FFF2-40B4-BE49-F238E27FC236}">
              <a16:creationId xmlns:a16="http://schemas.microsoft.com/office/drawing/2014/main" id="{E1CB6DAE-A26D-43A3-957D-7E2D7B96393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3" name="AutoShape 39" descr="Resultado de imagen para MULTICONECTOR HDMI">
          <a:extLst>
            <a:ext uri="{FF2B5EF4-FFF2-40B4-BE49-F238E27FC236}">
              <a16:creationId xmlns:a16="http://schemas.microsoft.com/office/drawing/2014/main" id="{A7F46DE1-2899-4F4A-8C78-E98EB887114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EA63B0A0-A804-4278-A43B-CE51C574C8D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EF30931F-1E62-42FC-A10F-3E45AE81DF6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6" name="AutoShape 39" descr="Resultado de imagen para MULTICONECTOR HDMI">
          <a:extLst>
            <a:ext uri="{FF2B5EF4-FFF2-40B4-BE49-F238E27FC236}">
              <a16:creationId xmlns:a16="http://schemas.microsoft.com/office/drawing/2014/main" id="{A6828EF8-4B79-43EE-9731-5BC10BFA700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D7F5599D-A9DE-4415-A1D8-625C65428F0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DA8CDFF6-F451-42DF-B180-9F9178DAFBA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9" name="AutoShape 39" descr="Resultado de imagen para MULTICONECTOR HDMI">
          <a:extLst>
            <a:ext uri="{FF2B5EF4-FFF2-40B4-BE49-F238E27FC236}">
              <a16:creationId xmlns:a16="http://schemas.microsoft.com/office/drawing/2014/main" id="{E75BB04A-4CB3-45C5-8684-D3C09E7CDF9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69BC0717-28A7-4E54-83C9-FA75DF511B7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9DB498E1-93BC-4DB7-B0C9-36E63342D1E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2" name="AutoShape 39" descr="Resultado de imagen para MULTICONECTOR HDMI">
          <a:extLst>
            <a:ext uri="{FF2B5EF4-FFF2-40B4-BE49-F238E27FC236}">
              <a16:creationId xmlns:a16="http://schemas.microsoft.com/office/drawing/2014/main" id="{0C2C96A0-4F58-48FE-8427-B8991384775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40AFC847-4300-4475-9B28-DA293502397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4" name="AutoShape 39" descr="Resultado de imagen para MULTICONECTOR HDMI">
          <a:extLst>
            <a:ext uri="{FF2B5EF4-FFF2-40B4-BE49-F238E27FC236}">
              <a16:creationId xmlns:a16="http://schemas.microsoft.com/office/drawing/2014/main" id="{E55F6D24-3819-4D44-AF60-C35C14DEE03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57D5A9E4-75ED-4A39-8C83-C2DD34F4634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153E27F1-2573-4AB8-9498-ECF8BBB2962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FB47502D-220D-49BE-BE25-E94A8C57DCB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DE3F2C0B-60F0-496B-A9F7-19E270F98C3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9" name="AutoShape 39" descr="Resultado de imagen para MULTICONECTOR HDMI">
          <a:extLst>
            <a:ext uri="{FF2B5EF4-FFF2-40B4-BE49-F238E27FC236}">
              <a16:creationId xmlns:a16="http://schemas.microsoft.com/office/drawing/2014/main" id="{0E9EF41E-6E49-40F7-9A90-E73693ECDB9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8AB7DF86-EC9D-4714-AE54-B826300D3D9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1" name="AutoShape 39" descr="Resultado de imagen para MULTICONECTOR HDMI">
          <a:extLst>
            <a:ext uri="{FF2B5EF4-FFF2-40B4-BE49-F238E27FC236}">
              <a16:creationId xmlns:a16="http://schemas.microsoft.com/office/drawing/2014/main" id="{B1C0540D-939A-4DCB-B3FA-B0ABBC2EDDA2}"/>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98A33D7D-FFF2-4801-B6CB-42B88096113C}"/>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3AAD65E7-DD5D-456F-AC0C-A84E5D442009}"/>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4" name="AutoShape 39" descr="Resultado de imagen para MULTICONECTOR HDMI">
          <a:extLst>
            <a:ext uri="{FF2B5EF4-FFF2-40B4-BE49-F238E27FC236}">
              <a16:creationId xmlns:a16="http://schemas.microsoft.com/office/drawing/2014/main" id="{1DB32DFE-04D5-4610-B3FC-5B60B08D5F6A}"/>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EF3CF3B8-37E0-4274-9FC2-FFD6EFEE1DEB}"/>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6" name="AutoShape 39" descr="Resultado de imagen para MULTICONECTOR HDMI">
          <a:extLst>
            <a:ext uri="{FF2B5EF4-FFF2-40B4-BE49-F238E27FC236}">
              <a16:creationId xmlns:a16="http://schemas.microsoft.com/office/drawing/2014/main" id="{1B5F2D6E-08B2-4CDB-980F-4296ADE8B368}"/>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56A30A50-9407-4BC4-A9E0-12EB626E2CE6}"/>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8" name="AutoShape 39" descr="Resultado de imagen para MULTICONECTOR HDMI">
          <a:extLst>
            <a:ext uri="{FF2B5EF4-FFF2-40B4-BE49-F238E27FC236}">
              <a16:creationId xmlns:a16="http://schemas.microsoft.com/office/drawing/2014/main" id="{24F09667-3920-413A-88A0-C4F66B71C32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0C7C4B15-A7B2-490F-8DB4-D0C916CDB84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A046249D-4B74-4348-B973-4193DFB833E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1" name="AutoShape 39" descr="Resultado de imagen para MULTICONECTOR HDMI">
          <a:extLst>
            <a:ext uri="{FF2B5EF4-FFF2-40B4-BE49-F238E27FC236}">
              <a16:creationId xmlns:a16="http://schemas.microsoft.com/office/drawing/2014/main" id="{F164AE49-7FFA-47B1-AA93-62C949B5CE7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5D340F28-11B2-47C9-A875-0311A80BB45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94F3DB9A-F1CA-4635-A4E9-C862373E5EB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4" name="AutoShape 39" descr="Resultado de imagen para MULTICONECTOR HDMI">
          <a:extLst>
            <a:ext uri="{FF2B5EF4-FFF2-40B4-BE49-F238E27FC236}">
              <a16:creationId xmlns:a16="http://schemas.microsoft.com/office/drawing/2014/main" id="{5FA2184A-5B2A-41A4-849C-ADE42E54810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5269D7A7-128A-4D99-999C-B4F07F49821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D81D7B24-C1FC-4704-8651-0D3C5576A70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7" name="AutoShape 39" descr="Resultado de imagen para MULTICONECTOR HDMI">
          <a:extLst>
            <a:ext uri="{FF2B5EF4-FFF2-40B4-BE49-F238E27FC236}">
              <a16:creationId xmlns:a16="http://schemas.microsoft.com/office/drawing/2014/main" id="{B93275D8-47A6-4934-9C5A-CEDB0DEC3BF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8" name="AutoShape 39" descr="Resultado de imagen para MULTICONECTOR HDMI">
          <a:extLst>
            <a:ext uri="{FF2B5EF4-FFF2-40B4-BE49-F238E27FC236}">
              <a16:creationId xmlns:a16="http://schemas.microsoft.com/office/drawing/2014/main" id="{2C5ED582-E186-40C8-A77D-F595AE9E670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FB94A52D-BB28-4D53-9E4B-FA71E1C30AA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FF872AF-BBF0-40EC-A5D8-808DB18D6BA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1" name="AutoShape 39" descr="Resultado de imagen para MULTICONECTOR HDMI">
          <a:extLst>
            <a:ext uri="{FF2B5EF4-FFF2-40B4-BE49-F238E27FC236}">
              <a16:creationId xmlns:a16="http://schemas.microsoft.com/office/drawing/2014/main" id="{9D4DE640-BA2C-4762-852F-CDD7263522E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3FB490A4-01F9-45BC-A006-48C6B673FF0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7740B12C-DCD5-481A-9861-7F37CA2577E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4" name="AutoShape 39" descr="Resultado de imagen para MULTICONECTOR HDMI">
          <a:extLst>
            <a:ext uri="{FF2B5EF4-FFF2-40B4-BE49-F238E27FC236}">
              <a16:creationId xmlns:a16="http://schemas.microsoft.com/office/drawing/2014/main" id="{D234D731-9F44-42C3-909B-5BA9744C885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257B3BDB-E382-4681-8267-2981A0B4AE1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8250D813-B337-4372-B91F-5722F46D780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7" name="AutoShape 39" descr="Resultado de imagen para MULTICONECTOR HDMI">
          <a:extLst>
            <a:ext uri="{FF2B5EF4-FFF2-40B4-BE49-F238E27FC236}">
              <a16:creationId xmlns:a16="http://schemas.microsoft.com/office/drawing/2014/main" id="{D86462D0-8BA9-4E14-A758-75B5DDE4FFB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0EEC467B-3E4C-4C6B-BC34-2FB4E7F03A6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9" name="AutoShape 39" descr="Resultado de imagen para MULTICONECTOR HDMI">
          <a:extLst>
            <a:ext uri="{FF2B5EF4-FFF2-40B4-BE49-F238E27FC236}">
              <a16:creationId xmlns:a16="http://schemas.microsoft.com/office/drawing/2014/main" id="{F397EBCA-E124-46FC-AE7E-74C3FF45CC7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DCC3502F-FA6A-44A1-B3A6-4A37ED0A2FB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AB6D81B3-1A6F-4237-9702-18F1DEFA92B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F2E5D2B0-BDD3-4E5A-8BEF-12DB778B3E2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167A1C5A-5FC3-48F2-9C48-79D8A3011D5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4" name="AutoShape 39" descr="Resultado de imagen para MULTICONECTOR HDMI">
          <a:extLst>
            <a:ext uri="{FF2B5EF4-FFF2-40B4-BE49-F238E27FC236}">
              <a16:creationId xmlns:a16="http://schemas.microsoft.com/office/drawing/2014/main" id="{F673AE41-F8E9-4DF7-8B5E-9339C246940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1A0B5323-B7F5-49BC-84E1-9FB9AEC0EDD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6" name="AutoShape 39" descr="Resultado de imagen para MULTICONECTOR HDMI">
          <a:extLst>
            <a:ext uri="{FF2B5EF4-FFF2-40B4-BE49-F238E27FC236}">
              <a16:creationId xmlns:a16="http://schemas.microsoft.com/office/drawing/2014/main" id="{E25D7262-04B4-4238-BBCF-8DEB0503B2D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93106CAA-A75E-4D4D-B997-4E2ADEB9DC83}"/>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5A5EADA5-B0B7-4724-A9E5-2FEA6EEED2A3}"/>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9" name="AutoShape 39" descr="Resultado de imagen para MULTICONECTOR HDMI">
          <a:extLst>
            <a:ext uri="{FF2B5EF4-FFF2-40B4-BE49-F238E27FC236}">
              <a16:creationId xmlns:a16="http://schemas.microsoft.com/office/drawing/2014/main" id="{91A09367-F609-457C-8407-E482E66A9AA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E3BB4A06-1FF9-4664-A6AB-B15EF6CB38B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1" name="AutoShape 39" descr="Resultado de imagen para MULTICONECTOR HDMI">
          <a:extLst>
            <a:ext uri="{FF2B5EF4-FFF2-40B4-BE49-F238E27FC236}">
              <a16:creationId xmlns:a16="http://schemas.microsoft.com/office/drawing/2014/main" id="{C566308D-B767-4141-8386-C154B158CFE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FBF8847B-0471-4B36-9FA1-CCE7CA93BDA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3" name="AutoShape 39" descr="Resultado de imagen para MULTICONECTOR HDMI">
          <a:extLst>
            <a:ext uri="{FF2B5EF4-FFF2-40B4-BE49-F238E27FC236}">
              <a16:creationId xmlns:a16="http://schemas.microsoft.com/office/drawing/2014/main" id="{2D9BCE04-6021-46F7-AA72-2BD6D8E001D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835D3F90-16B8-42C8-BC67-498A44F6C84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8AD5177B-D08B-48E0-91C5-CF26683AE32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6" name="AutoShape 39" descr="Resultado de imagen para MULTICONECTOR HDMI">
          <a:extLst>
            <a:ext uri="{FF2B5EF4-FFF2-40B4-BE49-F238E27FC236}">
              <a16:creationId xmlns:a16="http://schemas.microsoft.com/office/drawing/2014/main" id="{E42E7087-4AFB-4FB1-A7C9-1E9F86252E3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D3F4155A-9782-4467-8907-D5A567CBB16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795720EC-C000-468E-A115-F77CE111328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9" name="AutoShape 39" descr="Resultado de imagen para MULTICONECTOR HDMI">
          <a:extLst>
            <a:ext uri="{FF2B5EF4-FFF2-40B4-BE49-F238E27FC236}">
              <a16:creationId xmlns:a16="http://schemas.microsoft.com/office/drawing/2014/main" id="{8D1B4A8C-49D7-4389-96F8-E80B6056395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5E93F39B-77D9-4DB9-A158-474139FB911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E6D19209-EC28-49C1-8AB9-FC2B9B2A001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2" name="AutoShape 39" descr="Resultado de imagen para MULTICONECTOR HDMI">
          <a:extLst>
            <a:ext uri="{FF2B5EF4-FFF2-40B4-BE49-F238E27FC236}">
              <a16:creationId xmlns:a16="http://schemas.microsoft.com/office/drawing/2014/main" id="{9A1772D0-ABFF-4195-A783-720999941B2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3" name="AutoShape 39" descr="Resultado de imagen para MULTICONECTOR HDMI">
          <a:extLst>
            <a:ext uri="{FF2B5EF4-FFF2-40B4-BE49-F238E27FC236}">
              <a16:creationId xmlns:a16="http://schemas.microsoft.com/office/drawing/2014/main" id="{467B44A5-E69F-4929-8DD7-A59705CC956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66598A81-CFE1-41E7-8582-86DF504C05D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93177D52-FF29-47F6-8FBA-96747D89BF4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6" name="AutoShape 39" descr="Resultado de imagen para MULTICONECTOR HDMI">
          <a:extLst>
            <a:ext uri="{FF2B5EF4-FFF2-40B4-BE49-F238E27FC236}">
              <a16:creationId xmlns:a16="http://schemas.microsoft.com/office/drawing/2014/main" id="{57641BDB-790F-4D8B-A94E-1DD76C60DFC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6AC767F4-79AB-4BE1-B37B-372ECE8DAD9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F94C2827-283D-4B7F-A2EF-79F8838A691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8">
          <a:extLst>
            <a:ext uri="{FF2B5EF4-FFF2-40B4-BE49-F238E27FC236}">
              <a16:creationId xmlns:a16="http://schemas.microsoft.com/office/drawing/2014/main" id="{3DB3FD8F-CE0C-4007-9844-4702DB78B2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49">
          <a:extLst>
            <a:ext uri="{FF2B5EF4-FFF2-40B4-BE49-F238E27FC236}">
              <a16:creationId xmlns:a16="http://schemas.microsoft.com/office/drawing/2014/main" id="{A5CD5169-8F6A-4F6E-890D-FBEB8E466E19}"/>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BCF51EAF-3371-4B97-B20B-220DE451D871}"/>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53F283D4-E503-4E96-8DEA-58029486691D}"/>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59</xdr:row>
      <xdr:rowOff>0</xdr:rowOff>
    </xdr:from>
    <xdr:to>
      <xdr:col>11</xdr:col>
      <xdr:colOff>304800</xdr:colOff>
      <xdr:row>60</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33F7563-A0A0-4A78-A94C-E7B0EEA9AB6F}"/>
            </a:ext>
          </a:extLst>
        </xdr:cNvPr>
        <xdr:cNvSpPr>
          <a:spLocks noChangeAspect="1" noChangeArrowheads="1"/>
        </xdr:cNvSpPr>
      </xdr:nvSpPr>
      <xdr:spPr bwMode="auto">
        <a:xfrm>
          <a:off x="11864340" y="2631948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54</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2D320B4-7CB9-4824-8174-A52AAEC9D357}"/>
            </a:ext>
          </a:extLst>
        </xdr:cNvPr>
        <xdr:cNvSpPr>
          <a:spLocks noChangeAspect="1" noChangeArrowheads="1"/>
        </xdr:cNvSpPr>
      </xdr:nvSpPr>
      <xdr:spPr bwMode="auto">
        <a:xfrm>
          <a:off x="13106400" y="2532126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54</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223859F-1482-433C-BA48-FF30546AEC6E}"/>
            </a:ext>
          </a:extLst>
        </xdr:cNvPr>
        <xdr:cNvSpPr>
          <a:spLocks noChangeAspect="1" noChangeArrowheads="1"/>
        </xdr:cNvSpPr>
      </xdr:nvSpPr>
      <xdr:spPr bwMode="auto">
        <a:xfrm>
          <a:off x="13106400" y="2532126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29</xdr:row>
      <xdr:rowOff>141194</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B407CFF4-8FF8-41D8-844F-0096458C3988}"/>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204B11B2-F47A-461A-9E53-8FA29A45F6F7}"/>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E3D63D28-4CDE-4FBC-B0C4-54153B29670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CC4644D3-1F64-43C3-A25E-807BF026E91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6" name="AutoShape 39" descr="Resultado de imagen para MULTICONECTOR HDMI">
          <a:extLst>
            <a:ext uri="{FF2B5EF4-FFF2-40B4-BE49-F238E27FC236}">
              <a16:creationId xmlns:a16="http://schemas.microsoft.com/office/drawing/2014/main" id="{05B9A81E-3D2D-4CBF-BBC6-FE24B5DF329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D29543BE-F93C-4EBB-88F0-1D529F0CA74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820D5436-801F-47C0-97DD-E9B212B0DFF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9" name="AutoShape 39" descr="Resultado de imagen para MULTICONECTOR HDMI">
          <a:extLst>
            <a:ext uri="{FF2B5EF4-FFF2-40B4-BE49-F238E27FC236}">
              <a16:creationId xmlns:a16="http://schemas.microsoft.com/office/drawing/2014/main" id="{AF34F210-88E5-40F5-8CAD-6ED4EE569E2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1C8FA477-F1D2-4CF2-A9EA-46AD490E6E6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1" name="AutoShape 39" descr="Resultado de imagen para MULTICONECTOR HDMI">
          <a:extLst>
            <a:ext uri="{FF2B5EF4-FFF2-40B4-BE49-F238E27FC236}">
              <a16:creationId xmlns:a16="http://schemas.microsoft.com/office/drawing/2014/main" id="{9019200F-D01F-4C07-9795-02B10D7B1C65}"/>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B8ADA59A-BD29-454A-BAA2-863F6C7CB614}"/>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81957698-D692-41D2-82B0-A26FC7E188B0}"/>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4" name="AutoShape 39" descr="Resultado de imagen para MULTICONECTOR HDMI">
          <a:extLst>
            <a:ext uri="{FF2B5EF4-FFF2-40B4-BE49-F238E27FC236}">
              <a16:creationId xmlns:a16="http://schemas.microsoft.com/office/drawing/2014/main" id="{4FCF883A-6E35-4E86-9E3A-2A707570BE6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713D3A51-A7DC-49BE-9415-17480C762D35}"/>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6" name="AutoShape 39" descr="Resultado de imagen para MULTICONECTOR HDMI">
          <a:extLst>
            <a:ext uri="{FF2B5EF4-FFF2-40B4-BE49-F238E27FC236}">
              <a16:creationId xmlns:a16="http://schemas.microsoft.com/office/drawing/2014/main" id="{7744B629-0B50-4FBB-857E-EB4525A527A1}"/>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FE6604F3-C095-4D79-9A8C-4877AF1E56A5}"/>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8" name="AutoShape 39" descr="Resultado de imagen para MULTICONECTOR HDMI">
          <a:extLst>
            <a:ext uri="{FF2B5EF4-FFF2-40B4-BE49-F238E27FC236}">
              <a16:creationId xmlns:a16="http://schemas.microsoft.com/office/drawing/2014/main" id="{E2DE34A9-D503-4A27-9C4F-B1E95120FB6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803F6ADD-EEB9-474D-A454-F0B15589DEA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F00C0DE8-B4FF-4113-9649-9A22ADDF654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1" name="AutoShape 39" descr="Resultado de imagen para MULTICONECTOR HDMI">
          <a:extLst>
            <a:ext uri="{FF2B5EF4-FFF2-40B4-BE49-F238E27FC236}">
              <a16:creationId xmlns:a16="http://schemas.microsoft.com/office/drawing/2014/main" id="{04564B90-B395-4488-9C66-77F2A2B4D86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E072E0F8-4802-491A-83D9-4D81C5FF31C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EAFDB756-B61D-43E9-B6E1-45E0F488679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4" name="AutoShape 39" descr="Resultado de imagen para MULTICONECTOR HDMI">
          <a:extLst>
            <a:ext uri="{FF2B5EF4-FFF2-40B4-BE49-F238E27FC236}">
              <a16:creationId xmlns:a16="http://schemas.microsoft.com/office/drawing/2014/main" id="{B662C173-815F-4A91-AB96-5730636752C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1A3B8428-532A-4D80-B904-2D49C172733F}"/>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60CFBA1D-6DB0-4F59-9844-ABFB7095CD44}"/>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7" name="AutoShape 39" descr="Resultado de imagen para MULTICONECTOR HDMI">
          <a:extLst>
            <a:ext uri="{FF2B5EF4-FFF2-40B4-BE49-F238E27FC236}">
              <a16:creationId xmlns:a16="http://schemas.microsoft.com/office/drawing/2014/main" id="{8D3473C9-3B02-4517-A27E-286500B924C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DB889636-F045-43B7-ACF9-EC5EE5FC26F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B49FB3FB-7F82-4C72-962A-EFA7DAEB19D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0" name="AutoShape 39" descr="Resultado de imagen para MULTICONECTOR HDMI">
          <a:extLst>
            <a:ext uri="{FF2B5EF4-FFF2-40B4-BE49-F238E27FC236}">
              <a16:creationId xmlns:a16="http://schemas.microsoft.com/office/drawing/2014/main" id="{4C4D3289-1008-4C20-9635-8F122906C6D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1" name="AutoShape 39" descr="Resultado de imagen para MULTICONECTOR HDMI">
          <a:extLst>
            <a:ext uri="{FF2B5EF4-FFF2-40B4-BE49-F238E27FC236}">
              <a16:creationId xmlns:a16="http://schemas.microsoft.com/office/drawing/2014/main" id="{9B2802D0-5C6D-4CC1-83C2-E721835C90B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6067100B-114A-493A-9A29-F154F963FF2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10108ED7-CE73-4D2A-B9DD-CDB2C4395F4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4" name="AutoShape 39" descr="Resultado de imagen para MULTICONECTOR HDMI">
          <a:extLst>
            <a:ext uri="{FF2B5EF4-FFF2-40B4-BE49-F238E27FC236}">
              <a16:creationId xmlns:a16="http://schemas.microsoft.com/office/drawing/2014/main" id="{62743B38-8653-4A47-9B41-B2B102F36CC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C71008D7-E71F-4301-9CFE-CFD921960F5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D8C86737-8702-4A91-879C-1C21E0E2132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7" name="AutoShape 39" descr="Resultado de imagen para MULTICONECTOR HDMI">
          <a:extLst>
            <a:ext uri="{FF2B5EF4-FFF2-40B4-BE49-F238E27FC236}">
              <a16:creationId xmlns:a16="http://schemas.microsoft.com/office/drawing/2014/main" id="{B5C69D62-5491-4F18-AA06-49B335AD54F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4E8B0696-5BCF-407A-A058-66FD03E49B7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890AFD00-9FCE-411C-81B5-A78C75ACEB0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0" name="AutoShape 39" descr="Resultado de imagen para MULTICONECTOR HDMI">
          <a:extLst>
            <a:ext uri="{FF2B5EF4-FFF2-40B4-BE49-F238E27FC236}">
              <a16:creationId xmlns:a16="http://schemas.microsoft.com/office/drawing/2014/main" id="{25949411-415E-4DEB-8153-51D627CE421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10B254C4-11A2-4088-A8DF-8DF3DDDDD3F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2" name="AutoShape 39" descr="Resultado de imagen para MULTICONECTOR HDMI">
          <a:extLst>
            <a:ext uri="{FF2B5EF4-FFF2-40B4-BE49-F238E27FC236}">
              <a16:creationId xmlns:a16="http://schemas.microsoft.com/office/drawing/2014/main" id="{A2C5D1AB-D0BC-4A17-9008-C16B5CCD730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3E91A64C-3CF3-4C58-A43D-F1228B7464E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6BB5F1B9-2262-4FAC-896E-17ACC2645CE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0D5CC90E-9595-436D-83B3-D1D2E9159AE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354FD748-FEAD-477C-AAF2-DC77966260D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E28CA9A2-B7D6-49D2-B86E-00B112EAF0A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8" name="AutoShape 39" descr="Resultado de imagen para MULTICONECTOR HDMI">
          <a:extLst>
            <a:ext uri="{FF2B5EF4-FFF2-40B4-BE49-F238E27FC236}">
              <a16:creationId xmlns:a16="http://schemas.microsoft.com/office/drawing/2014/main" id="{48B088F5-F1E6-487D-9816-5C29CE13F18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67DDD61A-F475-4C50-A68D-2B5896072D9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160A0107-AB88-4C04-B14D-226E8F89ADC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1" name="AutoShape 39" descr="Resultado de imagen para MULTICONECTOR HDMI">
          <a:extLst>
            <a:ext uri="{FF2B5EF4-FFF2-40B4-BE49-F238E27FC236}">
              <a16:creationId xmlns:a16="http://schemas.microsoft.com/office/drawing/2014/main" id="{A00C5C97-77C0-46FA-B8DB-623E2F370B3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9D1BD55F-3A05-49AB-AD21-7A77F8A8EDC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3" name="AutoShape 39" descr="Resultado de imagen para MULTICONECTOR HDMI">
          <a:extLst>
            <a:ext uri="{FF2B5EF4-FFF2-40B4-BE49-F238E27FC236}">
              <a16:creationId xmlns:a16="http://schemas.microsoft.com/office/drawing/2014/main" id="{4FFE4D8C-72F6-4494-B1A3-ABF00B3201C6}"/>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9F15E30D-749E-47F2-AEAF-F475AB2F0CB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62B6FD09-6FF5-4C20-92B7-9E49CE4E94E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6" name="AutoShape 39" descr="Resultado de imagen para MULTICONECTOR HDMI">
          <a:extLst>
            <a:ext uri="{FF2B5EF4-FFF2-40B4-BE49-F238E27FC236}">
              <a16:creationId xmlns:a16="http://schemas.microsoft.com/office/drawing/2014/main" id="{1093FAEE-CDD3-4E29-9705-70A4D439446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CD1CE424-5836-4B31-B4A8-61CAE7C33A33}"/>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8" name="AutoShape 39" descr="Resultado de imagen para MULTICONECTOR HDMI">
          <a:extLst>
            <a:ext uri="{FF2B5EF4-FFF2-40B4-BE49-F238E27FC236}">
              <a16:creationId xmlns:a16="http://schemas.microsoft.com/office/drawing/2014/main" id="{A20C11A4-590D-4978-9A58-4D17D692924E}"/>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922B6F4A-C3A2-4357-B643-60EB58E893A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0" name="AutoShape 39" descr="Resultado de imagen para MULTICONECTOR HDMI">
          <a:extLst>
            <a:ext uri="{FF2B5EF4-FFF2-40B4-BE49-F238E27FC236}">
              <a16:creationId xmlns:a16="http://schemas.microsoft.com/office/drawing/2014/main" id="{752BB909-AD2B-4ECC-9FC9-12A133C992C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D9CED6BB-1322-4C8C-94B3-BE24CEB0A78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F7CBA0BC-E878-425E-8AEE-9930E82A66A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3" name="AutoShape 39" descr="Resultado de imagen para MULTICONECTOR HDMI">
          <a:extLst>
            <a:ext uri="{FF2B5EF4-FFF2-40B4-BE49-F238E27FC236}">
              <a16:creationId xmlns:a16="http://schemas.microsoft.com/office/drawing/2014/main" id="{408F5E2B-5EE2-4A1C-9556-93696466B38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5ACCB35D-9203-4481-B35F-A0A04283809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1AE8A417-EF98-4F98-AE0E-322B08E7906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6" name="AutoShape 39" descr="Resultado de imagen para MULTICONECTOR HDMI">
          <a:extLst>
            <a:ext uri="{FF2B5EF4-FFF2-40B4-BE49-F238E27FC236}">
              <a16:creationId xmlns:a16="http://schemas.microsoft.com/office/drawing/2014/main" id="{26D3B2BA-23DA-4759-ACDC-7D1FBECF82B6}"/>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769432CE-E688-45FC-90CD-EBF0A97A41D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96FE4395-E765-4669-A07B-41D719BBCB7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9" name="AutoShape 39" descr="Resultado de imagen para MULTICONECTOR HDMI">
          <a:extLst>
            <a:ext uri="{FF2B5EF4-FFF2-40B4-BE49-F238E27FC236}">
              <a16:creationId xmlns:a16="http://schemas.microsoft.com/office/drawing/2014/main" id="{0EF546EE-840F-402C-88FE-4FB221C4448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5408A80D-74C5-48FA-911B-54F27923AD0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36FFECEB-69F4-43C1-8C0E-0FED1ADEACD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2" name="AutoShape 39" descr="Resultado de imagen para MULTICONECTOR HDMI">
          <a:extLst>
            <a:ext uri="{FF2B5EF4-FFF2-40B4-BE49-F238E27FC236}">
              <a16:creationId xmlns:a16="http://schemas.microsoft.com/office/drawing/2014/main" id="{15579305-A302-4407-A2FB-280DD6CBDDB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3" name="AutoShape 39" descr="Resultado de imagen para MULTICONECTOR HDMI">
          <a:extLst>
            <a:ext uri="{FF2B5EF4-FFF2-40B4-BE49-F238E27FC236}">
              <a16:creationId xmlns:a16="http://schemas.microsoft.com/office/drawing/2014/main" id="{738D3E14-0456-4DF0-9581-2BD311543B0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BDF78515-FA96-4DE9-8567-31F2852BE3E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8A22F3F5-3453-42CD-956C-AB4A92EBFFF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6" name="AutoShape 39" descr="Resultado de imagen para MULTICONECTOR HDMI">
          <a:extLst>
            <a:ext uri="{FF2B5EF4-FFF2-40B4-BE49-F238E27FC236}">
              <a16:creationId xmlns:a16="http://schemas.microsoft.com/office/drawing/2014/main" id="{B78718B5-28BA-47F4-9722-C3DCD596BE4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DD931DAA-5997-4853-9C1C-1E6DB00C286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C1759E20-AEEC-4CDD-89E7-D9C017A3AA5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9" name="AutoShape 39" descr="Resultado de imagen para MULTICONECTOR HDMI">
          <a:extLst>
            <a:ext uri="{FF2B5EF4-FFF2-40B4-BE49-F238E27FC236}">
              <a16:creationId xmlns:a16="http://schemas.microsoft.com/office/drawing/2014/main" id="{52269F57-1850-4689-A3C3-8008FF2974C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2FF1FD12-5BEB-496A-8838-07B6FC46551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02055FA3-BCE5-4E4A-A269-8601D0A1BA8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2" name="AutoShape 39" descr="Resultado de imagen para MULTICONECTOR HDMI">
          <a:extLst>
            <a:ext uri="{FF2B5EF4-FFF2-40B4-BE49-F238E27FC236}">
              <a16:creationId xmlns:a16="http://schemas.microsoft.com/office/drawing/2014/main" id="{5FBF0BF9-3166-4B1B-851D-9A93531854D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439D8E71-496A-471E-AFCC-3E6C82DADCC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4" name="AutoShape 39" descr="Resultado de imagen para MULTICONECTOR HDMI">
          <a:extLst>
            <a:ext uri="{FF2B5EF4-FFF2-40B4-BE49-F238E27FC236}">
              <a16:creationId xmlns:a16="http://schemas.microsoft.com/office/drawing/2014/main" id="{69D897C6-C118-4B26-B51E-B309E729566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36FF46F1-750C-4BF0-B011-35AF2A9866B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061BF407-3454-40A1-8466-A01D43BAD41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3D145F68-07BC-4DE7-A7A9-0C5A5BBB6F6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911E8893-084C-456A-BD15-1769D03786E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9" name="AutoShape 39" descr="Resultado de imagen para MULTICONECTOR HDMI">
          <a:extLst>
            <a:ext uri="{FF2B5EF4-FFF2-40B4-BE49-F238E27FC236}">
              <a16:creationId xmlns:a16="http://schemas.microsoft.com/office/drawing/2014/main" id="{4FD18E8F-BF3C-4479-B6C9-1F25C4CEC9B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3D0EC194-5486-4762-AC8E-E833AE0ECAA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1" name="AutoShape 39" descr="Resultado de imagen para MULTICONECTOR HDMI">
          <a:extLst>
            <a:ext uri="{FF2B5EF4-FFF2-40B4-BE49-F238E27FC236}">
              <a16:creationId xmlns:a16="http://schemas.microsoft.com/office/drawing/2014/main" id="{02B31EB5-7D00-4171-BA21-CAD1EB947B42}"/>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C4D22F85-2A0D-4D8A-8248-D719C8052B46}"/>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9C25DD7F-FE0D-4804-BBC6-F26ECE89935D}"/>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4" name="AutoShape 39" descr="Resultado de imagen para MULTICONECTOR HDMI">
          <a:extLst>
            <a:ext uri="{FF2B5EF4-FFF2-40B4-BE49-F238E27FC236}">
              <a16:creationId xmlns:a16="http://schemas.microsoft.com/office/drawing/2014/main" id="{1B697DDC-231C-4D26-A1D3-C64FB1DB1A5E}"/>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D6C1B2EE-3F8B-4BCE-B580-23DE1A573812}"/>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6" name="AutoShape 39" descr="Resultado de imagen para MULTICONECTOR HDMI">
          <a:extLst>
            <a:ext uri="{FF2B5EF4-FFF2-40B4-BE49-F238E27FC236}">
              <a16:creationId xmlns:a16="http://schemas.microsoft.com/office/drawing/2014/main" id="{6F66A4DB-F1A7-47D3-8737-3BF87967F540}"/>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81FBD875-49E6-439F-BB86-CA8EA90CAB84}"/>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8" name="AutoShape 39" descr="Resultado de imagen para MULTICONECTOR HDMI">
          <a:extLst>
            <a:ext uri="{FF2B5EF4-FFF2-40B4-BE49-F238E27FC236}">
              <a16:creationId xmlns:a16="http://schemas.microsoft.com/office/drawing/2014/main" id="{6314677E-C944-4060-86E4-BCF0A7D320A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EFFEED27-837F-40CD-A22C-F117896F850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8A2B55EF-1AAF-4297-8364-AF099E4A6D9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1" name="AutoShape 39" descr="Resultado de imagen para MULTICONECTOR HDMI">
          <a:extLst>
            <a:ext uri="{FF2B5EF4-FFF2-40B4-BE49-F238E27FC236}">
              <a16:creationId xmlns:a16="http://schemas.microsoft.com/office/drawing/2014/main" id="{EA2C2468-6E08-4BA4-9F07-EDAEE7BF6BF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6CB09F95-1AC0-4CE2-A02A-585ADD3FCE9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30D121F0-B219-47D9-A07F-A8C5568690A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4" name="AutoShape 39" descr="Resultado de imagen para MULTICONECTOR HDMI">
          <a:extLst>
            <a:ext uri="{FF2B5EF4-FFF2-40B4-BE49-F238E27FC236}">
              <a16:creationId xmlns:a16="http://schemas.microsoft.com/office/drawing/2014/main" id="{6EA583B0-3F49-4E15-9037-2934C4BA1F1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D3438491-AF21-4045-B7BB-C2A20BC2FAA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3E130B04-E564-44F9-B415-C999F38A216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7" name="AutoShape 39" descr="Resultado de imagen para MULTICONECTOR HDMI">
          <a:extLst>
            <a:ext uri="{FF2B5EF4-FFF2-40B4-BE49-F238E27FC236}">
              <a16:creationId xmlns:a16="http://schemas.microsoft.com/office/drawing/2014/main" id="{A0043B0D-8D9E-4FF4-95DC-0DA5BFA66A6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8" name="AutoShape 39" descr="Resultado de imagen para MULTICONECTOR HDMI">
          <a:extLst>
            <a:ext uri="{FF2B5EF4-FFF2-40B4-BE49-F238E27FC236}">
              <a16:creationId xmlns:a16="http://schemas.microsoft.com/office/drawing/2014/main" id="{B57519E1-5611-425E-969F-070BF502521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076CF4DA-D7F8-43E3-AAEE-8DF6B026FEA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81446235-9863-43C0-A595-F17DF3071AE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1" name="AutoShape 39" descr="Resultado de imagen para MULTICONECTOR HDMI">
          <a:extLst>
            <a:ext uri="{FF2B5EF4-FFF2-40B4-BE49-F238E27FC236}">
              <a16:creationId xmlns:a16="http://schemas.microsoft.com/office/drawing/2014/main" id="{2AF25069-4509-45C5-8954-99E6873AA4A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3F1EFF3C-7D30-4176-96A0-FC7E7671913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E79D37C6-B11F-4C6D-A0D8-4813581B0E4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4" name="AutoShape 39" descr="Resultado de imagen para MULTICONECTOR HDMI">
          <a:extLst>
            <a:ext uri="{FF2B5EF4-FFF2-40B4-BE49-F238E27FC236}">
              <a16:creationId xmlns:a16="http://schemas.microsoft.com/office/drawing/2014/main" id="{3CC60201-5FE6-4D66-86B6-EF2DCCF1163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6AB17D77-6FA2-48EC-A7FA-721CEBC8905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8D6C9DE6-0221-4F61-A54F-CCE5FB73B1E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7" name="AutoShape 39" descr="Resultado de imagen para MULTICONECTOR HDMI">
          <a:extLst>
            <a:ext uri="{FF2B5EF4-FFF2-40B4-BE49-F238E27FC236}">
              <a16:creationId xmlns:a16="http://schemas.microsoft.com/office/drawing/2014/main" id="{F60D851F-61DF-4967-9495-2284005329A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E5BF596B-2B85-4386-B8EC-1E12AAE40B2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9" name="AutoShape 39" descr="Resultado de imagen para MULTICONECTOR HDMI">
          <a:extLst>
            <a:ext uri="{FF2B5EF4-FFF2-40B4-BE49-F238E27FC236}">
              <a16:creationId xmlns:a16="http://schemas.microsoft.com/office/drawing/2014/main" id="{76DC5296-2274-4992-88FD-263C96EEC2B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E9FF03F0-B16B-4494-A459-3BCDC724FFA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49257A40-F42C-431A-BC50-DCA55AE72E4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B7D1E060-88AF-4B3E-A1A4-6DED3BB1FEB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5F1864D6-CB01-4A7D-BE52-C10C9BD86D7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4" name="AutoShape 39" descr="Resultado de imagen para MULTICONECTOR HDMI">
          <a:extLst>
            <a:ext uri="{FF2B5EF4-FFF2-40B4-BE49-F238E27FC236}">
              <a16:creationId xmlns:a16="http://schemas.microsoft.com/office/drawing/2014/main" id="{7DBF7B1E-EE7D-4093-BD98-F90D3B8A8A5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39FB6A70-9B8E-49AA-BB62-1665099E108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6" name="AutoShape 39" descr="Resultado de imagen para MULTICONECTOR HDMI">
          <a:extLst>
            <a:ext uri="{FF2B5EF4-FFF2-40B4-BE49-F238E27FC236}">
              <a16:creationId xmlns:a16="http://schemas.microsoft.com/office/drawing/2014/main" id="{51606E21-212B-40B8-964B-A3A12302796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E5E0888C-565C-40B8-97CB-B157C04172F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620A9253-D2B8-4D8D-AA75-6C6F69FC7056}"/>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9" name="AutoShape 39" descr="Resultado de imagen para MULTICONECTOR HDMI">
          <a:extLst>
            <a:ext uri="{FF2B5EF4-FFF2-40B4-BE49-F238E27FC236}">
              <a16:creationId xmlns:a16="http://schemas.microsoft.com/office/drawing/2014/main" id="{92408296-3571-40A0-9D9E-B790E4982316}"/>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8618FA44-D295-41C9-846E-CA4E92ED688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1" name="AutoShape 39" descr="Resultado de imagen para MULTICONECTOR HDMI">
          <a:extLst>
            <a:ext uri="{FF2B5EF4-FFF2-40B4-BE49-F238E27FC236}">
              <a16:creationId xmlns:a16="http://schemas.microsoft.com/office/drawing/2014/main" id="{585FA81C-9AEF-4BF6-9297-0BFD9DDBD69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0FC0BF82-6DD7-40ED-A38A-45C58FE4E59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3" name="AutoShape 39" descr="Resultado de imagen para MULTICONECTOR HDMI">
          <a:extLst>
            <a:ext uri="{FF2B5EF4-FFF2-40B4-BE49-F238E27FC236}">
              <a16:creationId xmlns:a16="http://schemas.microsoft.com/office/drawing/2014/main" id="{68093CC9-E1E7-4413-8722-85493D36940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E8747C9C-997D-4FBD-ADD1-E4FC1527BD0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3574BFE5-0075-4FC3-A843-B5F2A95705A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6" name="AutoShape 39" descr="Resultado de imagen para MULTICONECTOR HDMI">
          <a:extLst>
            <a:ext uri="{FF2B5EF4-FFF2-40B4-BE49-F238E27FC236}">
              <a16:creationId xmlns:a16="http://schemas.microsoft.com/office/drawing/2014/main" id="{4C600C3F-4F12-4356-8DEF-2B19DEC546B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DFA33709-9A7E-49D5-892D-59FFB37B553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3475A3DD-3E7F-41D1-BC6F-05F827C7C7D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9" name="AutoShape 39" descr="Resultado de imagen para MULTICONECTOR HDMI">
          <a:extLst>
            <a:ext uri="{FF2B5EF4-FFF2-40B4-BE49-F238E27FC236}">
              <a16:creationId xmlns:a16="http://schemas.microsoft.com/office/drawing/2014/main" id="{47283941-45F0-45FC-B8DB-7046AFF870C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A58F17F1-134F-4EAA-83B7-FAA9344E61D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D90ED7EE-5F7D-4638-B5C3-A240C112956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2" name="AutoShape 39" descr="Resultado de imagen para MULTICONECTOR HDMI">
          <a:extLst>
            <a:ext uri="{FF2B5EF4-FFF2-40B4-BE49-F238E27FC236}">
              <a16:creationId xmlns:a16="http://schemas.microsoft.com/office/drawing/2014/main" id="{DECBB553-A86B-4968-9E3A-A7AFDC53166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3" name="AutoShape 39" descr="Resultado de imagen para MULTICONECTOR HDMI">
          <a:extLst>
            <a:ext uri="{FF2B5EF4-FFF2-40B4-BE49-F238E27FC236}">
              <a16:creationId xmlns:a16="http://schemas.microsoft.com/office/drawing/2014/main" id="{86A83505-79B8-4CF3-82B1-30F755788CB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B19A227B-555F-42F5-BC62-16C359D7730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68F43504-7549-4B61-A01B-35CDFFA7456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6" name="AutoShape 39" descr="Resultado de imagen para MULTICONECTOR HDMI">
          <a:extLst>
            <a:ext uri="{FF2B5EF4-FFF2-40B4-BE49-F238E27FC236}">
              <a16:creationId xmlns:a16="http://schemas.microsoft.com/office/drawing/2014/main" id="{9D1820BC-9F1F-4CDF-B03D-79B3D08E76D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1296183B-6B9A-47C6-B8F7-CD3F9882802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BCE540CB-A7BC-4353-B2AC-DD274983A76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8">
          <a:extLst>
            <a:ext uri="{FF2B5EF4-FFF2-40B4-BE49-F238E27FC236}">
              <a16:creationId xmlns:a16="http://schemas.microsoft.com/office/drawing/2014/main" id="{2BB1D1B7-B1E3-4038-98C4-9A4D5E071D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49">
          <a:extLst>
            <a:ext uri="{FF2B5EF4-FFF2-40B4-BE49-F238E27FC236}">
              <a16:creationId xmlns:a16="http://schemas.microsoft.com/office/drawing/2014/main" id="{328A6490-BF1C-4529-AA5B-BD1D352DDCCB}"/>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BA124479-A72B-4D02-BD47-7511CE204BF3}"/>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1DE289E1-8E7B-40FF-BADB-689C50F1A9A9}"/>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59</xdr:row>
      <xdr:rowOff>0</xdr:rowOff>
    </xdr:from>
    <xdr:to>
      <xdr:col>11</xdr:col>
      <xdr:colOff>304800</xdr:colOff>
      <xdr:row>60</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76A94D5-454B-4E72-90EC-507BA962807E}"/>
            </a:ext>
          </a:extLst>
        </xdr:cNvPr>
        <xdr:cNvSpPr>
          <a:spLocks noChangeAspect="1" noChangeArrowheads="1"/>
        </xdr:cNvSpPr>
      </xdr:nvSpPr>
      <xdr:spPr bwMode="auto">
        <a:xfrm>
          <a:off x="11864340" y="2305050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54</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7B9C664-9EBF-4826-88E7-09FEC59F6FB2}"/>
            </a:ext>
          </a:extLst>
        </xdr:cNvPr>
        <xdr:cNvSpPr>
          <a:spLocks noChangeAspect="1" noChangeArrowheads="1"/>
        </xdr:cNvSpPr>
      </xdr:nvSpPr>
      <xdr:spPr bwMode="auto">
        <a:xfrm>
          <a:off x="13106400" y="2205228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54</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26B8F6BE-3901-4671-AF4D-7B0D0C1F112F}"/>
            </a:ext>
          </a:extLst>
        </xdr:cNvPr>
        <xdr:cNvSpPr>
          <a:spLocks noChangeAspect="1" noChangeArrowheads="1"/>
        </xdr:cNvSpPr>
      </xdr:nvSpPr>
      <xdr:spPr bwMode="auto">
        <a:xfrm>
          <a:off x="13106400" y="2205228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10.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29</xdr:row>
      <xdr:rowOff>141194</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29E7D5A8-C9CE-42D7-A0B2-CDE11F08CD4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29D4B88B-CF7A-401D-8F66-058039F57DA2}"/>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45AB23A7-2371-49C4-A357-7DDB3D08909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9687F9A4-D283-4E43-A338-30F8516AFC6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6" name="AutoShape 39" descr="Resultado de imagen para MULTICONECTOR HDMI">
          <a:extLst>
            <a:ext uri="{FF2B5EF4-FFF2-40B4-BE49-F238E27FC236}">
              <a16:creationId xmlns:a16="http://schemas.microsoft.com/office/drawing/2014/main" id="{AA9B4475-404D-4DF0-8DC6-3EE00CF8213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4210E3EA-CAD7-4B42-B7C9-6C1894D01CA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33937D2C-7CA2-456F-A2A1-0440EEF359F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9" name="AutoShape 39" descr="Resultado de imagen para MULTICONECTOR HDMI">
          <a:extLst>
            <a:ext uri="{FF2B5EF4-FFF2-40B4-BE49-F238E27FC236}">
              <a16:creationId xmlns:a16="http://schemas.microsoft.com/office/drawing/2014/main" id="{7C9B2152-E3B0-4614-98A2-44AB82F2194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2DE34BC7-2CBB-40B1-AF5C-1D542D5D446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1" name="AutoShape 39" descr="Resultado de imagen para MULTICONECTOR HDMI">
          <a:extLst>
            <a:ext uri="{FF2B5EF4-FFF2-40B4-BE49-F238E27FC236}">
              <a16:creationId xmlns:a16="http://schemas.microsoft.com/office/drawing/2014/main" id="{95AB1DBE-A54F-40C7-AD7E-A81E48B95C1A}"/>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F69599D0-3C82-4F3A-8F6D-DCCA8C8955B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63C08788-FFC4-41A8-AC65-4AA6EFE5D8BA}"/>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4" name="AutoShape 39" descr="Resultado de imagen para MULTICONECTOR HDMI">
          <a:extLst>
            <a:ext uri="{FF2B5EF4-FFF2-40B4-BE49-F238E27FC236}">
              <a16:creationId xmlns:a16="http://schemas.microsoft.com/office/drawing/2014/main" id="{AEEE9C62-CC55-4C77-A234-2586E4E7A02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EEA89974-1781-4EB9-845F-22BF19085D34}"/>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6" name="AutoShape 39" descr="Resultado de imagen para MULTICONECTOR HDMI">
          <a:extLst>
            <a:ext uri="{FF2B5EF4-FFF2-40B4-BE49-F238E27FC236}">
              <a16:creationId xmlns:a16="http://schemas.microsoft.com/office/drawing/2014/main" id="{521C574D-309B-4DB5-9DEA-E8DC09544DDB}"/>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3E4E8935-6257-4178-B707-31593D42DF6E}"/>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8" name="AutoShape 39" descr="Resultado de imagen para MULTICONECTOR HDMI">
          <a:extLst>
            <a:ext uri="{FF2B5EF4-FFF2-40B4-BE49-F238E27FC236}">
              <a16:creationId xmlns:a16="http://schemas.microsoft.com/office/drawing/2014/main" id="{E26FBFA3-8999-4B79-A734-AA924F3662A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9BCA075A-24D8-40BF-BC38-6EF7CA6AD6C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F8A4FD62-879E-4433-88AB-7FBDCA8E6B9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1" name="AutoShape 39" descr="Resultado de imagen para MULTICONECTOR HDMI">
          <a:extLst>
            <a:ext uri="{FF2B5EF4-FFF2-40B4-BE49-F238E27FC236}">
              <a16:creationId xmlns:a16="http://schemas.microsoft.com/office/drawing/2014/main" id="{18118A0F-7B16-4AFF-892D-D93FEB42CE4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2DEE5E06-5CAA-470B-93E8-2692B16AE05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865A254E-D288-459D-824C-634BF63DF83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4" name="AutoShape 39" descr="Resultado de imagen para MULTICONECTOR HDMI">
          <a:extLst>
            <a:ext uri="{FF2B5EF4-FFF2-40B4-BE49-F238E27FC236}">
              <a16:creationId xmlns:a16="http://schemas.microsoft.com/office/drawing/2014/main" id="{E54A68D5-34E1-4258-8910-D68F86EB3C58}"/>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E12E6E31-E005-408E-864B-0311C2693F4F}"/>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81554672-6428-443F-98BE-F7B9785B0B41}"/>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7" name="AutoShape 39" descr="Resultado de imagen para MULTICONECTOR HDMI">
          <a:extLst>
            <a:ext uri="{FF2B5EF4-FFF2-40B4-BE49-F238E27FC236}">
              <a16:creationId xmlns:a16="http://schemas.microsoft.com/office/drawing/2014/main" id="{6E46C3C9-993E-4CEB-85A7-6ADABA1E648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9059DFD7-8BE7-4BB9-820E-4CAB18AB82A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7C4B2DEF-9FC3-432C-ACD2-DE81F19E699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0" name="AutoShape 39" descr="Resultado de imagen para MULTICONECTOR HDMI">
          <a:extLst>
            <a:ext uri="{FF2B5EF4-FFF2-40B4-BE49-F238E27FC236}">
              <a16:creationId xmlns:a16="http://schemas.microsoft.com/office/drawing/2014/main" id="{5841FB65-EFB9-46E9-9EEC-84DE97B3E48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1" name="AutoShape 39" descr="Resultado de imagen para MULTICONECTOR HDMI">
          <a:extLst>
            <a:ext uri="{FF2B5EF4-FFF2-40B4-BE49-F238E27FC236}">
              <a16:creationId xmlns:a16="http://schemas.microsoft.com/office/drawing/2014/main" id="{695C1F92-1B32-4A29-9487-AC7FF24B310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566171EF-C994-4F02-A92C-74E4D368FAE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02973DC4-D9CC-4E25-9F98-05EF99F6F1A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4" name="AutoShape 39" descr="Resultado de imagen para MULTICONECTOR HDMI">
          <a:extLst>
            <a:ext uri="{FF2B5EF4-FFF2-40B4-BE49-F238E27FC236}">
              <a16:creationId xmlns:a16="http://schemas.microsoft.com/office/drawing/2014/main" id="{F92F2B73-34D7-4E26-9534-B3E9F9B3D15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152B849C-6C7C-46E1-9C71-832F9B3E45B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BA48F4A5-30AD-48E3-9B2C-9FC2BC57723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7" name="AutoShape 39" descr="Resultado de imagen para MULTICONECTOR HDMI">
          <a:extLst>
            <a:ext uri="{FF2B5EF4-FFF2-40B4-BE49-F238E27FC236}">
              <a16:creationId xmlns:a16="http://schemas.microsoft.com/office/drawing/2014/main" id="{F97C3F39-9E5B-4A94-9121-78FD034AD6A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43966F0F-EB6A-4A9E-A1B1-DF2024F13EA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B83F7862-2ED6-4038-B3CA-8B4EEF86A8E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0" name="AutoShape 39" descr="Resultado de imagen para MULTICONECTOR HDMI">
          <a:extLst>
            <a:ext uri="{FF2B5EF4-FFF2-40B4-BE49-F238E27FC236}">
              <a16:creationId xmlns:a16="http://schemas.microsoft.com/office/drawing/2014/main" id="{F25488E9-3C48-4FEE-9E24-0A5E8E3E4A8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F5CF7B1A-C3E8-4602-AF20-8DABE691318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2" name="AutoShape 39" descr="Resultado de imagen para MULTICONECTOR HDMI">
          <a:extLst>
            <a:ext uri="{FF2B5EF4-FFF2-40B4-BE49-F238E27FC236}">
              <a16:creationId xmlns:a16="http://schemas.microsoft.com/office/drawing/2014/main" id="{AF1A1CE0-A3CB-473E-BE25-68CC92A7585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5EBD18EF-5FD4-4E8B-A929-C1C2F8048D6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42F9BF1D-664D-4A87-A6AF-98287CA453D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22590DE0-D68C-4BE2-AFD9-D9A51D5B7BF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EF1A040B-A908-4517-A5C4-BC1C5D9F58A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808713EE-2E12-40F3-9E04-F73402DF887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8" name="AutoShape 39" descr="Resultado de imagen para MULTICONECTOR HDMI">
          <a:extLst>
            <a:ext uri="{FF2B5EF4-FFF2-40B4-BE49-F238E27FC236}">
              <a16:creationId xmlns:a16="http://schemas.microsoft.com/office/drawing/2014/main" id="{E3EC1A3F-E0D4-45C3-8908-594A3C86399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845D5FF5-B0B2-4C58-8EBA-47BD6577573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EE0322F3-3E16-44B7-A603-989848F7FAA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1" name="AutoShape 39" descr="Resultado de imagen para MULTICONECTOR HDMI">
          <a:extLst>
            <a:ext uri="{FF2B5EF4-FFF2-40B4-BE49-F238E27FC236}">
              <a16:creationId xmlns:a16="http://schemas.microsoft.com/office/drawing/2014/main" id="{89FC73E3-41FD-4958-9DAF-C3CD73D68A5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5D39EBCF-5FDC-4A93-9974-ECAD599E891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3" name="AutoShape 39" descr="Resultado de imagen para MULTICONECTOR HDMI">
          <a:extLst>
            <a:ext uri="{FF2B5EF4-FFF2-40B4-BE49-F238E27FC236}">
              <a16:creationId xmlns:a16="http://schemas.microsoft.com/office/drawing/2014/main" id="{C53B0FBC-E321-47CB-9C46-D5803E8E517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3BACC705-44E9-477B-A68E-F95B0A95F61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A84C354C-3D27-4D1F-89CB-6ED045B604B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6" name="AutoShape 39" descr="Resultado de imagen para MULTICONECTOR HDMI">
          <a:extLst>
            <a:ext uri="{FF2B5EF4-FFF2-40B4-BE49-F238E27FC236}">
              <a16:creationId xmlns:a16="http://schemas.microsoft.com/office/drawing/2014/main" id="{CD3F6B47-06E0-41CD-9FD1-7D4FC36A39D0}"/>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DA6D857A-D2E9-48A2-B03F-652EBD3C44E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8" name="AutoShape 39" descr="Resultado de imagen para MULTICONECTOR HDMI">
          <a:extLst>
            <a:ext uri="{FF2B5EF4-FFF2-40B4-BE49-F238E27FC236}">
              <a16:creationId xmlns:a16="http://schemas.microsoft.com/office/drawing/2014/main" id="{D4E5D311-26C7-4240-AD76-F5CE0BFC487E}"/>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82156BA3-72AB-44A2-BE10-DED9A59BC1B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0" name="AutoShape 39" descr="Resultado de imagen para MULTICONECTOR HDMI">
          <a:extLst>
            <a:ext uri="{FF2B5EF4-FFF2-40B4-BE49-F238E27FC236}">
              <a16:creationId xmlns:a16="http://schemas.microsoft.com/office/drawing/2014/main" id="{9C68F019-6723-4A59-9A6A-8437D3CB70A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03A30F10-D1D0-4974-AA0B-22889EFA807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D963D128-90FB-4B16-B36C-8BCF4E54934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3" name="AutoShape 39" descr="Resultado de imagen para MULTICONECTOR HDMI">
          <a:extLst>
            <a:ext uri="{FF2B5EF4-FFF2-40B4-BE49-F238E27FC236}">
              <a16:creationId xmlns:a16="http://schemas.microsoft.com/office/drawing/2014/main" id="{FCFE3BCA-86EE-49E5-9635-32AA0A3D504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7DB4EB36-D595-4140-9662-FBEC62DF2B3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1A64D351-38A5-4279-9C1F-B719416FE59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6" name="AutoShape 39" descr="Resultado de imagen para MULTICONECTOR HDMI">
          <a:extLst>
            <a:ext uri="{FF2B5EF4-FFF2-40B4-BE49-F238E27FC236}">
              <a16:creationId xmlns:a16="http://schemas.microsoft.com/office/drawing/2014/main" id="{D82129F4-149A-412C-BDB6-2FDD63B2EA3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2D051EA1-135F-445C-AD44-DEC58BC03FA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61CA75D9-85D9-4741-8380-2438F2C2436E}"/>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9" name="AutoShape 39" descr="Resultado de imagen para MULTICONECTOR HDMI">
          <a:extLst>
            <a:ext uri="{FF2B5EF4-FFF2-40B4-BE49-F238E27FC236}">
              <a16:creationId xmlns:a16="http://schemas.microsoft.com/office/drawing/2014/main" id="{16489CD6-2E31-4D14-BBBD-0D7B3DE6522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3D7B0820-13B2-4D49-9EAD-382524B72A5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F35AC65D-0DB8-4ED9-BA58-E867765FEAB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2" name="AutoShape 39" descr="Resultado de imagen para MULTICONECTOR HDMI">
          <a:extLst>
            <a:ext uri="{FF2B5EF4-FFF2-40B4-BE49-F238E27FC236}">
              <a16:creationId xmlns:a16="http://schemas.microsoft.com/office/drawing/2014/main" id="{17FC23E6-CBA2-4CF2-9E5F-C3386DB4D22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3" name="AutoShape 39" descr="Resultado de imagen para MULTICONECTOR HDMI">
          <a:extLst>
            <a:ext uri="{FF2B5EF4-FFF2-40B4-BE49-F238E27FC236}">
              <a16:creationId xmlns:a16="http://schemas.microsoft.com/office/drawing/2014/main" id="{64B2F088-ED56-4B79-A545-481A17F9953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9028DC27-79C3-432A-9756-4E404F3314B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F2DF018C-C103-4C69-BD34-F4E875332F6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6" name="AutoShape 39" descr="Resultado de imagen para MULTICONECTOR HDMI">
          <a:extLst>
            <a:ext uri="{FF2B5EF4-FFF2-40B4-BE49-F238E27FC236}">
              <a16:creationId xmlns:a16="http://schemas.microsoft.com/office/drawing/2014/main" id="{59FD11CF-1437-4FA8-8230-ADC28CA0697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DEF49DAF-4BDD-4E0A-BD19-C0395812B1D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142273F8-7215-45AB-9CB2-7B237704F6A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9" name="AutoShape 39" descr="Resultado de imagen para MULTICONECTOR HDMI">
          <a:extLst>
            <a:ext uri="{FF2B5EF4-FFF2-40B4-BE49-F238E27FC236}">
              <a16:creationId xmlns:a16="http://schemas.microsoft.com/office/drawing/2014/main" id="{38A19157-22EE-4C83-BC80-BDDF695BE51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6ED682C8-BC1A-4B2C-AE73-F847783EEB1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856B5953-A308-492D-92E2-EBB7A4875CC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2" name="AutoShape 39" descr="Resultado de imagen para MULTICONECTOR HDMI">
          <a:extLst>
            <a:ext uri="{FF2B5EF4-FFF2-40B4-BE49-F238E27FC236}">
              <a16:creationId xmlns:a16="http://schemas.microsoft.com/office/drawing/2014/main" id="{07F266E1-FA66-4E4B-AF8E-E49530EBAAB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41F81237-D308-4AEA-BA20-B30EC945409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4" name="AutoShape 39" descr="Resultado de imagen para MULTICONECTOR HDMI">
          <a:extLst>
            <a:ext uri="{FF2B5EF4-FFF2-40B4-BE49-F238E27FC236}">
              <a16:creationId xmlns:a16="http://schemas.microsoft.com/office/drawing/2014/main" id="{17AC09E1-B9BF-4384-B0BE-B93D0651278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2C3B0DF7-FAA4-45C1-83BC-79F672A1420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03ED8323-CC7E-4CE8-9CDF-1D627F00DA7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8C40F1B5-2DE2-436A-89FD-9C94842F29E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0CE3D2AF-07C6-422E-A977-9C45C3F8A07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9" name="AutoShape 39" descr="Resultado de imagen para MULTICONECTOR HDMI">
          <a:extLst>
            <a:ext uri="{FF2B5EF4-FFF2-40B4-BE49-F238E27FC236}">
              <a16:creationId xmlns:a16="http://schemas.microsoft.com/office/drawing/2014/main" id="{AABFFFC8-245F-4F85-BC05-E501156AA8A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9C705F40-1A55-44DC-B83C-AD4C6A0A7B5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1" name="AutoShape 39" descr="Resultado de imagen para MULTICONECTOR HDMI">
          <a:extLst>
            <a:ext uri="{FF2B5EF4-FFF2-40B4-BE49-F238E27FC236}">
              <a16:creationId xmlns:a16="http://schemas.microsoft.com/office/drawing/2014/main" id="{98C09E18-8378-4DA9-8772-AA28C4FED786}"/>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36DCA2D5-A8FA-4036-A0E8-F9BBBC7A998B}"/>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A438A424-63A5-4673-B39C-50DB6FCDDF90}"/>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4" name="AutoShape 39" descr="Resultado de imagen para MULTICONECTOR HDMI">
          <a:extLst>
            <a:ext uri="{FF2B5EF4-FFF2-40B4-BE49-F238E27FC236}">
              <a16:creationId xmlns:a16="http://schemas.microsoft.com/office/drawing/2014/main" id="{0A88B76A-5A4C-4EF9-A9D9-973184626E12}"/>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B94526C3-1761-489F-AD5A-280FE2BDB240}"/>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6" name="AutoShape 39" descr="Resultado de imagen para MULTICONECTOR HDMI">
          <a:extLst>
            <a:ext uri="{FF2B5EF4-FFF2-40B4-BE49-F238E27FC236}">
              <a16:creationId xmlns:a16="http://schemas.microsoft.com/office/drawing/2014/main" id="{CE3402C9-5DC5-41DF-B7D5-6F51BB982419}"/>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9D6C6DC0-2FE7-47F7-A3BB-B57861FB2044}"/>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8" name="AutoShape 39" descr="Resultado de imagen para MULTICONECTOR HDMI">
          <a:extLst>
            <a:ext uri="{FF2B5EF4-FFF2-40B4-BE49-F238E27FC236}">
              <a16:creationId xmlns:a16="http://schemas.microsoft.com/office/drawing/2014/main" id="{D5A4330B-DA9B-47C3-B5FE-BB565578478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ED594CE1-BDD3-4EEB-8A17-E8D158191ED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8CC7826B-6D08-4A08-BE75-83B57048BEE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1" name="AutoShape 39" descr="Resultado de imagen para MULTICONECTOR HDMI">
          <a:extLst>
            <a:ext uri="{FF2B5EF4-FFF2-40B4-BE49-F238E27FC236}">
              <a16:creationId xmlns:a16="http://schemas.microsoft.com/office/drawing/2014/main" id="{BA24C8FC-CC03-4B1B-8F69-DCE88E9FC58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41AD54A0-34C7-4533-A094-7B0E1DF1123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376A0024-D39D-4665-BA0B-CCFE0883CD0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4" name="AutoShape 39" descr="Resultado de imagen para MULTICONECTOR HDMI">
          <a:extLst>
            <a:ext uri="{FF2B5EF4-FFF2-40B4-BE49-F238E27FC236}">
              <a16:creationId xmlns:a16="http://schemas.microsoft.com/office/drawing/2014/main" id="{7EA2447E-2D8E-445B-9D6E-5FDAE2D061B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2C3A0816-75DD-45CC-B324-7A5C164A6E1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77A58BDE-6B8B-4F2E-B60B-01A0EAFF252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7" name="AutoShape 39" descr="Resultado de imagen para MULTICONECTOR HDMI">
          <a:extLst>
            <a:ext uri="{FF2B5EF4-FFF2-40B4-BE49-F238E27FC236}">
              <a16:creationId xmlns:a16="http://schemas.microsoft.com/office/drawing/2014/main" id="{3322E597-2DC3-4DD4-ABBB-1E15414A9C93}"/>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8" name="AutoShape 39" descr="Resultado de imagen para MULTICONECTOR HDMI">
          <a:extLst>
            <a:ext uri="{FF2B5EF4-FFF2-40B4-BE49-F238E27FC236}">
              <a16:creationId xmlns:a16="http://schemas.microsoft.com/office/drawing/2014/main" id="{8B00D93E-413B-4165-A121-E06E02B24F3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5DFC2C48-EF98-4308-933F-F5CAAC0E704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F82A15A1-0354-4A0F-9802-5EA36C16AAD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1" name="AutoShape 39" descr="Resultado de imagen para MULTICONECTOR HDMI">
          <a:extLst>
            <a:ext uri="{FF2B5EF4-FFF2-40B4-BE49-F238E27FC236}">
              <a16:creationId xmlns:a16="http://schemas.microsoft.com/office/drawing/2014/main" id="{38B8B7E3-7696-452E-AC36-9F8D84455FD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4649BAEB-F8C2-4B84-96ED-B5C52453DCF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5D6A0A1C-3CAA-43DA-B4AD-4C9EDF46FAA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4" name="AutoShape 39" descr="Resultado de imagen para MULTICONECTOR HDMI">
          <a:extLst>
            <a:ext uri="{FF2B5EF4-FFF2-40B4-BE49-F238E27FC236}">
              <a16:creationId xmlns:a16="http://schemas.microsoft.com/office/drawing/2014/main" id="{F6063228-1035-44F3-916E-4FB9F9C2D71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9E24E232-F2D0-488A-A7A2-9F3190BF8AD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B74D954C-FA90-4732-976D-B9DDC986C6B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7" name="AutoShape 39" descr="Resultado de imagen para MULTICONECTOR HDMI">
          <a:extLst>
            <a:ext uri="{FF2B5EF4-FFF2-40B4-BE49-F238E27FC236}">
              <a16:creationId xmlns:a16="http://schemas.microsoft.com/office/drawing/2014/main" id="{768E2656-10E0-4DF3-9935-B39F74FDDB0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E4C3C8E5-7B8D-44D6-9E6D-C6C8FB81216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9" name="AutoShape 39" descr="Resultado de imagen para MULTICONECTOR HDMI">
          <a:extLst>
            <a:ext uri="{FF2B5EF4-FFF2-40B4-BE49-F238E27FC236}">
              <a16:creationId xmlns:a16="http://schemas.microsoft.com/office/drawing/2014/main" id="{48418597-BE47-43C9-ACF3-B529EF8D99A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2F136ABD-0995-4D4F-9E49-1B32D3D90B3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35E271E3-A0AB-4BFE-8E25-A13818D57F6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EDAAC9D3-36C5-46CE-B4CE-D3A2AF0515F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961E40E3-7CF5-4282-B46E-D22A7719866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4" name="AutoShape 39" descr="Resultado de imagen para MULTICONECTOR HDMI">
          <a:extLst>
            <a:ext uri="{FF2B5EF4-FFF2-40B4-BE49-F238E27FC236}">
              <a16:creationId xmlns:a16="http://schemas.microsoft.com/office/drawing/2014/main" id="{8FBCE777-DC27-4C7C-B698-34A3CAB9641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6E3D01D0-3BA2-4A58-ACCD-DC8C0C9807B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6" name="AutoShape 39" descr="Resultado de imagen para MULTICONECTOR HDMI">
          <a:extLst>
            <a:ext uri="{FF2B5EF4-FFF2-40B4-BE49-F238E27FC236}">
              <a16:creationId xmlns:a16="http://schemas.microsoft.com/office/drawing/2014/main" id="{B743CE48-D05C-435D-96D4-EF4A1E330F5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C3CEF738-8B6E-49F0-8860-F695B23AD39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9108CD52-26B4-4FC3-9C78-DDE2D2F66AF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9" name="AutoShape 39" descr="Resultado de imagen para MULTICONECTOR HDMI">
          <a:extLst>
            <a:ext uri="{FF2B5EF4-FFF2-40B4-BE49-F238E27FC236}">
              <a16:creationId xmlns:a16="http://schemas.microsoft.com/office/drawing/2014/main" id="{0672AB33-FCD1-4262-A2CA-530CA3B7A59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FCF412B0-6D52-455C-9B63-2970A56ED15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1" name="AutoShape 39" descr="Resultado de imagen para MULTICONECTOR HDMI">
          <a:extLst>
            <a:ext uri="{FF2B5EF4-FFF2-40B4-BE49-F238E27FC236}">
              <a16:creationId xmlns:a16="http://schemas.microsoft.com/office/drawing/2014/main" id="{F4D6B20F-1A6F-407D-864D-BAC36ABA611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991F6B85-2F88-4DE0-9744-E0A40BF8B69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3" name="AutoShape 39" descr="Resultado de imagen para MULTICONECTOR HDMI">
          <a:extLst>
            <a:ext uri="{FF2B5EF4-FFF2-40B4-BE49-F238E27FC236}">
              <a16:creationId xmlns:a16="http://schemas.microsoft.com/office/drawing/2014/main" id="{AF8B2148-C1E7-43C9-9D68-BAC1AE2A7E3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7BF20C8A-3713-486F-BA72-99EBDBBBF23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A104BEEE-3720-4F00-8338-102126DE24B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6" name="AutoShape 39" descr="Resultado de imagen para MULTICONECTOR HDMI">
          <a:extLst>
            <a:ext uri="{FF2B5EF4-FFF2-40B4-BE49-F238E27FC236}">
              <a16:creationId xmlns:a16="http://schemas.microsoft.com/office/drawing/2014/main" id="{A82AAB8E-EA17-49C3-B3F0-6D48D9FA651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57633059-DFAD-41E7-851B-44ADDEBC207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EF542D62-EE72-41E1-B9E9-C5BE55EE30D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9" name="AutoShape 39" descr="Resultado de imagen para MULTICONECTOR HDMI">
          <a:extLst>
            <a:ext uri="{FF2B5EF4-FFF2-40B4-BE49-F238E27FC236}">
              <a16:creationId xmlns:a16="http://schemas.microsoft.com/office/drawing/2014/main" id="{CC93B874-96EA-49C2-983B-6B439447841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2843AE3C-FBDA-451A-98CC-7BC2CC4F6C1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BDCD6D14-7011-4727-9D78-10A314C90BD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2" name="AutoShape 39" descr="Resultado de imagen para MULTICONECTOR HDMI">
          <a:extLst>
            <a:ext uri="{FF2B5EF4-FFF2-40B4-BE49-F238E27FC236}">
              <a16:creationId xmlns:a16="http://schemas.microsoft.com/office/drawing/2014/main" id="{7CCF9317-F707-49C3-8E3A-602DAB2E52E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3" name="AutoShape 39" descr="Resultado de imagen para MULTICONECTOR HDMI">
          <a:extLst>
            <a:ext uri="{FF2B5EF4-FFF2-40B4-BE49-F238E27FC236}">
              <a16:creationId xmlns:a16="http://schemas.microsoft.com/office/drawing/2014/main" id="{AADA768E-EB21-492D-A949-6480A663B96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419A0D6F-A8B5-4248-BBC8-49E2F1A9AD9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024BED3C-F82F-4BCE-9EDF-F56E13DC076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6" name="AutoShape 39" descr="Resultado de imagen para MULTICONECTOR HDMI">
          <a:extLst>
            <a:ext uri="{FF2B5EF4-FFF2-40B4-BE49-F238E27FC236}">
              <a16:creationId xmlns:a16="http://schemas.microsoft.com/office/drawing/2014/main" id="{6A7F5ADF-6450-4317-B4CA-F389399F4EF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26EF62BB-280E-4A0A-BF82-3C302E3A608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DE034B8C-4B96-4035-9AAE-850879EBDBF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8">
          <a:extLst>
            <a:ext uri="{FF2B5EF4-FFF2-40B4-BE49-F238E27FC236}">
              <a16:creationId xmlns:a16="http://schemas.microsoft.com/office/drawing/2014/main" id="{2E20596B-3763-43EF-896A-9326D64F85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49">
          <a:extLst>
            <a:ext uri="{FF2B5EF4-FFF2-40B4-BE49-F238E27FC236}">
              <a16:creationId xmlns:a16="http://schemas.microsoft.com/office/drawing/2014/main" id="{E59CEF67-A8A8-4B8F-A54A-71050C8EA504}"/>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F88D8FB4-D26B-4D8F-89D9-0D1FC97D3D8A}"/>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D72D8EEB-A31C-4FBD-8606-0CA13B826D4A}"/>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57</xdr:row>
      <xdr:rowOff>0</xdr:rowOff>
    </xdr:from>
    <xdr:to>
      <xdr:col>11</xdr:col>
      <xdr:colOff>304800</xdr:colOff>
      <xdr:row>58</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7912FA95-4D73-4B0B-8055-85084302EDAB}"/>
            </a:ext>
          </a:extLst>
        </xdr:cNvPr>
        <xdr:cNvSpPr>
          <a:spLocks noChangeAspect="1" noChangeArrowheads="1"/>
        </xdr:cNvSpPr>
      </xdr:nvSpPr>
      <xdr:spPr bwMode="auto">
        <a:xfrm>
          <a:off x="11864340" y="2346198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52</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75C8FFA-8354-4385-90BD-60DD38BD8AA0}"/>
            </a:ext>
          </a:extLst>
        </xdr:cNvPr>
        <xdr:cNvSpPr>
          <a:spLocks noChangeAspect="1" noChangeArrowheads="1"/>
        </xdr:cNvSpPr>
      </xdr:nvSpPr>
      <xdr:spPr bwMode="auto">
        <a:xfrm>
          <a:off x="13106400" y="2246376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52</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32E1D8AB-39AA-47E9-AB12-3669FE6709A8}"/>
            </a:ext>
          </a:extLst>
        </xdr:cNvPr>
        <xdr:cNvSpPr>
          <a:spLocks noChangeAspect="1" noChangeArrowheads="1"/>
        </xdr:cNvSpPr>
      </xdr:nvSpPr>
      <xdr:spPr bwMode="auto">
        <a:xfrm>
          <a:off x="13106400" y="2246376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12.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29</xdr:row>
      <xdr:rowOff>141194</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B77830C9-0734-40BB-B72C-928FFBCC7DE7}"/>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EDB3F8D0-10ED-45DD-A75A-D64F475A2B77}"/>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18D6A2AA-374A-4AE5-BE7F-276E9BE7CEF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C488964F-3CA4-4F0C-820A-8EC8AD32B24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6" name="AutoShape 39" descr="Resultado de imagen para MULTICONECTOR HDMI">
          <a:extLst>
            <a:ext uri="{FF2B5EF4-FFF2-40B4-BE49-F238E27FC236}">
              <a16:creationId xmlns:a16="http://schemas.microsoft.com/office/drawing/2014/main" id="{3B299155-771A-4CAD-9B2B-D3B60903EE7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741D3DB8-C1F2-4A84-8650-44D5C7868D2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DF4F27AC-9EB3-4883-8C60-85975A68415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9" name="AutoShape 39" descr="Resultado de imagen para MULTICONECTOR HDMI">
          <a:extLst>
            <a:ext uri="{FF2B5EF4-FFF2-40B4-BE49-F238E27FC236}">
              <a16:creationId xmlns:a16="http://schemas.microsoft.com/office/drawing/2014/main" id="{592A7E5E-9207-41DF-8452-7C5FB7B6548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6F000A27-1FA2-428D-9C0D-54078AFAC625}"/>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1" name="AutoShape 39" descr="Resultado de imagen para MULTICONECTOR HDMI">
          <a:extLst>
            <a:ext uri="{FF2B5EF4-FFF2-40B4-BE49-F238E27FC236}">
              <a16:creationId xmlns:a16="http://schemas.microsoft.com/office/drawing/2014/main" id="{51895B89-6C9A-4C95-B8FD-570A455A621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9C4BF4F1-7E67-4395-A942-33771C35BA8C}"/>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540F517F-7EDB-4DC9-A870-27905B352428}"/>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4" name="AutoShape 39" descr="Resultado de imagen para MULTICONECTOR HDMI">
          <a:extLst>
            <a:ext uri="{FF2B5EF4-FFF2-40B4-BE49-F238E27FC236}">
              <a16:creationId xmlns:a16="http://schemas.microsoft.com/office/drawing/2014/main" id="{FCAED67C-7C6E-41A1-ACE4-FDF62D9E409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4447E6CE-DA35-4063-85BF-57606E3AD51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6" name="AutoShape 39" descr="Resultado de imagen para MULTICONECTOR HDMI">
          <a:extLst>
            <a:ext uri="{FF2B5EF4-FFF2-40B4-BE49-F238E27FC236}">
              <a16:creationId xmlns:a16="http://schemas.microsoft.com/office/drawing/2014/main" id="{110CB33C-9D7F-483E-AD7D-E45A710AF4C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C4EF47D1-5044-40C8-A4DF-730D12E76B71}"/>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8" name="AutoShape 39" descr="Resultado de imagen para MULTICONECTOR HDMI">
          <a:extLst>
            <a:ext uri="{FF2B5EF4-FFF2-40B4-BE49-F238E27FC236}">
              <a16:creationId xmlns:a16="http://schemas.microsoft.com/office/drawing/2014/main" id="{2DFA9245-9ADC-4745-87A8-7340BD97BE4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3C7EE1CE-2076-4AAD-BA4B-CC2EAF762CB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AD97BBD1-4120-43A8-B361-3E2465E326F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1" name="AutoShape 39" descr="Resultado de imagen para MULTICONECTOR HDMI">
          <a:extLst>
            <a:ext uri="{FF2B5EF4-FFF2-40B4-BE49-F238E27FC236}">
              <a16:creationId xmlns:a16="http://schemas.microsoft.com/office/drawing/2014/main" id="{2367A18B-DCBC-4B59-90CA-8C777198B57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CD9CCAF2-DB04-42C8-918C-3BC232AB54A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1A30DB8E-6E0F-49F2-92A2-EF98F9FBB83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4" name="AutoShape 39" descr="Resultado de imagen para MULTICONECTOR HDMI">
          <a:extLst>
            <a:ext uri="{FF2B5EF4-FFF2-40B4-BE49-F238E27FC236}">
              <a16:creationId xmlns:a16="http://schemas.microsoft.com/office/drawing/2014/main" id="{CFA7831A-EC72-4432-A9A8-0DA916D1D79B}"/>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9704FEEB-BF0E-4F24-935C-61A795E2496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FC483FB7-111B-43AE-A06B-B25CFFEC4F82}"/>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7" name="AutoShape 39" descr="Resultado de imagen para MULTICONECTOR HDMI">
          <a:extLst>
            <a:ext uri="{FF2B5EF4-FFF2-40B4-BE49-F238E27FC236}">
              <a16:creationId xmlns:a16="http://schemas.microsoft.com/office/drawing/2014/main" id="{163FA04A-8AFF-4BCC-B876-F3B5114E0AD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44AD144C-85AE-4834-9A21-0CDD9D08436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EF32AAB4-892D-4F54-AC14-5B04A74CD53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0" name="AutoShape 39" descr="Resultado de imagen para MULTICONECTOR HDMI">
          <a:extLst>
            <a:ext uri="{FF2B5EF4-FFF2-40B4-BE49-F238E27FC236}">
              <a16:creationId xmlns:a16="http://schemas.microsoft.com/office/drawing/2014/main" id="{86AB4623-87F8-4C05-A6BC-97FA0E376D1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1" name="AutoShape 39" descr="Resultado de imagen para MULTICONECTOR HDMI">
          <a:extLst>
            <a:ext uri="{FF2B5EF4-FFF2-40B4-BE49-F238E27FC236}">
              <a16:creationId xmlns:a16="http://schemas.microsoft.com/office/drawing/2014/main" id="{4E8BF249-CD3C-4233-8C37-972AB08249B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185D0BD1-DE36-484B-9007-E2F85656259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6CD57A61-5D96-4BF4-AB44-11DFDAED073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4" name="AutoShape 39" descr="Resultado de imagen para MULTICONECTOR HDMI">
          <a:extLst>
            <a:ext uri="{FF2B5EF4-FFF2-40B4-BE49-F238E27FC236}">
              <a16:creationId xmlns:a16="http://schemas.microsoft.com/office/drawing/2014/main" id="{40592C1D-CC2C-40F7-A7F5-71A5747B80F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70C9C670-471E-42EC-AEEC-CC06CC1AD08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B07CEBA4-3D7D-42B6-A0CE-E7FA131AEEE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7" name="AutoShape 39" descr="Resultado de imagen para MULTICONECTOR HDMI">
          <a:extLst>
            <a:ext uri="{FF2B5EF4-FFF2-40B4-BE49-F238E27FC236}">
              <a16:creationId xmlns:a16="http://schemas.microsoft.com/office/drawing/2014/main" id="{B53EC39F-B0F1-43A8-8773-FD7955CEC21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257EC199-8D92-48AE-80E8-2A2A66CFC49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8D5BCB77-09FC-45AA-9A66-FF11D494B89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0" name="AutoShape 39" descr="Resultado de imagen para MULTICONECTOR HDMI">
          <a:extLst>
            <a:ext uri="{FF2B5EF4-FFF2-40B4-BE49-F238E27FC236}">
              <a16:creationId xmlns:a16="http://schemas.microsoft.com/office/drawing/2014/main" id="{64992079-AB58-4B50-A1DE-C64B98620D9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F4684EF4-7B6F-421A-AB3A-357D7875E15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2" name="AutoShape 39" descr="Resultado de imagen para MULTICONECTOR HDMI">
          <a:extLst>
            <a:ext uri="{FF2B5EF4-FFF2-40B4-BE49-F238E27FC236}">
              <a16:creationId xmlns:a16="http://schemas.microsoft.com/office/drawing/2014/main" id="{C39322EC-8AB7-455E-9278-63B81AA1933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C8F581CD-0F75-48DA-BB7D-2825B3B642A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E1CD0BEE-397C-42D0-97B4-3F0F972B936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1F23E72C-C1FC-4BA5-9D00-CC5E3066389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28AAD109-FFE7-4142-B0B3-5B3628B7514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B5A23756-5716-435F-A034-D8F739FC772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8" name="AutoShape 39" descr="Resultado de imagen para MULTICONECTOR HDMI">
          <a:extLst>
            <a:ext uri="{FF2B5EF4-FFF2-40B4-BE49-F238E27FC236}">
              <a16:creationId xmlns:a16="http://schemas.microsoft.com/office/drawing/2014/main" id="{259A0481-B4F2-4E06-93FC-6EEA089DF71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CAF7ABF7-7D06-4867-818B-D92FB91370B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4E788C3E-FD02-4381-B499-6814D84951A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1" name="AutoShape 39" descr="Resultado de imagen para MULTICONECTOR HDMI">
          <a:extLst>
            <a:ext uri="{FF2B5EF4-FFF2-40B4-BE49-F238E27FC236}">
              <a16:creationId xmlns:a16="http://schemas.microsoft.com/office/drawing/2014/main" id="{14A3073F-74F3-48A8-B6F0-7880AA9B8C1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F2059EFE-3BB3-49D5-9A7B-3AA20222C61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3" name="AutoShape 39" descr="Resultado de imagen para MULTICONECTOR HDMI">
          <a:extLst>
            <a:ext uri="{FF2B5EF4-FFF2-40B4-BE49-F238E27FC236}">
              <a16:creationId xmlns:a16="http://schemas.microsoft.com/office/drawing/2014/main" id="{124890B0-EFDE-45FB-ABA5-12293A1963B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29E62E64-7678-4DF4-A1DE-65499AC8E7A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92F0A080-AF8A-4FB0-A7F6-FB78E2B0836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6" name="AutoShape 39" descr="Resultado de imagen para MULTICONECTOR HDMI">
          <a:extLst>
            <a:ext uri="{FF2B5EF4-FFF2-40B4-BE49-F238E27FC236}">
              <a16:creationId xmlns:a16="http://schemas.microsoft.com/office/drawing/2014/main" id="{309CDE35-7D01-4662-A0C9-B774A6827D1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2271DE2D-1050-49DD-8434-BBD7AC3C8A63}"/>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8" name="AutoShape 39" descr="Resultado de imagen para MULTICONECTOR HDMI">
          <a:extLst>
            <a:ext uri="{FF2B5EF4-FFF2-40B4-BE49-F238E27FC236}">
              <a16:creationId xmlns:a16="http://schemas.microsoft.com/office/drawing/2014/main" id="{23EBCD3F-D65D-40A4-9594-7FE9D583866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9E7DD9E1-23D1-450B-AE71-C703146BEBA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0" name="AutoShape 39" descr="Resultado de imagen para MULTICONECTOR HDMI">
          <a:extLst>
            <a:ext uri="{FF2B5EF4-FFF2-40B4-BE49-F238E27FC236}">
              <a16:creationId xmlns:a16="http://schemas.microsoft.com/office/drawing/2014/main" id="{0A1E3005-516F-4C67-AE8D-ED278DB48C2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F475C2F7-C8BC-433C-A26A-81AA1295F8C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7B08825F-298C-426C-A80A-61B20E92D2C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3" name="AutoShape 39" descr="Resultado de imagen para MULTICONECTOR HDMI">
          <a:extLst>
            <a:ext uri="{FF2B5EF4-FFF2-40B4-BE49-F238E27FC236}">
              <a16:creationId xmlns:a16="http://schemas.microsoft.com/office/drawing/2014/main" id="{3EA14A06-2EFF-4A29-8F56-7CE2EB87DB9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CB188D8A-546C-4365-A9CD-35606F26A15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60174ED7-A3F0-49F2-86E8-B444C6E61AF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6" name="AutoShape 39" descr="Resultado de imagen para MULTICONECTOR HDMI">
          <a:extLst>
            <a:ext uri="{FF2B5EF4-FFF2-40B4-BE49-F238E27FC236}">
              <a16:creationId xmlns:a16="http://schemas.microsoft.com/office/drawing/2014/main" id="{2B386594-FE2C-411E-A694-73B10F97BF1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400E5CB1-E823-4557-9AEA-110EC10FD57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EC36FD05-D89B-4130-B01B-F4382AFF9AC3}"/>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9" name="AutoShape 39" descr="Resultado de imagen para MULTICONECTOR HDMI">
          <a:extLst>
            <a:ext uri="{FF2B5EF4-FFF2-40B4-BE49-F238E27FC236}">
              <a16:creationId xmlns:a16="http://schemas.microsoft.com/office/drawing/2014/main" id="{843A629C-15C7-446A-A07A-A13F11D4845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289EEAE6-4796-46C1-B76D-D9FF57F0A9A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7A19F7B3-00CE-4DFA-B791-038B078B453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2" name="AutoShape 39" descr="Resultado de imagen para MULTICONECTOR HDMI">
          <a:extLst>
            <a:ext uri="{FF2B5EF4-FFF2-40B4-BE49-F238E27FC236}">
              <a16:creationId xmlns:a16="http://schemas.microsoft.com/office/drawing/2014/main" id="{15F05265-6605-4EA5-AFC3-66B89A4DD1F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3" name="AutoShape 39" descr="Resultado de imagen para MULTICONECTOR HDMI">
          <a:extLst>
            <a:ext uri="{FF2B5EF4-FFF2-40B4-BE49-F238E27FC236}">
              <a16:creationId xmlns:a16="http://schemas.microsoft.com/office/drawing/2014/main" id="{F476CEE1-55F7-4221-84DD-AA45290C2AF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0E6388B8-651E-4A9D-AF6C-CA151760792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2DB73BD1-840C-4061-95F5-7551929DF95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6" name="AutoShape 39" descr="Resultado de imagen para MULTICONECTOR HDMI">
          <a:extLst>
            <a:ext uri="{FF2B5EF4-FFF2-40B4-BE49-F238E27FC236}">
              <a16:creationId xmlns:a16="http://schemas.microsoft.com/office/drawing/2014/main" id="{C2198679-B08F-4552-A4E8-9873DDCCA34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3F25C7A3-41A6-4BA2-B7F3-04C1552CCED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01C1F756-F987-4512-9AEA-19F4AECA516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9" name="AutoShape 39" descr="Resultado de imagen para MULTICONECTOR HDMI">
          <a:extLst>
            <a:ext uri="{FF2B5EF4-FFF2-40B4-BE49-F238E27FC236}">
              <a16:creationId xmlns:a16="http://schemas.microsoft.com/office/drawing/2014/main" id="{83760681-A73F-4C4B-B513-29AF724F115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6D448E83-728D-45C6-8939-465D8EC2BDC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6B5C5329-6467-4272-B210-833C92E5708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2" name="AutoShape 39" descr="Resultado de imagen para MULTICONECTOR HDMI">
          <a:extLst>
            <a:ext uri="{FF2B5EF4-FFF2-40B4-BE49-F238E27FC236}">
              <a16:creationId xmlns:a16="http://schemas.microsoft.com/office/drawing/2014/main" id="{8377FF52-60FD-4F89-A019-84A1ADB416C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2A42C762-DEF2-48F4-B9F2-94BC9354E37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4" name="AutoShape 39" descr="Resultado de imagen para MULTICONECTOR HDMI">
          <a:extLst>
            <a:ext uri="{FF2B5EF4-FFF2-40B4-BE49-F238E27FC236}">
              <a16:creationId xmlns:a16="http://schemas.microsoft.com/office/drawing/2014/main" id="{14BB2340-2548-408E-B47C-49B04683D4E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2607F045-8E3C-4448-8064-5C7A012745B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A552C569-E186-4E54-9B13-1D7D16D498E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8D9DC18E-B94F-404B-A23F-36AF57A5236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B8FE3DD1-ADB9-489A-9674-9E953625316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9" name="AutoShape 39" descr="Resultado de imagen para MULTICONECTOR HDMI">
          <a:extLst>
            <a:ext uri="{FF2B5EF4-FFF2-40B4-BE49-F238E27FC236}">
              <a16:creationId xmlns:a16="http://schemas.microsoft.com/office/drawing/2014/main" id="{06A5FBC0-FF9D-4086-A4D3-DF21227785E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888F61B8-8F60-4D40-A0B0-C8DFDCBB7A6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1" name="AutoShape 39" descr="Resultado de imagen para MULTICONECTOR HDMI">
          <a:extLst>
            <a:ext uri="{FF2B5EF4-FFF2-40B4-BE49-F238E27FC236}">
              <a16:creationId xmlns:a16="http://schemas.microsoft.com/office/drawing/2014/main" id="{3404319B-E23C-460D-BE4F-0CD878A968C3}"/>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3D061323-5072-48EF-9EB2-D17D97CE3159}"/>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744BD658-9709-4B35-ADCB-FAA341BE6607}"/>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4" name="AutoShape 39" descr="Resultado de imagen para MULTICONECTOR HDMI">
          <a:extLst>
            <a:ext uri="{FF2B5EF4-FFF2-40B4-BE49-F238E27FC236}">
              <a16:creationId xmlns:a16="http://schemas.microsoft.com/office/drawing/2014/main" id="{06BE7065-C53A-46D6-9170-CD8F686F292E}"/>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6E0005AD-1196-409F-A761-861251692926}"/>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6" name="AutoShape 39" descr="Resultado de imagen para MULTICONECTOR HDMI">
          <a:extLst>
            <a:ext uri="{FF2B5EF4-FFF2-40B4-BE49-F238E27FC236}">
              <a16:creationId xmlns:a16="http://schemas.microsoft.com/office/drawing/2014/main" id="{8EB67E0F-C502-433E-92C0-F10854D25461}"/>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D990F10B-12FD-4F0F-A0D4-950105F93636}"/>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8" name="AutoShape 39" descr="Resultado de imagen para MULTICONECTOR HDMI">
          <a:extLst>
            <a:ext uri="{FF2B5EF4-FFF2-40B4-BE49-F238E27FC236}">
              <a16:creationId xmlns:a16="http://schemas.microsoft.com/office/drawing/2014/main" id="{85151EFC-8E86-4983-A9F0-0319DE72B68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419133B4-879F-4518-B256-1736E1E802D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CAB14438-79CD-4543-9C81-2804909A670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1" name="AutoShape 39" descr="Resultado de imagen para MULTICONECTOR HDMI">
          <a:extLst>
            <a:ext uri="{FF2B5EF4-FFF2-40B4-BE49-F238E27FC236}">
              <a16:creationId xmlns:a16="http://schemas.microsoft.com/office/drawing/2014/main" id="{D5FF249A-0D74-45C0-A812-75E50EA1D85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0BDDB3AD-E04B-4DF9-A109-0CA6C48A8A0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FCA86D9C-3B51-4B52-BD26-A65CFD9D91F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4" name="AutoShape 39" descr="Resultado de imagen para MULTICONECTOR HDMI">
          <a:extLst>
            <a:ext uri="{FF2B5EF4-FFF2-40B4-BE49-F238E27FC236}">
              <a16:creationId xmlns:a16="http://schemas.microsoft.com/office/drawing/2014/main" id="{878942D0-20EE-45FA-8A49-B59D3324444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F9EBE5A8-A040-41F8-A401-DD73AFF697D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BA67A32E-B86F-4005-BEBA-325AFDA9518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7" name="AutoShape 39" descr="Resultado de imagen para MULTICONECTOR HDMI">
          <a:extLst>
            <a:ext uri="{FF2B5EF4-FFF2-40B4-BE49-F238E27FC236}">
              <a16:creationId xmlns:a16="http://schemas.microsoft.com/office/drawing/2014/main" id="{AC8B658F-9F73-4EB8-AFA2-93A50834493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8" name="AutoShape 39" descr="Resultado de imagen para MULTICONECTOR HDMI">
          <a:extLst>
            <a:ext uri="{FF2B5EF4-FFF2-40B4-BE49-F238E27FC236}">
              <a16:creationId xmlns:a16="http://schemas.microsoft.com/office/drawing/2014/main" id="{19F18FBF-881F-4423-819E-3FA22F9DF82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AF114923-0596-4423-8982-BD94FFF284B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D8F6273A-CD63-4688-BEE5-81E4680D0FB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1" name="AutoShape 39" descr="Resultado de imagen para MULTICONECTOR HDMI">
          <a:extLst>
            <a:ext uri="{FF2B5EF4-FFF2-40B4-BE49-F238E27FC236}">
              <a16:creationId xmlns:a16="http://schemas.microsoft.com/office/drawing/2014/main" id="{BD971C8B-7197-4B4B-A548-872DDEBCF86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286F1FCB-F77D-485C-9753-13D5AA2E82C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C9088293-0B34-47E3-89B3-CC7FD883D9C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4" name="AutoShape 39" descr="Resultado de imagen para MULTICONECTOR HDMI">
          <a:extLst>
            <a:ext uri="{FF2B5EF4-FFF2-40B4-BE49-F238E27FC236}">
              <a16:creationId xmlns:a16="http://schemas.microsoft.com/office/drawing/2014/main" id="{FAC9B573-91D2-403D-8349-7E03014B905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029FE334-282C-4635-8166-9DFC821B1B1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1AA38060-CFF8-4CD8-B1DC-2EDCFCF72C0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7" name="AutoShape 39" descr="Resultado de imagen para MULTICONECTOR HDMI">
          <a:extLst>
            <a:ext uri="{FF2B5EF4-FFF2-40B4-BE49-F238E27FC236}">
              <a16:creationId xmlns:a16="http://schemas.microsoft.com/office/drawing/2014/main" id="{C745F8BC-CF10-4C31-BD2D-D7C61593073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05B4E37B-0168-4710-8188-C70DFD3B9AE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9" name="AutoShape 39" descr="Resultado de imagen para MULTICONECTOR HDMI">
          <a:extLst>
            <a:ext uri="{FF2B5EF4-FFF2-40B4-BE49-F238E27FC236}">
              <a16:creationId xmlns:a16="http://schemas.microsoft.com/office/drawing/2014/main" id="{7244F596-E768-4364-9C72-82A60B75FFA8}"/>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D661B439-2F77-4A9B-9ABB-B7D8C5E1B4E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A52DB618-D778-4F9D-9BDD-9E4BF465D35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F5E7700F-D664-4A28-9039-52D1413EDCF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5739547B-4408-4D31-AA2C-D9E84098222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4" name="AutoShape 39" descr="Resultado de imagen para MULTICONECTOR HDMI">
          <a:extLst>
            <a:ext uri="{FF2B5EF4-FFF2-40B4-BE49-F238E27FC236}">
              <a16:creationId xmlns:a16="http://schemas.microsoft.com/office/drawing/2014/main" id="{A8D7A2D4-8EDD-44E6-A2EA-E6566A78FDD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DFBF3546-26D0-48A3-8188-62C92CE4695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6" name="AutoShape 39" descr="Resultado de imagen para MULTICONECTOR HDMI">
          <a:extLst>
            <a:ext uri="{FF2B5EF4-FFF2-40B4-BE49-F238E27FC236}">
              <a16:creationId xmlns:a16="http://schemas.microsoft.com/office/drawing/2014/main" id="{67AF5998-094C-4586-B58D-744CEC2C9C5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0F6833B5-5C52-425C-9337-29BC81FD1E3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67210FD-2D74-4D1D-B244-112BC8DC062E}"/>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9" name="AutoShape 39" descr="Resultado de imagen para MULTICONECTOR HDMI">
          <a:extLst>
            <a:ext uri="{FF2B5EF4-FFF2-40B4-BE49-F238E27FC236}">
              <a16:creationId xmlns:a16="http://schemas.microsoft.com/office/drawing/2014/main" id="{4B64E200-FE6D-42A9-94EC-71B9244B530C}"/>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37E2272C-E52B-41B3-89E4-9FEE48AE127E}"/>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1" name="AutoShape 39" descr="Resultado de imagen para MULTICONECTOR HDMI">
          <a:extLst>
            <a:ext uri="{FF2B5EF4-FFF2-40B4-BE49-F238E27FC236}">
              <a16:creationId xmlns:a16="http://schemas.microsoft.com/office/drawing/2014/main" id="{D5738BF9-806A-4F74-AA44-5B6222F1B49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B1606671-5A6F-4671-8EB5-956C76435B2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3" name="AutoShape 39" descr="Resultado de imagen para MULTICONECTOR HDMI">
          <a:extLst>
            <a:ext uri="{FF2B5EF4-FFF2-40B4-BE49-F238E27FC236}">
              <a16:creationId xmlns:a16="http://schemas.microsoft.com/office/drawing/2014/main" id="{1E597567-B698-45BE-81FB-BF41BC6AC1B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B86CBF88-D4AC-4728-9E7C-DCB10E9B7E9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E07B456E-F382-483A-8435-D88F984DBA7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6" name="AutoShape 39" descr="Resultado de imagen para MULTICONECTOR HDMI">
          <a:extLst>
            <a:ext uri="{FF2B5EF4-FFF2-40B4-BE49-F238E27FC236}">
              <a16:creationId xmlns:a16="http://schemas.microsoft.com/office/drawing/2014/main" id="{6A945A4A-9348-45C3-8721-F3985554593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BD051BD8-C84D-4C8F-9F96-F1722DD853F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A05C9ED6-D380-4F14-84FD-4C91B39EA66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9" name="AutoShape 39" descr="Resultado de imagen para MULTICONECTOR HDMI">
          <a:extLst>
            <a:ext uri="{FF2B5EF4-FFF2-40B4-BE49-F238E27FC236}">
              <a16:creationId xmlns:a16="http://schemas.microsoft.com/office/drawing/2014/main" id="{E1CAF410-DF7E-4A2A-B773-DC3EC821845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DD90F1C3-11FD-4AB8-88E5-CBF4CC7159F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62BFB4FF-D01E-4777-BC9E-94091BF4F2D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2" name="AutoShape 39" descr="Resultado de imagen para MULTICONECTOR HDMI">
          <a:extLst>
            <a:ext uri="{FF2B5EF4-FFF2-40B4-BE49-F238E27FC236}">
              <a16:creationId xmlns:a16="http://schemas.microsoft.com/office/drawing/2014/main" id="{29A73983-CCCA-48A5-91C5-32F4E801985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3" name="AutoShape 39" descr="Resultado de imagen para MULTICONECTOR HDMI">
          <a:extLst>
            <a:ext uri="{FF2B5EF4-FFF2-40B4-BE49-F238E27FC236}">
              <a16:creationId xmlns:a16="http://schemas.microsoft.com/office/drawing/2014/main" id="{7A2487EB-53EA-4488-925C-46A9032496F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EF986758-65FD-4EA2-82F5-88D7B20E05B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0125450A-3F8A-4D22-AEBD-AB5AD06C624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6" name="AutoShape 39" descr="Resultado de imagen para MULTICONECTOR HDMI">
          <a:extLst>
            <a:ext uri="{FF2B5EF4-FFF2-40B4-BE49-F238E27FC236}">
              <a16:creationId xmlns:a16="http://schemas.microsoft.com/office/drawing/2014/main" id="{F3BA1921-D8AB-47F6-9BB3-0006C685FDA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C37A8903-6F32-44A0-AAC4-5F660FF94B2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E537501D-3A2D-4171-AE3C-699B43C52C9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8">
          <a:extLst>
            <a:ext uri="{FF2B5EF4-FFF2-40B4-BE49-F238E27FC236}">
              <a16:creationId xmlns:a16="http://schemas.microsoft.com/office/drawing/2014/main" id="{03FC2B56-1F7F-432A-9930-B449AF8F61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49">
          <a:extLst>
            <a:ext uri="{FF2B5EF4-FFF2-40B4-BE49-F238E27FC236}">
              <a16:creationId xmlns:a16="http://schemas.microsoft.com/office/drawing/2014/main" id="{AE2A1104-7B13-40A0-AB6B-3B703E1D97F3}"/>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1366DE05-8B45-4F4C-839A-1AA1EE20F625}"/>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F7E805AF-E745-409A-8359-1AC0DFC52EC4}"/>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61</xdr:row>
      <xdr:rowOff>0</xdr:rowOff>
    </xdr:from>
    <xdr:to>
      <xdr:col>11</xdr:col>
      <xdr:colOff>304800</xdr:colOff>
      <xdr:row>62</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8547738-5AC7-4880-AF01-A36B77A10C81}"/>
            </a:ext>
          </a:extLst>
        </xdr:cNvPr>
        <xdr:cNvSpPr>
          <a:spLocks noChangeAspect="1" noChangeArrowheads="1"/>
        </xdr:cNvSpPr>
      </xdr:nvSpPr>
      <xdr:spPr bwMode="auto">
        <a:xfrm>
          <a:off x="11864340" y="2346198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56</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9B1B18D5-D15E-4FA4-83A3-06A6B2EA0F4B}"/>
            </a:ext>
          </a:extLst>
        </xdr:cNvPr>
        <xdr:cNvSpPr>
          <a:spLocks noChangeAspect="1" noChangeArrowheads="1"/>
        </xdr:cNvSpPr>
      </xdr:nvSpPr>
      <xdr:spPr bwMode="auto">
        <a:xfrm>
          <a:off x="13106400" y="2246376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56</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EDE808C0-1E70-4493-AD55-1E0A6CADDF4A}"/>
            </a:ext>
          </a:extLst>
        </xdr:cNvPr>
        <xdr:cNvSpPr>
          <a:spLocks noChangeAspect="1" noChangeArrowheads="1"/>
        </xdr:cNvSpPr>
      </xdr:nvSpPr>
      <xdr:spPr bwMode="auto">
        <a:xfrm>
          <a:off x="13106400" y="2246376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14.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29</xdr:row>
      <xdr:rowOff>141194</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0021AA2B-12D3-44BD-913C-98578C90632E}"/>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036B45E6-F728-44CA-BCDD-5DD4D3569A46}"/>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D7316E43-5852-4268-8ABB-ED2EB27E50F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BEC8D36C-3C77-4466-8965-38D4D04BE2A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6" name="AutoShape 39" descr="Resultado de imagen para MULTICONECTOR HDMI">
          <a:extLst>
            <a:ext uri="{FF2B5EF4-FFF2-40B4-BE49-F238E27FC236}">
              <a16:creationId xmlns:a16="http://schemas.microsoft.com/office/drawing/2014/main" id="{07752E51-585F-41AA-B97B-6D8530A0B24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EF9ABEE2-0D8C-493A-A357-23E093A8443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DD643E86-3A8F-4838-9EB3-4F5F01E36ED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9" name="AutoShape 39" descr="Resultado de imagen para MULTICONECTOR HDMI">
          <a:extLst>
            <a:ext uri="{FF2B5EF4-FFF2-40B4-BE49-F238E27FC236}">
              <a16:creationId xmlns:a16="http://schemas.microsoft.com/office/drawing/2014/main" id="{77A20143-9EB0-43B9-92B6-D8A2BDB60A6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1705F01A-F7E9-4602-BBFB-6B49CC557E3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1" name="AutoShape 39" descr="Resultado de imagen para MULTICONECTOR HDMI">
          <a:extLst>
            <a:ext uri="{FF2B5EF4-FFF2-40B4-BE49-F238E27FC236}">
              <a16:creationId xmlns:a16="http://schemas.microsoft.com/office/drawing/2014/main" id="{C3308954-037E-42AE-AF08-7F249A57A63D}"/>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0C0EBBEC-5726-4CFF-B2FA-96F48410899A}"/>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DA472218-7B6A-484F-8FCC-0684259E962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4" name="AutoShape 39" descr="Resultado de imagen para MULTICONECTOR HDMI">
          <a:extLst>
            <a:ext uri="{FF2B5EF4-FFF2-40B4-BE49-F238E27FC236}">
              <a16:creationId xmlns:a16="http://schemas.microsoft.com/office/drawing/2014/main" id="{59C10328-1B8A-48E0-A433-4D5A969C5190}"/>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371917DD-53B0-40BA-BDB8-CE3B02164D27}"/>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6" name="AutoShape 39" descr="Resultado de imagen para MULTICONECTOR HDMI">
          <a:extLst>
            <a:ext uri="{FF2B5EF4-FFF2-40B4-BE49-F238E27FC236}">
              <a16:creationId xmlns:a16="http://schemas.microsoft.com/office/drawing/2014/main" id="{3A07F3BD-E909-454C-979B-1D6C567312D5}"/>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F26693ED-07C4-4899-A334-6915D7C07B58}"/>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8" name="AutoShape 39" descr="Resultado de imagen para MULTICONECTOR HDMI">
          <a:extLst>
            <a:ext uri="{FF2B5EF4-FFF2-40B4-BE49-F238E27FC236}">
              <a16:creationId xmlns:a16="http://schemas.microsoft.com/office/drawing/2014/main" id="{F3A7828E-F0D0-4599-854B-94A99BD1EEA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91F9DE87-2005-447E-82DB-519A9F621BD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687523CE-DEEF-435C-95AB-1AD09F763BD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1" name="AutoShape 39" descr="Resultado de imagen para MULTICONECTOR HDMI">
          <a:extLst>
            <a:ext uri="{FF2B5EF4-FFF2-40B4-BE49-F238E27FC236}">
              <a16:creationId xmlns:a16="http://schemas.microsoft.com/office/drawing/2014/main" id="{7FDA184B-282E-46FE-AB82-6E86A9A00CA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AD708162-4FCF-4854-A6D6-538D5EBE712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CD98A002-A2A7-420A-979F-6E017DC48F1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4" name="AutoShape 39" descr="Resultado de imagen para MULTICONECTOR HDMI">
          <a:extLst>
            <a:ext uri="{FF2B5EF4-FFF2-40B4-BE49-F238E27FC236}">
              <a16:creationId xmlns:a16="http://schemas.microsoft.com/office/drawing/2014/main" id="{7AC0E9D4-5086-4212-BE51-11AC1772CEA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F7BBD97B-A498-4619-9478-A97C2B305361}"/>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90CD94CF-1C22-4ED2-9230-5149BAC469B4}"/>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7" name="AutoShape 39" descr="Resultado de imagen para MULTICONECTOR HDMI">
          <a:extLst>
            <a:ext uri="{FF2B5EF4-FFF2-40B4-BE49-F238E27FC236}">
              <a16:creationId xmlns:a16="http://schemas.microsoft.com/office/drawing/2014/main" id="{534C24EF-DEB7-4DC6-AC0B-515BA691B8C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75AF98FC-4E72-4A55-9B30-4B5261C3F40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1DAF7451-1BDA-45AC-8A0B-5F25B70988E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0" name="AutoShape 39" descr="Resultado de imagen para MULTICONECTOR HDMI">
          <a:extLst>
            <a:ext uri="{FF2B5EF4-FFF2-40B4-BE49-F238E27FC236}">
              <a16:creationId xmlns:a16="http://schemas.microsoft.com/office/drawing/2014/main" id="{7601BA1B-36A4-4932-B89F-C7881CDDC41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1" name="AutoShape 39" descr="Resultado de imagen para MULTICONECTOR HDMI">
          <a:extLst>
            <a:ext uri="{FF2B5EF4-FFF2-40B4-BE49-F238E27FC236}">
              <a16:creationId xmlns:a16="http://schemas.microsoft.com/office/drawing/2014/main" id="{C3CF71D9-5AA8-4639-BFF3-8BCBD35B883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7BD0EDBE-F7B3-4887-B524-B63F55F67342}"/>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F0C93CC3-54E8-4808-8597-80CF722F358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4" name="AutoShape 39" descr="Resultado de imagen para MULTICONECTOR HDMI">
          <a:extLst>
            <a:ext uri="{FF2B5EF4-FFF2-40B4-BE49-F238E27FC236}">
              <a16:creationId xmlns:a16="http://schemas.microsoft.com/office/drawing/2014/main" id="{9A6F0C14-06B3-44DA-A28E-74910DAD5B7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39FB388F-7A19-4D5D-A416-CA02AF55AC2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D54EA124-86A5-42CF-B4C4-E2C1799060B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7" name="AutoShape 39" descr="Resultado de imagen para MULTICONECTOR HDMI">
          <a:extLst>
            <a:ext uri="{FF2B5EF4-FFF2-40B4-BE49-F238E27FC236}">
              <a16:creationId xmlns:a16="http://schemas.microsoft.com/office/drawing/2014/main" id="{7C57A49C-AA76-408C-8F81-91E9CC9AB2A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B1A7BE90-8296-4F25-AA8C-66440DA2C8DA}"/>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A993583C-75DD-4368-89BB-00ACB55BF20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0" name="AutoShape 39" descr="Resultado de imagen para MULTICONECTOR HDMI">
          <a:extLst>
            <a:ext uri="{FF2B5EF4-FFF2-40B4-BE49-F238E27FC236}">
              <a16:creationId xmlns:a16="http://schemas.microsoft.com/office/drawing/2014/main" id="{ABCFBBCD-74CF-449E-A5B5-222B54E3653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86D4C24E-6E4E-4ED9-A56C-D867A06D2E3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2" name="AutoShape 39" descr="Resultado de imagen para MULTICONECTOR HDMI">
          <a:extLst>
            <a:ext uri="{FF2B5EF4-FFF2-40B4-BE49-F238E27FC236}">
              <a16:creationId xmlns:a16="http://schemas.microsoft.com/office/drawing/2014/main" id="{404AD8BD-A5B0-47D2-8ACB-18389C848A1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4DDD7BDF-CBED-42CA-87E1-946B29CD0974}"/>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4F6EA3CB-68B6-4CE7-9BA2-BCDEBB7C6F7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7A3F00C0-FF74-4854-9E8F-4DE7E2F54A7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41BFC266-F41C-47A4-ABF6-CD8AC328323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920D41C2-2867-4405-B3F8-0FF246340DF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8" name="AutoShape 39" descr="Resultado de imagen para MULTICONECTOR HDMI">
          <a:extLst>
            <a:ext uri="{FF2B5EF4-FFF2-40B4-BE49-F238E27FC236}">
              <a16:creationId xmlns:a16="http://schemas.microsoft.com/office/drawing/2014/main" id="{876D70E4-5E61-49E4-B7B5-7D4D005ADE7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607F4933-97FD-4416-A04C-F8C65797793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13700695-4AA4-4B2D-86D8-81CA7F3D45E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1" name="AutoShape 39" descr="Resultado de imagen para MULTICONECTOR HDMI">
          <a:extLst>
            <a:ext uri="{FF2B5EF4-FFF2-40B4-BE49-F238E27FC236}">
              <a16:creationId xmlns:a16="http://schemas.microsoft.com/office/drawing/2014/main" id="{61962021-0582-4F5F-BF28-81CDCEDC8BB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0B80A7C1-9CA3-401E-A293-88EB0EAD8C9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3" name="AutoShape 39" descr="Resultado de imagen para MULTICONECTOR HDMI">
          <a:extLst>
            <a:ext uri="{FF2B5EF4-FFF2-40B4-BE49-F238E27FC236}">
              <a16:creationId xmlns:a16="http://schemas.microsoft.com/office/drawing/2014/main" id="{4EF924BA-955F-47A3-960A-A74F91DB3526}"/>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BD961A29-583A-4CBC-BF17-2B9D00C76706}"/>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78663A3F-CD8F-45F1-B251-74A53AD6FD67}"/>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6" name="AutoShape 39" descr="Resultado de imagen para MULTICONECTOR HDMI">
          <a:extLst>
            <a:ext uri="{FF2B5EF4-FFF2-40B4-BE49-F238E27FC236}">
              <a16:creationId xmlns:a16="http://schemas.microsoft.com/office/drawing/2014/main" id="{8F2D173C-6C27-4E90-ACAE-0F2EB472AB9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B7283ABF-438C-4933-92DF-312C21252F3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8" name="AutoShape 39" descr="Resultado de imagen para MULTICONECTOR HDMI">
          <a:extLst>
            <a:ext uri="{FF2B5EF4-FFF2-40B4-BE49-F238E27FC236}">
              <a16:creationId xmlns:a16="http://schemas.microsoft.com/office/drawing/2014/main" id="{95105FAB-A45B-4AA3-9A87-9B030283774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0FFC9782-18A5-442E-9021-A43F69F9B50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0" name="AutoShape 39" descr="Resultado de imagen para MULTICONECTOR HDMI">
          <a:extLst>
            <a:ext uri="{FF2B5EF4-FFF2-40B4-BE49-F238E27FC236}">
              <a16:creationId xmlns:a16="http://schemas.microsoft.com/office/drawing/2014/main" id="{7F92B3BD-A6FD-4EEE-A206-25799AE91A4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939DA8B4-803E-4396-9232-8AE6A47F474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A09C8C8E-BCDB-4CC1-9D45-660788D8522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3" name="AutoShape 39" descr="Resultado de imagen para MULTICONECTOR HDMI">
          <a:extLst>
            <a:ext uri="{FF2B5EF4-FFF2-40B4-BE49-F238E27FC236}">
              <a16:creationId xmlns:a16="http://schemas.microsoft.com/office/drawing/2014/main" id="{A18E57EE-74E9-4358-A355-45C50226D46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0D197722-066B-4D1E-A44F-3F8775CAC70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AA812A59-C5C9-4324-BCB3-93B91259B81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6" name="AutoShape 39" descr="Resultado de imagen para MULTICONECTOR HDMI">
          <a:extLst>
            <a:ext uri="{FF2B5EF4-FFF2-40B4-BE49-F238E27FC236}">
              <a16:creationId xmlns:a16="http://schemas.microsoft.com/office/drawing/2014/main" id="{48381084-3CB5-4DD3-A48E-F17A61306F4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2F72407D-143F-49FB-B0C3-47CC4F35B42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5EB183F0-3D56-4826-B18B-D2D4C366271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9" name="AutoShape 39" descr="Resultado de imagen para MULTICONECTOR HDMI">
          <a:extLst>
            <a:ext uri="{FF2B5EF4-FFF2-40B4-BE49-F238E27FC236}">
              <a16:creationId xmlns:a16="http://schemas.microsoft.com/office/drawing/2014/main" id="{98D6A990-BEC2-4834-BD3D-D2D2BDA46A5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5BA16A64-B063-4027-8E16-6FE76FC0E14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D1F763F0-ED29-41CB-8C64-3C27743E835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2" name="AutoShape 39" descr="Resultado de imagen para MULTICONECTOR HDMI">
          <a:extLst>
            <a:ext uri="{FF2B5EF4-FFF2-40B4-BE49-F238E27FC236}">
              <a16:creationId xmlns:a16="http://schemas.microsoft.com/office/drawing/2014/main" id="{003DC58B-645F-492B-9F49-CA2B32561C8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3" name="AutoShape 39" descr="Resultado de imagen para MULTICONECTOR HDMI">
          <a:extLst>
            <a:ext uri="{FF2B5EF4-FFF2-40B4-BE49-F238E27FC236}">
              <a16:creationId xmlns:a16="http://schemas.microsoft.com/office/drawing/2014/main" id="{4BB30FF9-F867-43DD-857C-29358F842AB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149F3D76-2030-4DFA-A5DF-8CB709651D6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D5988FA2-BC13-4F29-8D42-84ADCCAFFF7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6" name="AutoShape 39" descr="Resultado de imagen para MULTICONECTOR HDMI">
          <a:extLst>
            <a:ext uri="{FF2B5EF4-FFF2-40B4-BE49-F238E27FC236}">
              <a16:creationId xmlns:a16="http://schemas.microsoft.com/office/drawing/2014/main" id="{AC7FC02D-4051-4322-AC0C-5B36C055C82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F9EAB5C9-EA8D-48FE-8C2E-DAB90883DE5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FF218790-BFCB-4EAD-BB2E-8B7A14A4B7D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9" name="AutoShape 39" descr="Resultado de imagen para MULTICONECTOR HDMI">
          <a:extLst>
            <a:ext uri="{FF2B5EF4-FFF2-40B4-BE49-F238E27FC236}">
              <a16:creationId xmlns:a16="http://schemas.microsoft.com/office/drawing/2014/main" id="{D6436171-6CD7-442C-80BE-AE52F192AB9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8026077C-B542-4B99-9BC2-0CDC4CF741F7}"/>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262D10A5-DE2B-43AB-9EB2-1E974F1C748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2" name="AutoShape 39" descr="Resultado de imagen para MULTICONECTOR HDMI">
          <a:extLst>
            <a:ext uri="{FF2B5EF4-FFF2-40B4-BE49-F238E27FC236}">
              <a16:creationId xmlns:a16="http://schemas.microsoft.com/office/drawing/2014/main" id="{865D3C69-6705-4AAE-A1D6-0349ADB716E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9F3B48A8-B8BB-4C44-86F8-19CA13F4B28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4" name="AutoShape 39" descr="Resultado de imagen para MULTICONECTOR HDMI">
          <a:extLst>
            <a:ext uri="{FF2B5EF4-FFF2-40B4-BE49-F238E27FC236}">
              <a16:creationId xmlns:a16="http://schemas.microsoft.com/office/drawing/2014/main" id="{62722FD2-18F1-4738-87AD-04FE4D04192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FFDA8ACF-E69B-4FB7-9DD8-C9C9C49580B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3382FE89-CC7E-4944-87F6-423A700B8A1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51C16A54-65F9-417D-A5B8-4DF9F2E82E4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25248786-C88B-4EA5-9D13-269E6355ADC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9" name="AutoShape 39" descr="Resultado de imagen para MULTICONECTOR HDMI">
          <a:extLst>
            <a:ext uri="{FF2B5EF4-FFF2-40B4-BE49-F238E27FC236}">
              <a16:creationId xmlns:a16="http://schemas.microsoft.com/office/drawing/2014/main" id="{E92B1E65-D8BE-4251-A1B9-495D8BFB3CB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AA24B518-D789-4AC7-9F2A-19C77755A43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1" name="AutoShape 39" descr="Resultado de imagen para MULTICONECTOR HDMI">
          <a:extLst>
            <a:ext uri="{FF2B5EF4-FFF2-40B4-BE49-F238E27FC236}">
              <a16:creationId xmlns:a16="http://schemas.microsoft.com/office/drawing/2014/main" id="{9C549593-8019-4443-B994-F71D9F9F6B28}"/>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F8081FC8-A3B2-4B35-B342-04686A1AEB72}"/>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86A69854-8DC6-41CF-A8DF-14860DC7C301}"/>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4" name="AutoShape 39" descr="Resultado de imagen para MULTICONECTOR HDMI">
          <a:extLst>
            <a:ext uri="{FF2B5EF4-FFF2-40B4-BE49-F238E27FC236}">
              <a16:creationId xmlns:a16="http://schemas.microsoft.com/office/drawing/2014/main" id="{9999A793-B725-4171-B2A8-EE44527F1050}"/>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7ABFD92F-0AD5-4E83-AE55-FAAE9AC2C439}"/>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6" name="AutoShape 39" descr="Resultado de imagen para MULTICONECTOR HDMI">
          <a:extLst>
            <a:ext uri="{FF2B5EF4-FFF2-40B4-BE49-F238E27FC236}">
              <a16:creationId xmlns:a16="http://schemas.microsoft.com/office/drawing/2014/main" id="{8E5C6AAD-8EE1-4375-B4DC-84D4EDA5D3B7}"/>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5C626FDC-988D-4B03-9261-CA583F2160BA}"/>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8" name="AutoShape 39" descr="Resultado de imagen para MULTICONECTOR HDMI">
          <a:extLst>
            <a:ext uri="{FF2B5EF4-FFF2-40B4-BE49-F238E27FC236}">
              <a16:creationId xmlns:a16="http://schemas.microsoft.com/office/drawing/2014/main" id="{4D417C20-5220-4F76-8AA1-7C30D131D8F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48DE2B82-CF75-49F6-B900-97834C109CE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2425888F-0E02-4E9A-96B0-67F0305C796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1" name="AutoShape 39" descr="Resultado de imagen para MULTICONECTOR HDMI">
          <a:extLst>
            <a:ext uri="{FF2B5EF4-FFF2-40B4-BE49-F238E27FC236}">
              <a16:creationId xmlns:a16="http://schemas.microsoft.com/office/drawing/2014/main" id="{B9BDC441-EAD6-4A0A-BB25-3BFD7502590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C754D57C-3213-4D82-9299-ED1AA2C74E9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68B614BA-8ACB-4DCC-B7FD-F4FDA62C510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4" name="AutoShape 39" descr="Resultado de imagen para MULTICONECTOR HDMI">
          <a:extLst>
            <a:ext uri="{FF2B5EF4-FFF2-40B4-BE49-F238E27FC236}">
              <a16:creationId xmlns:a16="http://schemas.microsoft.com/office/drawing/2014/main" id="{462FDC3C-2970-41B9-A915-686363A226A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B994396A-5575-4A24-97D3-250F284C915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97F4BB0A-414B-48EF-9E12-FF3CE028960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7" name="AutoShape 39" descr="Resultado de imagen para MULTICONECTOR HDMI">
          <a:extLst>
            <a:ext uri="{FF2B5EF4-FFF2-40B4-BE49-F238E27FC236}">
              <a16:creationId xmlns:a16="http://schemas.microsoft.com/office/drawing/2014/main" id="{834C409F-AC8B-47C3-BFC2-113AD31A05A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8" name="AutoShape 39" descr="Resultado de imagen para MULTICONECTOR HDMI">
          <a:extLst>
            <a:ext uri="{FF2B5EF4-FFF2-40B4-BE49-F238E27FC236}">
              <a16:creationId xmlns:a16="http://schemas.microsoft.com/office/drawing/2014/main" id="{7AA3EC18-219F-4F40-B02A-9BB1BF1136E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A4463D6C-954E-468B-B4C3-062E719E168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0CA15181-BEFE-4BE6-8AAE-32C40F6B4F9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1" name="AutoShape 39" descr="Resultado de imagen para MULTICONECTOR HDMI">
          <a:extLst>
            <a:ext uri="{FF2B5EF4-FFF2-40B4-BE49-F238E27FC236}">
              <a16:creationId xmlns:a16="http://schemas.microsoft.com/office/drawing/2014/main" id="{3BB717BC-44C0-43D6-8812-4C5F95D6C35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4DBE35A1-F7EE-4383-BCDD-11F1AC83602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C285E1A5-6F58-4AF3-9518-DC84905707B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4" name="AutoShape 39" descr="Resultado de imagen para MULTICONECTOR HDMI">
          <a:extLst>
            <a:ext uri="{FF2B5EF4-FFF2-40B4-BE49-F238E27FC236}">
              <a16:creationId xmlns:a16="http://schemas.microsoft.com/office/drawing/2014/main" id="{63A09F18-FFB5-49BF-A54C-F054C74B8DE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15422C15-5A88-4600-8845-5468E0C7FA3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0934A0B3-010A-49ED-A2BF-3BB413CF161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7" name="AutoShape 39" descr="Resultado de imagen para MULTICONECTOR HDMI">
          <a:extLst>
            <a:ext uri="{FF2B5EF4-FFF2-40B4-BE49-F238E27FC236}">
              <a16:creationId xmlns:a16="http://schemas.microsoft.com/office/drawing/2014/main" id="{95755456-6D81-4507-97FC-BE0ACD2174A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7819BC46-ACC4-4611-8971-4469A3F92AE7}"/>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9" name="AutoShape 39" descr="Resultado de imagen para MULTICONECTOR HDMI">
          <a:extLst>
            <a:ext uri="{FF2B5EF4-FFF2-40B4-BE49-F238E27FC236}">
              <a16:creationId xmlns:a16="http://schemas.microsoft.com/office/drawing/2014/main" id="{D44FD764-F98F-48D6-8815-261620A91ED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8C0F6BC3-DB89-407C-BD95-B8DAFE61C0B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5CF4B909-0328-40D0-A6FE-51C75CACEDE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916B414A-ECEB-4ADB-939E-68795B6EE7B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59B57343-864A-4845-951D-AA5D7DB786A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4" name="AutoShape 39" descr="Resultado de imagen para MULTICONECTOR HDMI">
          <a:extLst>
            <a:ext uri="{FF2B5EF4-FFF2-40B4-BE49-F238E27FC236}">
              <a16:creationId xmlns:a16="http://schemas.microsoft.com/office/drawing/2014/main" id="{79870AB8-A94C-4C0C-856D-D9E4DFF16C7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5591B4D9-50BB-4CAB-84B0-3E538EFB477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6" name="AutoShape 39" descr="Resultado de imagen para MULTICONECTOR HDMI">
          <a:extLst>
            <a:ext uri="{FF2B5EF4-FFF2-40B4-BE49-F238E27FC236}">
              <a16:creationId xmlns:a16="http://schemas.microsoft.com/office/drawing/2014/main" id="{139B9877-315F-4180-986E-3C380D0DEFB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B6373B6F-044E-4A92-B306-55B659C4ABDB}"/>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85556F53-E4F6-4600-9F25-EBAFBBB0C2B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9" name="AutoShape 39" descr="Resultado de imagen para MULTICONECTOR HDMI">
          <a:extLst>
            <a:ext uri="{FF2B5EF4-FFF2-40B4-BE49-F238E27FC236}">
              <a16:creationId xmlns:a16="http://schemas.microsoft.com/office/drawing/2014/main" id="{FA50162B-DB0B-44C5-8632-8915A918AD6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DEEF4DBE-23E7-4938-94A2-27CB1FC19134}"/>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1" name="AutoShape 39" descr="Resultado de imagen para MULTICONECTOR HDMI">
          <a:extLst>
            <a:ext uri="{FF2B5EF4-FFF2-40B4-BE49-F238E27FC236}">
              <a16:creationId xmlns:a16="http://schemas.microsoft.com/office/drawing/2014/main" id="{FA7BF12E-4D55-42C1-9592-79A5A0652B8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5E55D41B-B052-4FF7-9A02-DE33E5AF45BF}"/>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3" name="AutoShape 39" descr="Resultado de imagen para MULTICONECTOR HDMI">
          <a:extLst>
            <a:ext uri="{FF2B5EF4-FFF2-40B4-BE49-F238E27FC236}">
              <a16:creationId xmlns:a16="http://schemas.microsoft.com/office/drawing/2014/main" id="{9D8C5C7C-ED42-4CBA-BDBF-C4CA0C2918E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3D77752-32C2-42DD-8154-7F34F98B397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3A629070-A8D4-48F2-A0D5-BB35DF65D2E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6" name="AutoShape 39" descr="Resultado de imagen para MULTICONECTOR HDMI">
          <a:extLst>
            <a:ext uri="{FF2B5EF4-FFF2-40B4-BE49-F238E27FC236}">
              <a16:creationId xmlns:a16="http://schemas.microsoft.com/office/drawing/2014/main" id="{DB1D4D74-58F9-419B-8512-EA41D516CD6D}"/>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5E175AC1-704E-4458-A1EC-D7AD629E501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CFFCF932-9911-43DD-89CA-CF09299834F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9" name="AutoShape 39" descr="Resultado de imagen para MULTICONECTOR HDMI">
          <a:extLst>
            <a:ext uri="{FF2B5EF4-FFF2-40B4-BE49-F238E27FC236}">
              <a16:creationId xmlns:a16="http://schemas.microsoft.com/office/drawing/2014/main" id="{95480EDC-3221-4E09-A35B-BCBA2503F6A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B83035CF-37A1-44EB-8798-84EE4362F74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C4E78F41-A411-4C14-8493-8469F48413E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2" name="AutoShape 39" descr="Resultado de imagen para MULTICONECTOR HDMI">
          <a:extLst>
            <a:ext uri="{FF2B5EF4-FFF2-40B4-BE49-F238E27FC236}">
              <a16:creationId xmlns:a16="http://schemas.microsoft.com/office/drawing/2014/main" id="{783F6A4C-5DC3-4328-9791-DCDC1BDA63A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3" name="AutoShape 39" descr="Resultado de imagen para MULTICONECTOR HDMI">
          <a:extLst>
            <a:ext uri="{FF2B5EF4-FFF2-40B4-BE49-F238E27FC236}">
              <a16:creationId xmlns:a16="http://schemas.microsoft.com/office/drawing/2014/main" id="{C59F9A16-2384-4041-B562-23077D070EF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3A6BC92-1EAD-453D-85AD-CF45E4C08A5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A63CA228-8DE3-4CB1-BD2E-D676050D4BA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6" name="AutoShape 39" descr="Resultado de imagen para MULTICONECTOR HDMI">
          <a:extLst>
            <a:ext uri="{FF2B5EF4-FFF2-40B4-BE49-F238E27FC236}">
              <a16:creationId xmlns:a16="http://schemas.microsoft.com/office/drawing/2014/main" id="{4F1143B1-1305-4AA5-8A33-815085AE3B8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B013AD8-B72E-4A00-AB3D-21CFF122539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9C26709E-F295-470E-8A90-95B28CA206B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8">
          <a:extLst>
            <a:ext uri="{FF2B5EF4-FFF2-40B4-BE49-F238E27FC236}">
              <a16:creationId xmlns:a16="http://schemas.microsoft.com/office/drawing/2014/main" id="{D2ED7E69-1070-4F9E-8A9A-E8EE00DEF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49">
          <a:extLst>
            <a:ext uri="{FF2B5EF4-FFF2-40B4-BE49-F238E27FC236}">
              <a16:creationId xmlns:a16="http://schemas.microsoft.com/office/drawing/2014/main" id="{6365C0D4-27C1-460F-B5F9-604278667E2C}"/>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17</xdr:col>
      <xdr:colOff>500991</xdr:colOff>
      <xdr:row>1</xdr:row>
      <xdr:rowOff>40820</xdr:rowOff>
    </xdr:from>
    <xdr:to>
      <xdr:col>17</xdr:col>
      <xdr:colOff>1643991</xdr:colOff>
      <xdr:row>3</xdr:row>
      <xdr:rowOff>266300</xdr:rowOff>
    </xdr:to>
    <xdr:pic>
      <xdr:nvPicPr>
        <xdr:cNvPr id="2" name="Imagen 1">
          <a:extLst>
            <a:ext uri="{FF2B5EF4-FFF2-40B4-BE49-F238E27FC236}">
              <a16:creationId xmlns:a16="http://schemas.microsoft.com/office/drawing/2014/main" id="{24FED53D-2DAB-4429-9B56-07817B56A79E}"/>
            </a:ext>
          </a:extLst>
        </xdr:cNvPr>
        <xdr:cNvPicPr>
          <a:picLocks noChangeAspect="1"/>
        </xdr:cNvPicPr>
      </xdr:nvPicPr>
      <xdr:blipFill>
        <a:blip xmlns:r="http://schemas.openxmlformats.org/officeDocument/2006/relationships" r:embed="rId1"/>
        <a:stretch>
          <a:fillRect/>
        </a:stretch>
      </xdr:blipFill>
      <xdr:spPr>
        <a:xfrm>
          <a:off x="19817691" y="299900"/>
          <a:ext cx="1143000" cy="1040820"/>
        </a:xfrm>
        <a:prstGeom prst="rect">
          <a:avLst/>
        </a:prstGeom>
      </xdr:spPr>
    </xdr:pic>
    <xdr:clientData/>
  </xdr:twoCellAnchor>
  <xdr:twoCellAnchor editAs="oneCell">
    <xdr:from>
      <xdr:col>2</xdr:col>
      <xdr:colOff>566397</xdr:colOff>
      <xdr:row>0</xdr:row>
      <xdr:rowOff>219982</xdr:rowOff>
    </xdr:from>
    <xdr:to>
      <xdr:col>5</xdr:col>
      <xdr:colOff>282039</xdr:colOff>
      <xdr:row>3</xdr:row>
      <xdr:rowOff>295754</xdr:rowOff>
    </xdr:to>
    <xdr:pic>
      <xdr:nvPicPr>
        <xdr:cNvPr id="3" name="Imagen 2">
          <a:extLst>
            <a:ext uri="{FF2B5EF4-FFF2-40B4-BE49-F238E27FC236}">
              <a16:creationId xmlns:a16="http://schemas.microsoft.com/office/drawing/2014/main" id="{AB662D70-D8BE-4965-B05F-94FBF0A7C939}"/>
            </a:ext>
          </a:extLst>
        </xdr:cNvPr>
        <xdr:cNvPicPr>
          <a:picLocks noChangeAspect="1"/>
        </xdr:cNvPicPr>
      </xdr:nvPicPr>
      <xdr:blipFill>
        <a:blip xmlns:r="http://schemas.openxmlformats.org/officeDocument/2006/relationships" r:embed="rId2"/>
        <a:stretch>
          <a:fillRect/>
        </a:stretch>
      </xdr:blipFill>
      <xdr:spPr>
        <a:xfrm>
          <a:off x="1153137" y="219982"/>
          <a:ext cx="3540882" cy="1150192"/>
        </a:xfrm>
        <a:prstGeom prst="rect">
          <a:avLst/>
        </a:prstGeom>
      </xdr:spPr>
    </xdr:pic>
    <xdr:clientData/>
  </xdr:twoCellAnchor>
  <xdr:twoCellAnchor editAs="oneCell">
    <xdr:from>
      <xdr:col>11</xdr:col>
      <xdr:colOff>0</xdr:colOff>
      <xdr:row>61</xdr:row>
      <xdr:rowOff>0</xdr:rowOff>
    </xdr:from>
    <xdr:to>
      <xdr:col>11</xdr:col>
      <xdr:colOff>304800</xdr:colOff>
      <xdr:row>62</xdr:row>
      <xdr:rowOff>87448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A2AF86D-49AE-4002-8EC9-892E9FA02094}"/>
            </a:ext>
          </a:extLst>
        </xdr:cNvPr>
        <xdr:cNvSpPr>
          <a:spLocks noChangeAspect="1" noChangeArrowheads="1"/>
        </xdr:cNvSpPr>
      </xdr:nvSpPr>
      <xdr:spPr bwMode="auto">
        <a:xfrm>
          <a:off x="11864340" y="25130760"/>
          <a:ext cx="304800" cy="28556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56</xdr:row>
      <xdr:rowOff>0</xdr:rowOff>
    </xdr:from>
    <xdr:ext cx="304800" cy="2906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60AFB222-58FE-4A6F-80A8-1B59761382A0}"/>
            </a:ext>
          </a:extLst>
        </xdr:cNvPr>
        <xdr:cNvSpPr>
          <a:spLocks noChangeAspect="1" noChangeArrowheads="1"/>
        </xdr:cNvSpPr>
      </xdr:nvSpPr>
      <xdr:spPr bwMode="auto">
        <a:xfrm>
          <a:off x="13106400" y="2413254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56</xdr:row>
      <xdr:rowOff>0</xdr:rowOff>
    </xdr:from>
    <xdr:ext cx="304800" cy="291553"/>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3D06796-2A25-4793-92F3-BA115DB5F73E}"/>
            </a:ext>
          </a:extLst>
        </xdr:cNvPr>
        <xdr:cNvSpPr>
          <a:spLocks noChangeAspect="1" noChangeArrowheads="1"/>
        </xdr:cNvSpPr>
      </xdr:nvSpPr>
      <xdr:spPr bwMode="auto">
        <a:xfrm>
          <a:off x="13106400" y="2413254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5</xdr:col>
      <xdr:colOff>304800</xdr:colOff>
      <xdr:row>29</xdr:row>
      <xdr:rowOff>141194</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B9029524-9058-4EF3-B929-B27C0CCD6588}"/>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C50B3ADC-A472-423E-BB06-40E2E08A653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 name="AutoShape 51" descr="Resultado de imagen para GUANTE DE SEGURIDAD RECUBIERTO EN NITRILO PALMA Talla 9">
          <a:extLst>
            <a:ext uri="{FF2B5EF4-FFF2-40B4-BE49-F238E27FC236}">
              <a16:creationId xmlns:a16="http://schemas.microsoft.com/office/drawing/2014/main" id="{8CFDFA70-FFAD-4AF0-A9F4-5CA6D455827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5" name="AutoShape 54" descr="Resultado de imagen para GUANTE DE SEGURIDAD RECUBIERTO EN NITRILO PALMA Talla 7">
          <a:extLst>
            <a:ext uri="{FF2B5EF4-FFF2-40B4-BE49-F238E27FC236}">
              <a16:creationId xmlns:a16="http://schemas.microsoft.com/office/drawing/2014/main" id="{398D53CC-4325-4B78-86D8-6795BC065C0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6" name="AutoShape 39" descr="Resultado de imagen para MULTICONECTOR HDMI">
          <a:extLst>
            <a:ext uri="{FF2B5EF4-FFF2-40B4-BE49-F238E27FC236}">
              <a16:creationId xmlns:a16="http://schemas.microsoft.com/office/drawing/2014/main" id="{04B0BAD1-2A27-4D19-A23C-50B6A89C81E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7" name="AutoShape 51" descr="Resultado de imagen para GUANTE DE SEGURIDAD RECUBIERTO EN NITRILO PALMA Talla 9">
          <a:extLst>
            <a:ext uri="{FF2B5EF4-FFF2-40B4-BE49-F238E27FC236}">
              <a16:creationId xmlns:a16="http://schemas.microsoft.com/office/drawing/2014/main" id="{AC9D0722-6BC3-4E8E-B2E9-83519249954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8" name="AutoShape 54" descr="Resultado de imagen para GUANTE DE SEGURIDAD RECUBIERTO EN NITRILO PALMA Talla 7">
          <a:extLst>
            <a:ext uri="{FF2B5EF4-FFF2-40B4-BE49-F238E27FC236}">
              <a16:creationId xmlns:a16="http://schemas.microsoft.com/office/drawing/2014/main" id="{2EE9562A-1DCD-4171-A8AB-0776D419049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9" name="AutoShape 39" descr="Resultado de imagen para MULTICONECTOR HDMI">
          <a:extLst>
            <a:ext uri="{FF2B5EF4-FFF2-40B4-BE49-F238E27FC236}">
              <a16:creationId xmlns:a16="http://schemas.microsoft.com/office/drawing/2014/main" id="{AA33C1E0-E94E-4771-B285-209E4741AD9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0" name="AutoShape 51" descr="Resultado de imagen para GUANTE DE SEGURIDAD RECUBIERTO EN NITRILO PALMA Talla 9">
          <a:extLst>
            <a:ext uri="{FF2B5EF4-FFF2-40B4-BE49-F238E27FC236}">
              <a16:creationId xmlns:a16="http://schemas.microsoft.com/office/drawing/2014/main" id="{67AD2E84-3BE5-4938-A1DD-6A4EE75BFF2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1" name="AutoShape 39" descr="Resultado de imagen para MULTICONECTOR HDMI">
          <a:extLst>
            <a:ext uri="{FF2B5EF4-FFF2-40B4-BE49-F238E27FC236}">
              <a16:creationId xmlns:a16="http://schemas.microsoft.com/office/drawing/2014/main" id="{1EC95BF9-E094-4959-B32D-2D6FAF49382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2" name="AutoShape 51" descr="Resultado de imagen para GUANTE DE SEGURIDAD RECUBIERTO EN NITRILO PALMA Talla 9">
          <a:extLst>
            <a:ext uri="{FF2B5EF4-FFF2-40B4-BE49-F238E27FC236}">
              <a16:creationId xmlns:a16="http://schemas.microsoft.com/office/drawing/2014/main" id="{1A5B6EE8-EEF3-475F-8C35-7082FA50D11E}"/>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3" name="AutoShape 54" descr="Resultado de imagen para GUANTE DE SEGURIDAD RECUBIERTO EN NITRILO PALMA Talla 7">
          <a:extLst>
            <a:ext uri="{FF2B5EF4-FFF2-40B4-BE49-F238E27FC236}">
              <a16:creationId xmlns:a16="http://schemas.microsoft.com/office/drawing/2014/main" id="{3181CB0F-2652-4B0E-AD73-B9A16292E195}"/>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4" name="AutoShape 39" descr="Resultado de imagen para MULTICONECTOR HDMI">
          <a:extLst>
            <a:ext uri="{FF2B5EF4-FFF2-40B4-BE49-F238E27FC236}">
              <a16:creationId xmlns:a16="http://schemas.microsoft.com/office/drawing/2014/main" id="{520CC23E-00FA-4AEC-839D-8EBD9F50BADA}"/>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5" name="AutoShape 51" descr="Resultado de imagen para GUANTE DE SEGURIDAD RECUBIERTO EN NITRILO PALMA Talla 9">
          <a:extLst>
            <a:ext uri="{FF2B5EF4-FFF2-40B4-BE49-F238E27FC236}">
              <a16:creationId xmlns:a16="http://schemas.microsoft.com/office/drawing/2014/main" id="{5D1CB38F-864D-4DA4-AF03-69E2CD54D233}"/>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6" name="AutoShape 39" descr="Resultado de imagen para MULTICONECTOR HDMI">
          <a:extLst>
            <a:ext uri="{FF2B5EF4-FFF2-40B4-BE49-F238E27FC236}">
              <a16:creationId xmlns:a16="http://schemas.microsoft.com/office/drawing/2014/main" id="{526170F4-C2B2-4652-99C1-A676068ECE09}"/>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912DC033-A17E-407D-9383-46EC5DB74051}"/>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8" name="AutoShape 39" descr="Resultado de imagen para MULTICONECTOR HDMI">
          <a:extLst>
            <a:ext uri="{FF2B5EF4-FFF2-40B4-BE49-F238E27FC236}">
              <a16:creationId xmlns:a16="http://schemas.microsoft.com/office/drawing/2014/main" id="{F66129F0-61DF-483C-AE4A-F024A6C25E7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19" name="AutoShape 51" descr="Resultado de imagen para GUANTE DE SEGURIDAD RECUBIERTO EN NITRILO PALMA Talla 9">
          <a:extLst>
            <a:ext uri="{FF2B5EF4-FFF2-40B4-BE49-F238E27FC236}">
              <a16:creationId xmlns:a16="http://schemas.microsoft.com/office/drawing/2014/main" id="{D3FA475C-A844-4A0A-9581-07FF38662146}"/>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0" name="AutoShape 54" descr="Resultado de imagen para GUANTE DE SEGURIDAD RECUBIERTO EN NITRILO PALMA Talla 7">
          <a:extLst>
            <a:ext uri="{FF2B5EF4-FFF2-40B4-BE49-F238E27FC236}">
              <a16:creationId xmlns:a16="http://schemas.microsoft.com/office/drawing/2014/main" id="{FB140E16-A91C-4E19-99F8-E6A1B26E260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1" name="AutoShape 39" descr="Resultado de imagen para MULTICONECTOR HDMI">
          <a:extLst>
            <a:ext uri="{FF2B5EF4-FFF2-40B4-BE49-F238E27FC236}">
              <a16:creationId xmlns:a16="http://schemas.microsoft.com/office/drawing/2014/main" id="{FB0C6BE5-5FDF-4EF5-8998-1D73EB7E0F8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2" name="AutoShape 51" descr="Resultado de imagen para GUANTE DE SEGURIDAD RECUBIERTO EN NITRILO PALMA Talla 9">
          <a:extLst>
            <a:ext uri="{FF2B5EF4-FFF2-40B4-BE49-F238E27FC236}">
              <a16:creationId xmlns:a16="http://schemas.microsoft.com/office/drawing/2014/main" id="{592EE390-33B1-4146-8F51-7BA83A35960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3" name="AutoShape 54" descr="Resultado de imagen para GUANTE DE SEGURIDAD RECUBIERTO EN NITRILO PALMA Talla 7">
          <a:extLst>
            <a:ext uri="{FF2B5EF4-FFF2-40B4-BE49-F238E27FC236}">
              <a16:creationId xmlns:a16="http://schemas.microsoft.com/office/drawing/2014/main" id="{028641A7-F338-44EA-9BDA-91F7B17F91A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4" name="AutoShape 39" descr="Resultado de imagen para MULTICONECTOR HDMI">
          <a:extLst>
            <a:ext uri="{FF2B5EF4-FFF2-40B4-BE49-F238E27FC236}">
              <a16:creationId xmlns:a16="http://schemas.microsoft.com/office/drawing/2014/main" id="{A71966C4-26B9-4E6C-BF29-3153E5CA2EA2}"/>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5" name="AutoShape 51" descr="Resultado de imagen para GUANTE DE SEGURIDAD RECUBIERTO EN NITRILO PALMA Talla 9">
          <a:extLst>
            <a:ext uri="{FF2B5EF4-FFF2-40B4-BE49-F238E27FC236}">
              <a16:creationId xmlns:a16="http://schemas.microsoft.com/office/drawing/2014/main" id="{5A7BA8F0-58B4-4E48-ABAD-4EE333C00A91}"/>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141194</xdr:rowOff>
    </xdr:to>
    <xdr:sp macro="" textlink="">
      <xdr:nvSpPr>
        <xdr:cNvPr id="26" name="AutoShape 54" descr="Resultado de imagen para GUANTE DE SEGURIDAD RECUBIERTO EN NITRILO PALMA Talla 7">
          <a:extLst>
            <a:ext uri="{FF2B5EF4-FFF2-40B4-BE49-F238E27FC236}">
              <a16:creationId xmlns:a16="http://schemas.microsoft.com/office/drawing/2014/main" id="{B71CAA43-0E97-4A08-A8CD-476382C0B075}"/>
            </a:ext>
          </a:extLst>
        </xdr:cNvPr>
        <xdr:cNvSpPr>
          <a:spLocks noChangeAspect="1" noChangeArrowheads="1"/>
        </xdr:cNvSpPr>
      </xdr:nvSpPr>
      <xdr:spPr bwMode="auto">
        <a:xfrm>
          <a:off x="6736080" y="4579620"/>
          <a:ext cx="304800" cy="45379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7" name="AutoShape 39" descr="Resultado de imagen para MULTICONECTOR HDMI">
          <a:extLst>
            <a:ext uri="{FF2B5EF4-FFF2-40B4-BE49-F238E27FC236}">
              <a16:creationId xmlns:a16="http://schemas.microsoft.com/office/drawing/2014/main" id="{FA9B5331-384B-49D4-A462-B8340FFA721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8" name="AutoShape 51" descr="Resultado de imagen para GUANTE DE SEGURIDAD RECUBIERTO EN NITRILO PALMA Talla 9">
          <a:extLst>
            <a:ext uri="{FF2B5EF4-FFF2-40B4-BE49-F238E27FC236}">
              <a16:creationId xmlns:a16="http://schemas.microsoft.com/office/drawing/2014/main" id="{6BE0EA85-B7BC-4B77-B7CA-7B970343BF0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29" name="AutoShape 54" descr="Resultado de imagen para GUANTE DE SEGURIDAD RECUBIERTO EN NITRILO PALMA Talla 7">
          <a:extLst>
            <a:ext uri="{FF2B5EF4-FFF2-40B4-BE49-F238E27FC236}">
              <a16:creationId xmlns:a16="http://schemas.microsoft.com/office/drawing/2014/main" id="{0B101378-63C5-472C-A408-AE5EAB1AEB7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0" name="AutoShape 39" descr="Resultado de imagen para MULTICONECTOR HDMI">
          <a:extLst>
            <a:ext uri="{FF2B5EF4-FFF2-40B4-BE49-F238E27FC236}">
              <a16:creationId xmlns:a16="http://schemas.microsoft.com/office/drawing/2014/main" id="{2927EFA1-6FB6-4CE8-BB5A-FD2FA91739FD}"/>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1" name="AutoShape 39" descr="Resultado de imagen para MULTICONECTOR HDMI">
          <a:extLst>
            <a:ext uri="{FF2B5EF4-FFF2-40B4-BE49-F238E27FC236}">
              <a16:creationId xmlns:a16="http://schemas.microsoft.com/office/drawing/2014/main" id="{7CEE02BF-1AD7-48FF-BFE1-8AC038DD858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9F5E7022-F6FB-467A-8951-C7F2AC97D09E}"/>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BF0B8895-1754-4C19-BA05-CC900C8F6487}"/>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4" name="AutoShape 39" descr="Resultado de imagen para MULTICONECTOR HDMI">
          <a:extLst>
            <a:ext uri="{FF2B5EF4-FFF2-40B4-BE49-F238E27FC236}">
              <a16:creationId xmlns:a16="http://schemas.microsoft.com/office/drawing/2014/main" id="{B64C5075-F35E-4A86-BF25-E26C392BFFC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5" name="AutoShape 51" descr="Resultado de imagen para GUANTE DE SEGURIDAD RECUBIERTO EN NITRILO PALMA Talla 9">
          <a:extLst>
            <a:ext uri="{FF2B5EF4-FFF2-40B4-BE49-F238E27FC236}">
              <a16:creationId xmlns:a16="http://schemas.microsoft.com/office/drawing/2014/main" id="{9785AD5A-2E8C-4D1C-9696-AD1DAAA0D0AB}"/>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6" name="AutoShape 54" descr="Resultado de imagen para GUANTE DE SEGURIDAD RECUBIERTO EN NITRILO PALMA Talla 7">
          <a:extLst>
            <a:ext uri="{FF2B5EF4-FFF2-40B4-BE49-F238E27FC236}">
              <a16:creationId xmlns:a16="http://schemas.microsoft.com/office/drawing/2014/main" id="{D4DD1F62-591B-467E-9CD8-6A835D0B7ED9}"/>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7" name="AutoShape 39" descr="Resultado de imagen para MULTICONECTOR HDMI">
          <a:extLst>
            <a:ext uri="{FF2B5EF4-FFF2-40B4-BE49-F238E27FC236}">
              <a16:creationId xmlns:a16="http://schemas.microsoft.com/office/drawing/2014/main" id="{19E7425D-359B-4D13-B7CD-197F39DF895C}"/>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8" name="AutoShape 51" descr="Resultado de imagen para GUANTE DE SEGURIDAD RECUBIERTO EN NITRILO PALMA Talla 9">
          <a:extLst>
            <a:ext uri="{FF2B5EF4-FFF2-40B4-BE49-F238E27FC236}">
              <a16:creationId xmlns:a16="http://schemas.microsoft.com/office/drawing/2014/main" id="{20A33C61-2441-434A-986F-3A69974EBB53}"/>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39" name="AutoShape 54" descr="Resultado de imagen para GUANTE DE SEGURIDAD RECUBIERTO EN NITRILO PALMA Talla 7">
          <a:extLst>
            <a:ext uri="{FF2B5EF4-FFF2-40B4-BE49-F238E27FC236}">
              <a16:creationId xmlns:a16="http://schemas.microsoft.com/office/drawing/2014/main" id="{A63AB8F5-606A-4998-A626-E653FB98565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0" name="AutoShape 39" descr="Resultado de imagen para MULTICONECTOR HDMI">
          <a:extLst>
            <a:ext uri="{FF2B5EF4-FFF2-40B4-BE49-F238E27FC236}">
              <a16:creationId xmlns:a16="http://schemas.microsoft.com/office/drawing/2014/main" id="{32413B6C-B84E-4BF0-9048-837FAB6746D0}"/>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1" name="AutoShape 51" descr="Resultado de imagen para GUANTE DE SEGURIDAD RECUBIERTO EN NITRILO PALMA Talla 9">
          <a:extLst>
            <a:ext uri="{FF2B5EF4-FFF2-40B4-BE49-F238E27FC236}">
              <a16:creationId xmlns:a16="http://schemas.microsoft.com/office/drawing/2014/main" id="{CADF7666-A98F-4018-90DF-E02A7C465F18}"/>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2" name="AutoShape 39" descr="Resultado de imagen para MULTICONECTOR HDMI">
          <a:extLst>
            <a:ext uri="{FF2B5EF4-FFF2-40B4-BE49-F238E27FC236}">
              <a16:creationId xmlns:a16="http://schemas.microsoft.com/office/drawing/2014/main" id="{5B217EAC-8640-497C-B8D3-4633BCEF852F}"/>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1E32FD8C-A729-43A7-B05E-E03F793581B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76341</xdr:rowOff>
    </xdr:to>
    <xdr:sp macro="" textlink="">
      <xdr:nvSpPr>
        <xdr:cNvPr id="44" name="AutoShape 54" descr="Resultado de imagen para GUANTE DE SEGURIDAD RECUBIERTO EN NITRILO PALMA Talla 7">
          <a:extLst>
            <a:ext uri="{FF2B5EF4-FFF2-40B4-BE49-F238E27FC236}">
              <a16:creationId xmlns:a16="http://schemas.microsoft.com/office/drawing/2014/main" id="{5BF9FA4D-C5C2-44FB-AD88-707045EDD221}"/>
            </a:ext>
          </a:extLst>
        </xdr:cNvPr>
        <xdr:cNvSpPr>
          <a:spLocks noChangeAspect="1" noChangeArrowheads="1"/>
        </xdr:cNvSpPr>
      </xdr:nvSpPr>
      <xdr:spPr bwMode="auto">
        <a:xfrm>
          <a:off x="6736080" y="4579620"/>
          <a:ext cx="304800" cy="4473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96333F7D-19A5-4788-B5B7-4E82DF7D964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6" name="AutoShape 51" descr="Resultado de imagen para GUANTE DE SEGURIDAD RECUBIERTO EN NITRILO PALMA Talla 9">
          <a:extLst>
            <a:ext uri="{FF2B5EF4-FFF2-40B4-BE49-F238E27FC236}">
              <a16:creationId xmlns:a16="http://schemas.microsoft.com/office/drawing/2014/main" id="{F5155AED-B97D-46DE-9B73-FC3B94705FC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7" name="AutoShape 54" descr="Resultado de imagen para GUANTE DE SEGURIDAD RECUBIERTO EN NITRILO PALMA Talla 7">
          <a:extLst>
            <a:ext uri="{FF2B5EF4-FFF2-40B4-BE49-F238E27FC236}">
              <a16:creationId xmlns:a16="http://schemas.microsoft.com/office/drawing/2014/main" id="{0A1C6C29-3A0E-42C9-873B-07BA6A1728C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8" name="AutoShape 39" descr="Resultado de imagen para MULTICONECTOR HDMI">
          <a:extLst>
            <a:ext uri="{FF2B5EF4-FFF2-40B4-BE49-F238E27FC236}">
              <a16:creationId xmlns:a16="http://schemas.microsoft.com/office/drawing/2014/main" id="{124F62D7-981C-4873-8CDF-CE7AE2DA9BE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6506548C-B423-4558-9584-E005B19B631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F7053B1A-61E3-4F16-ADAA-303B3ACB254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1" name="AutoShape 39" descr="Resultado de imagen para MULTICONECTOR HDMI">
          <a:extLst>
            <a:ext uri="{FF2B5EF4-FFF2-40B4-BE49-F238E27FC236}">
              <a16:creationId xmlns:a16="http://schemas.microsoft.com/office/drawing/2014/main" id="{1E92BEFE-6CD6-4C6E-AB2D-28C369C5FD8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C2D0AC55-70FE-4B7D-84A4-7135B8CA909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3" name="AutoShape 39" descr="Resultado de imagen para MULTICONECTOR HDMI">
          <a:extLst>
            <a:ext uri="{FF2B5EF4-FFF2-40B4-BE49-F238E27FC236}">
              <a16:creationId xmlns:a16="http://schemas.microsoft.com/office/drawing/2014/main" id="{3C005C40-8077-43E2-A4ED-3E2A6DA18A4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2EAC7E11-3CB1-49CE-B0B9-DA7044682220}"/>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5" name="AutoShape 54" descr="Resultado de imagen para GUANTE DE SEGURIDAD RECUBIERTO EN NITRILO PALMA Talla 7">
          <a:extLst>
            <a:ext uri="{FF2B5EF4-FFF2-40B4-BE49-F238E27FC236}">
              <a16:creationId xmlns:a16="http://schemas.microsoft.com/office/drawing/2014/main" id="{98743B11-EF5E-48B5-84B3-06F3F703AF7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6" name="AutoShape 39" descr="Resultado de imagen para MULTICONECTOR HDMI">
          <a:extLst>
            <a:ext uri="{FF2B5EF4-FFF2-40B4-BE49-F238E27FC236}">
              <a16:creationId xmlns:a16="http://schemas.microsoft.com/office/drawing/2014/main" id="{82872BE8-F837-4236-BBE1-79D8F439992E}"/>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8FE1B616-17DB-4D47-80BE-30204A50493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8" name="AutoShape 39" descr="Resultado de imagen para MULTICONECTOR HDMI">
          <a:extLst>
            <a:ext uri="{FF2B5EF4-FFF2-40B4-BE49-F238E27FC236}">
              <a16:creationId xmlns:a16="http://schemas.microsoft.com/office/drawing/2014/main" id="{D60A1D4D-454C-4505-A5F3-677390A70FA8}"/>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B55C92F4-5FF8-49C4-868C-17FABD7942A3}"/>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0" name="AutoShape 39" descr="Resultado de imagen para MULTICONECTOR HDMI">
          <a:extLst>
            <a:ext uri="{FF2B5EF4-FFF2-40B4-BE49-F238E27FC236}">
              <a16:creationId xmlns:a16="http://schemas.microsoft.com/office/drawing/2014/main" id="{31E76B0D-ABF3-4BD8-A16C-790C8173D9B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1" name="AutoShape 51" descr="Resultado de imagen para GUANTE DE SEGURIDAD RECUBIERTO EN NITRILO PALMA Talla 9">
          <a:extLst>
            <a:ext uri="{FF2B5EF4-FFF2-40B4-BE49-F238E27FC236}">
              <a16:creationId xmlns:a16="http://schemas.microsoft.com/office/drawing/2014/main" id="{EE21F784-C024-4AE0-A9A4-D391C0C7B1D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2" name="AutoShape 54" descr="Resultado de imagen para GUANTE DE SEGURIDAD RECUBIERTO EN NITRILO PALMA Talla 7">
          <a:extLst>
            <a:ext uri="{FF2B5EF4-FFF2-40B4-BE49-F238E27FC236}">
              <a16:creationId xmlns:a16="http://schemas.microsoft.com/office/drawing/2014/main" id="{540E1A92-4339-4C0E-BE1F-EE4FD68B7C8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3" name="AutoShape 39" descr="Resultado de imagen para MULTICONECTOR HDMI">
          <a:extLst>
            <a:ext uri="{FF2B5EF4-FFF2-40B4-BE49-F238E27FC236}">
              <a16:creationId xmlns:a16="http://schemas.microsoft.com/office/drawing/2014/main" id="{05CE5D8A-5DF9-4349-87F0-FAD91ECC54F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4" name="AutoShape 51" descr="Resultado de imagen para GUANTE DE SEGURIDAD RECUBIERTO EN NITRILO PALMA Talla 9">
          <a:extLst>
            <a:ext uri="{FF2B5EF4-FFF2-40B4-BE49-F238E27FC236}">
              <a16:creationId xmlns:a16="http://schemas.microsoft.com/office/drawing/2014/main" id="{4B425A59-484C-451D-8980-3B500665031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5" name="AutoShape 54" descr="Resultado de imagen para GUANTE DE SEGURIDAD RECUBIERTO EN NITRILO PALMA Talla 7">
          <a:extLst>
            <a:ext uri="{FF2B5EF4-FFF2-40B4-BE49-F238E27FC236}">
              <a16:creationId xmlns:a16="http://schemas.microsoft.com/office/drawing/2014/main" id="{79C9184A-5057-419B-8C0D-212E4CD5660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6" name="AutoShape 39" descr="Resultado de imagen para MULTICONECTOR HDMI">
          <a:extLst>
            <a:ext uri="{FF2B5EF4-FFF2-40B4-BE49-F238E27FC236}">
              <a16:creationId xmlns:a16="http://schemas.microsoft.com/office/drawing/2014/main" id="{0416BC24-5F8B-4591-8390-913257108EE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7" name="AutoShape 51" descr="Resultado de imagen para GUANTE DE SEGURIDAD RECUBIERTO EN NITRILO PALMA Talla 9">
          <a:extLst>
            <a:ext uri="{FF2B5EF4-FFF2-40B4-BE49-F238E27FC236}">
              <a16:creationId xmlns:a16="http://schemas.microsoft.com/office/drawing/2014/main" id="{FDA88E89-FF8A-498E-BB79-6BB8A34C0C29}"/>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68" name="AutoShape 54" descr="Resultado de imagen para GUANTE DE SEGURIDAD RECUBIERTO EN NITRILO PALMA Talla 7">
          <a:extLst>
            <a:ext uri="{FF2B5EF4-FFF2-40B4-BE49-F238E27FC236}">
              <a16:creationId xmlns:a16="http://schemas.microsoft.com/office/drawing/2014/main" id="{B314662D-4E5E-4228-8769-E3A5E0DACD1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69" name="AutoShape 39" descr="Resultado de imagen para MULTICONECTOR HDMI">
          <a:extLst>
            <a:ext uri="{FF2B5EF4-FFF2-40B4-BE49-F238E27FC236}">
              <a16:creationId xmlns:a16="http://schemas.microsoft.com/office/drawing/2014/main" id="{0B7960B0-85DD-426E-B150-608369CAF72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0" name="AutoShape 51" descr="Resultado de imagen para GUANTE DE SEGURIDAD RECUBIERTO EN NITRILO PALMA Talla 9">
          <a:extLst>
            <a:ext uri="{FF2B5EF4-FFF2-40B4-BE49-F238E27FC236}">
              <a16:creationId xmlns:a16="http://schemas.microsoft.com/office/drawing/2014/main" id="{98020274-4E83-4032-8F19-BDFB2075EC4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1" name="AutoShape 54" descr="Resultado de imagen para GUANTE DE SEGURIDAD RECUBIERTO EN NITRILO PALMA Talla 7">
          <a:extLst>
            <a:ext uri="{FF2B5EF4-FFF2-40B4-BE49-F238E27FC236}">
              <a16:creationId xmlns:a16="http://schemas.microsoft.com/office/drawing/2014/main" id="{0EA9ED89-1AB3-4B7F-9A2D-BBC4D4F0A576}"/>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2" name="AutoShape 39" descr="Resultado de imagen para MULTICONECTOR HDMI">
          <a:extLst>
            <a:ext uri="{FF2B5EF4-FFF2-40B4-BE49-F238E27FC236}">
              <a16:creationId xmlns:a16="http://schemas.microsoft.com/office/drawing/2014/main" id="{253C062A-049F-47F2-A7B3-A9B2656AC9C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3" name="AutoShape 39" descr="Resultado de imagen para MULTICONECTOR HDMI">
          <a:extLst>
            <a:ext uri="{FF2B5EF4-FFF2-40B4-BE49-F238E27FC236}">
              <a16:creationId xmlns:a16="http://schemas.microsoft.com/office/drawing/2014/main" id="{3F44F333-D5F1-4603-9AC1-0DCACBDE923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4" name="AutoShape 51" descr="Resultado de imagen para GUANTE DE SEGURIDAD RECUBIERTO EN NITRILO PALMA Talla 9">
          <a:extLst>
            <a:ext uri="{FF2B5EF4-FFF2-40B4-BE49-F238E27FC236}">
              <a16:creationId xmlns:a16="http://schemas.microsoft.com/office/drawing/2014/main" id="{EE24980B-4573-4C53-8399-3F633047109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5" name="AutoShape 54" descr="Resultado de imagen para GUANTE DE SEGURIDAD RECUBIERTO EN NITRILO PALMA Talla 7">
          <a:extLst>
            <a:ext uri="{FF2B5EF4-FFF2-40B4-BE49-F238E27FC236}">
              <a16:creationId xmlns:a16="http://schemas.microsoft.com/office/drawing/2014/main" id="{B3E88CAE-E775-42E8-B75C-16F26FDC7B3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6" name="AutoShape 39" descr="Resultado de imagen para MULTICONECTOR HDMI">
          <a:extLst>
            <a:ext uri="{FF2B5EF4-FFF2-40B4-BE49-F238E27FC236}">
              <a16:creationId xmlns:a16="http://schemas.microsoft.com/office/drawing/2014/main" id="{70FC0E40-C2D8-49C0-889F-99D534781B3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7" name="AutoShape 51" descr="Resultado de imagen para GUANTE DE SEGURIDAD RECUBIERTO EN NITRILO PALMA Talla 9">
          <a:extLst>
            <a:ext uri="{FF2B5EF4-FFF2-40B4-BE49-F238E27FC236}">
              <a16:creationId xmlns:a16="http://schemas.microsoft.com/office/drawing/2014/main" id="{6E1696EB-58C1-45D3-8FFC-DE9FE90C6D48}"/>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8" name="AutoShape 54" descr="Resultado de imagen para GUANTE DE SEGURIDAD RECUBIERTO EN NITRILO PALMA Talla 7">
          <a:extLst>
            <a:ext uri="{FF2B5EF4-FFF2-40B4-BE49-F238E27FC236}">
              <a16:creationId xmlns:a16="http://schemas.microsoft.com/office/drawing/2014/main" id="{B30C1B44-C605-405D-ABF4-843FDE3DF8F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79" name="AutoShape 39" descr="Resultado de imagen para MULTICONECTOR HDMI">
          <a:extLst>
            <a:ext uri="{FF2B5EF4-FFF2-40B4-BE49-F238E27FC236}">
              <a16:creationId xmlns:a16="http://schemas.microsoft.com/office/drawing/2014/main" id="{3B5B0432-1CAD-4A0C-8943-EDC7CE7CF8C2}"/>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DB192A40-966C-41D3-AA09-E4631AD1B25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A6245198-DB62-4033-9B98-2B7B43731CB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2" name="AutoShape 39" descr="Resultado de imagen para MULTICONECTOR HDMI">
          <a:extLst>
            <a:ext uri="{FF2B5EF4-FFF2-40B4-BE49-F238E27FC236}">
              <a16:creationId xmlns:a16="http://schemas.microsoft.com/office/drawing/2014/main" id="{49EEE5C0-8833-436E-903B-7661CFE8C3B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26C97598-617D-49B1-83CD-A2E1B35FF1E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4" name="AutoShape 39" descr="Resultado de imagen para MULTICONECTOR HDMI">
          <a:extLst>
            <a:ext uri="{FF2B5EF4-FFF2-40B4-BE49-F238E27FC236}">
              <a16:creationId xmlns:a16="http://schemas.microsoft.com/office/drawing/2014/main" id="{5C063665-2AD9-4695-8AF4-0B7745E2AA6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374A8932-969D-4915-8E4C-42B690068C8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8098CF26-519F-4E87-A11C-54F959B95A9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7" name="AutoShape 51" descr="Resultado de imagen para GUANTE DE SEGURIDAD RECUBIERTO EN NITRILO PALMA Talla 9">
          <a:extLst>
            <a:ext uri="{FF2B5EF4-FFF2-40B4-BE49-F238E27FC236}">
              <a16:creationId xmlns:a16="http://schemas.microsoft.com/office/drawing/2014/main" id="{57224949-6E4A-47DF-B08D-6EF8AC1675A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8" name="AutoShape 54" descr="Resultado de imagen para GUANTE DE SEGURIDAD RECUBIERTO EN NITRILO PALMA Talla 7">
          <a:extLst>
            <a:ext uri="{FF2B5EF4-FFF2-40B4-BE49-F238E27FC236}">
              <a16:creationId xmlns:a16="http://schemas.microsoft.com/office/drawing/2014/main" id="{D9DDC98A-8533-4D3B-AD9A-E3D077C243A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89" name="AutoShape 39" descr="Resultado de imagen para MULTICONECTOR HDMI">
          <a:extLst>
            <a:ext uri="{FF2B5EF4-FFF2-40B4-BE49-F238E27FC236}">
              <a16:creationId xmlns:a16="http://schemas.microsoft.com/office/drawing/2014/main" id="{26C6FB75-5D92-47FB-9DA3-8A1A6596B1C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9479D267-BE47-4698-83EF-66B5E8951BD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1" name="AutoShape 39" descr="Resultado de imagen para MULTICONECTOR HDMI">
          <a:extLst>
            <a:ext uri="{FF2B5EF4-FFF2-40B4-BE49-F238E27FC236}">
              <a16:creationId xmlns:a16="http://schemas.microsoft.com/office/drawing/2014/main" id="{A19BFCD6-9F94-45B6-8776-B91B62BA4235}"/>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2" name="AutoShape 51" descr="Resultado de imagen para GUANTE DE SEGURIDAD RECUBIERTO EN NITRILO PALMA Talla 9">
          <a:extLst>
            <a:ext uri="{FF2B5EF4-FFF2-40B4-BE49-F238E27FC236}">
              <a16:creationId xmlns:a16="http://schemas.microsoft.com/office/drawing/2014/main" id="{548D0E75-AE02-4D20-A53E-CF404941C429}"/>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3" name="AutoShape 54" descr="Resultado de imagen para GUANTE DE SEGURIDAD RECUBIERTO EN NITRILO PALMA Talla 7">
          <a:extLst>
            <a:ext uri="{FF2B5EF4-FFF2-40B4-BE49-F238E27FC236}">
              <a16:creationId xmlns:a16="http://schemas.microsoft.com/office/drawing/2014/main" id="{770A946F-866F-4C48-8249-A13FBF48E393}"/>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4" name="AutoShape 39" descr="Resultado de imagen para MULTICONECTOR HDMI">
          <a:extLst>
            <a:ext uri="{FF2B5EF4-FFF2-40B4-BE49-F238E27FC236}">
              <a16:creationId xmlns:a16="http://schemas.microsoft.com/office/drawing/2014/main" id="{A67BA127-64B3-45E5-A1E2-DD2EBE601AC3}"/>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5FE1849F-6175-4A87-9046-071706DB82E2}"/>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6" name="AutoShape 39" descr="Resultado de imagen para MULTICONECTOR HDMI">
          <a:extLst>
            <a:ext uri="{FF2B5EF4-FFF2-40B4-BE49-F238E27FC236}">
              <a16:creationId xmlns:a16="http://schemas.microsoft.com/office/drawing/2014/main" id="{623C8603-F2B6-4480-9247-5A07C0461141}"/>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157303</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77D47487-DB0F-410D-8470-0CE6570177A5}"/>
            </a:ext>
          </a:extLst>
        </xdr:cNvPr>
        <xdr:cNvSpPr>
          <a:spLocks noChangeAspect="1" noChangeArrowheads="1"/>
        </xdr:cNvSpPr>
      </xdr:nvSpPr>
      <xdr:spPr bwMode="auto">
        <a:xfrm>
          <a:off x="6736080" y="4579620"/>
          <a:ext cx="304800" cy="4554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8" name="AutoShape 39" descr="Resultado de imagen para MULTICONECTOR HDMI">
          <a:extLst>
            <a:ext uri="{FF2B5EF4-FFF2-40B4-BE49-F238E27FC236}">
              <a16:creationId xmlns:a16="http://schemas.microsoft.com/office/drawing/2014/main" id="{8B441B94-6BE6-4A4B-BD6F-2ADF3642D07F}"/>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99" name="AutoShape 51" descr="Resultado de imagen para GUANTE DE SEGURIDAD RECUBIERTO EN NITRILO PALMA Talla 9">
          <a:extLst>
            <a:ext uri="{FF2B5EF4-FFF2-40B4-BE49-F238E27FC236}">
              <a16:creationId xmlns:a16="http://schemas.microsoft.com/office/drawing/2014/main" id="{384CE275-06BA-4E46-AB77-700BC8F3C990}"/>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0" name="AutoShape 54" descr="Resultado de imagen para GUANTE DE SEGURIDAD RECUBIERTO EN NITRILO PALMA Talla 7">
          <a:extLst>
            <a:ext uri="{FF2B5EF4-FFF2-40B4-BE49-F238E27FC236}">
              <a16:creationId xmlns:a16="http://schemas.microsoft.com/office/drawing/2014/main" id="{F0057208-D8A2-4626-8CD8-68A088E3BC8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1" name="AutoShape 39" descr="Resultado de imagen para MULTICONECTOR HDMI">
          <a:extLst>
            <a:ext uri="{FF2B5EF4-FFF2-40B4-BE49-F238E27FC236}">
              <a16:creationId xmlns:a16="http://schemas.microsoft.com/office/drawing/2014/main" id="{3010C005-3103-4740-BB65-72D980C7C55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2" name="AutoShape 51" descr="Resultado de imagen para GUANTE DE SEGURIDAD RECUBIERTO EN NITRILO PALMA Talla 9">
          <a:extLst>
            <a:ext uri="{FF2B5EF4-FFF2-40B4-BE49-F238E27FC236}">
              <a16:creationId xmlns:a16="http://schemas.microsoft.com/office/drawing/2014/main" id="{7A8A6F66-38C6-47FE-A906-FCB4F3C4B1B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3" name="AutoShape 54" descr="Resultado de imagen para GUANTE DE SEGURIDAD RECUBIERTO EN NITRILO PALMA Talla 7">
          <a:extLst>
            <a:ext uri="{FF2B5EF4-FFF2-40B4-BE49-F238E27FC236}">
              <a16:creationId xmlns:a16="http://schemas.microsoft.com/office/drawing/2014/main" id="{27ABEAB7-730D-4C1C-B835-0ADA297110D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4" name="AutoShape 39" descr="Resultado de imagen para MULTICONECTOR HDMI">
          <a:extLst>
            <a:ext uri="{FF2B5EF4-FFF2-40B4-BE49-F238E27FC236}">
              <a16:creationId xmlns:a16="http://schemas.microsoft.com/office/drawing/2014/main" id="{B97E7945-6F86-4281-8E09-AFEFB48D50EC}"/>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5" name="AutoShape 51" descr="Resultado de imagen para GUANTE DE SEGURIDAD RECUBIERTO EN NITRILO PALMA Talla 9">
          <a:extLst>
            <a:ext uri="{FF2B5EF4-FFF2-40B4-BE49-F238E27FC236}">
              <a16:creationId xmlns:a16="http://schemas.microsoft.com/office/drawing/2014/main" id="{FAE7FA64-1043-47D8-8328-E9DE5DBF6F0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6" name="AutoShape 54" descr="Resultado de imagen para GUANTE DE SEGURIDAD RECUBIERTO EN NITRILO PALMA Talla 7">
          <a:extLst>
            <a:ext uri="{FF2B5EF4-FFF2-40B4-BE49-F238E27FC236}">
              <a16:creationId xmlns:a16="http://schemas.microsoft.com/office/drawing/2014/main" id="{3513029A-30E9-475D-A697-4C7C8764958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7" name="AutoShape 39" descr="Resultado de imagen para MULTICONECTOR HDMI">
          <a:extLst>
            <a:ext uri="{FF2B5EF4-FFF2-40B4-BE49-F238E27FC236}">
              <a16:creationId xmlns:a16="http://schemas.microsoft.com/office/drawing/2014/main" id="{E69B0C4E-139C-483C-9887-D897133334A6}"/>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8" name="AutoShape 39" descr="Resultado de imagen para MULTICONECTOR HDMI">
          <a:extLst>
            <a:ext uri="{FF2B5EF4-FFF2-40B4-BE49-F238E27FC236}">
              <a16:creationId xmlns:a16="http://schemas.microsoft.com/office/drawing/2014/main" id="{3BD577DA-AC0A-4845-9CBC-9F55CC3EED7E}"/>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F67496EB-0F15-44C7-BFA0-2B5EE7EB46E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EEFD8ACB-D959-47DE-87A8-C9F426D85E05}"/>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1" name="AutoShape 39" descr="Resultado de imagen para MULTICONECTOR HDMI">
          <a:extLst>
            <a:ext uri="{FF2B5EF4-FFF2-40B4-BE49-F238E27FC236}">
              <a16:creationId xmlns:a16="http://schemas.microsoft.com/office/drawing/2014/main" id="{00882384-561C-496E-A693-A3BE1CF65EC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2" name="AutoShape 51" descr="Resultado de imagen para GUANTE DE SEGURIDAD RECUBIERTO EN NITRILO PALMA Talla 9">
          <a:extLst>
            <a:ext uri="{FF2B5EF4-FFF2-40B4-BE49-F238E27FC236}">
              <a16:creationId xmlns:a16="http://schemas.microsoft.com/office/drawing/2014/main" id="{F5CFDD85-8137-486E-AA8D-CD97278756B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3" name="AutoShape 54" descr="Resultado de imagen para GUANTE DE SEGURIDAD RECUBIERTO EN NITRILO PALMA Talla 7">
          <a:extLst>
            <a:ext uri="{FF2B5EF4-FFF2-40B4-BE49-F238E27FC236}">
              <a16:creationId xmlns:a16="http://schemas.microsoft.com/office/drawing/2014/main" id="{BB9C8686-9FA8-40C7-807E-352F54D24ABB}"/>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4" name="AutoShape 39" descr="Resultado de imagen para MULTICONECTOR HDMI">
          <a:extLst>
            <a:ext uri="{FF2B5EF4-FFF2-40B4-BE49-F238E27FC236}">
              <a16:creationId xmlns:a16="http://schemas.microsoft.com/office/drawing/2014/main" id="{C00CFFF8-ED4F-448C-B89E-4960A54F9AF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5" name="AutoShape 51" descr="Resultado de imagen para GUANTE DE SEGURIDAD RECUBIERTO EN NITRILO PALMA Talla 9">
          <a:extLst>
            <a:ext uri="{FF2B5EF4-FFF2-40B4-BE49-F238E27FC236}">
              <a16:creationId xmlns:a16="http://schemas.microsoft.com/office/drawing/2014/main" id="{2B1A5C43-5953-4B2E-BBAB-A54467BC6DD9}"/>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6" name="AutoShape 54" descr="Resultado de imagen para GUANTE DE SEGURIDAD RECUBIERTO EN NITRILO PALMA Talla 7">
          <a:extLst>
            <a:ext uri="{FF2B5EF4-FFF2-40B4-BE49-F238E27FC236}">
              <a16:creationId xmlns:a16="http://schemas.microsoft.com/office/drawing/2014/main" id="{C2338076-A951-4C35-8B8C-C5E2BB2C5B8D}"/>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7" name="AutoShape 39" descr="Resultado de imagen para MULTICONECTOR HDMI">
          <a:extLst>
            <a:ext uri="{FF2B5EF4-FFF2-40B4-BE49-F238E27FC236}">
              <a16:creationId xmlns:a16="http://schemas.microsoft.com/office/drawing/2014/main" id="{622AF2A0-B699-4170-857F-BE020CA101A1}"/>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8" name="AutoShape 51" descr="Resultado de imagen para GUANTE DE SEGURIDAD RECUBIERTO EN NITRILO PALMA Talla 9">
          <a:extLst>
            <a:ext uri="{FF2B5EF4-FFF2-40B4-BE49-F238E27FC236}">
              <a16:creationId xmlns:a16="http://schemas.microsoft.com/office/drawing/2014/main" id="{AF067130-67E8-43C5-BC54-C5B30F986422}"/>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19" name="AutoShape 39" descr="Resultado de imagen para MULTICONECTOR HDMI">
          <a:extLst>
            <a:ext uri="{FF2B5EF4-FFF2-40B4-BE49-F238E27FC236}">
              <a16:creationId xmlns:a16="http://schemas.microsoft.com/office/drawing/2014/main" id="{8537DB95-3A58-4B13-AEBC-17EDBC26905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0" name="AutoShape 51" descr="Resultado de imagen para GUANTE DE SEGURIDAD RECUBIERTO EN NITRILO PALMA Talla 9">
          <a:extLst>
            <a:ext uri="{FF2B5EF4-FFF2-40B4-BE49-F238E27FC236}">
              <a16:creationId xmlns:a16="http://schemas.microsoft.com/office/drawing/2014/main" id="{517C3651-AA32-480C-9B7E-EBBEAF0BA3D4}"/>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85866</xdr:rowOff>
    </xdr:to>
    <xdr:sp macro="" textlink="">
      <xdr:nvSpPr>
        <xdr:cNvPr id="121" name="AutoShape 54" descr="Resultado de imagen para GUANTE DE SEGURIDAD RECUBIERTO EN NITRILO PALMA Talla 7">
          <a:extLst>
            <a:ext uri="{FF2B5EF4-FFF2-40B4-BE49-F238E27FC236}">
              <a16:creationId xmlns:a16="http://schemas.microsoft.com/office/drawing/2014/main" id="{22E10CD9-B5BF-4FA1-A2F6-A02D904B555A}"/>
            </a:ext>
          </a:extLst>
        </xdr:cNvPr>
        <xdr:cNvSpPr>
          <a:spLocks noChangeAspect="1" noChangeArrowheads="1"/>
        </xdr:cNvSpPr>
      </xdr:nvSpPr>
      <xdr:spPr bwMode="auto">
        <a:xfrm>
          <a:off x="6736080" y="4579620"/>
          <a:ext cx="304800" cy="44826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F3BA8FBA-23C4-4FB6-85BB-6434181AD68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3" name="AutoShape 54" descr="Resultado de imagen para GUANTE DE SEGURIDAD RECUBIERTO EN NITRILO PALMA Talla 7">
          <a:extLst>
            <a:ext uri="{FF2B5EF4-FFF2-40B4-BE49-F238E27FC236}">
              <a16:creationId xmlns:a16="http://schemas.microsoft.com/office/drawing/2014/main" id="{F7698895-6526-4E19-B5A1-FB87B57936D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4" name="AutoShape 39" descr="Resultado de imagen para MULTICONECTOR HDMI">
          <a:extLst>
            <a:ext uri="{FF2B5EF4-FFF2-40B4-BE49-F238E27FC236}">
              <a16:creationId xmlns:a16="http://schemas.microsoft.com/office/drawing/2014/main" id="{DB72002D-5D94-4638-89D0-251248BA618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25" name="AutoShape 51" descr="Resultado de imagen para GUANTE DE SEGURIDAD RECUBIERTO EN NITRILO PALMA Talla 9">
          <a:extLst>
            <a:ext uri="{FF2B5EF4-FFF2-40B4-BE49-F238E27FC236}">
              <a16:creationId xmlns:a16="http://schemas.microsoft.com/office/drawing/2014/main" id="{6F298335-E46D-4998-B94C-59A22E8684D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6" name="AutoShape 39" descr="Resultado de imagen para MULTICONECTOR HDMI">
          <a:extLst>
            <a:ext uri="{FF2B5EF4-FFF2-40B4-BE49-F238E27FC236}">
              <a16:creationId xmlns:a16="http://schemas.microsoft.com/office/drawing/2014/main" id="{490C7CD0-B0AD-4F5A-81E4-48F566A15D7A}"/>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565AEF50-7559-46C8-A810-80CB9B1FEA1D}"/>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22070CDE-1CDD-4BA5-9EAC-CA2455701BF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29" name="AutoShape 39" descr="Resultado de imagen para MULTICONECTOR HDMI">
          <a:extLst>
            <a:ext uri="{FF2B5EF4-FFF2-40B4-BE49-F238E27FC236}">
              <a16:creationId xmlns:a16="http://schemas.microsoft.com/office/drawing/2014/main" id="{228B977C-2CE6-4A4A-9F50-C0B8BDE73CE5}"/>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0" name="AutoShape 51" descr="Resultado de imagen para GUANTE DE SEGURIDAD RECUBIERTO EN NITRILO PALMA Talla 9">
          <a:extLst>
            <a:ext uri="{FF2B5EF4-FFF2-40B4-BE49-F238E27FC236}">
              <a16:creationId xmlns:a16="http://schemas.microsoft.com/office/drawing/2014/main" id="{5BB0E11C-AAF2-41C4-806F-0D0AB5E64A71}"/>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1" name="AutoShape 39" descr="Resultado de imagen para MULTICONECTOR HDMI">
          <a:extLst>
            <a:ext uri="{FF2B5EF4-FFF2-40B4-BE49-F238E27FC236}">
              <a16:creationId xmlns:a16="http://schemas.microsoft.com/office/drawing/2014/main" id="{B5902B82-031E-4D9E-8A46-29CA4947251E}"/>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133491</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4FEF43-23EE-4D47-95C1-C9F1D4D11932}"/>
            </a:ext>
          </a:extLst>
        </xdr:cNvPr>
        <xdr:cNvSpPr>
          <a:spLocks noChangeAspect="1" noChangeArrowheads="1"/>
        </xdr:cNvSpPr>
      </xdr:nvSpPr>
      <xdr:spPr bwMode="auto">
        <a:xfrm>
          <a:off x="6736080" y="4579620"/>
          <a:ext cx="304800" cy="4530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3" name="AutoShape 39" descr="Resultado de imagen para MULTICONECTOR HDMI">
          <a:extLst>
            <a:ext uri="{FF2B5EF4-FFF2-40B4-BE49-F238E27FC236}">
              <a16:creationId xmlns:a16="http://schemas.microsoft.com/office/drawing/2014/main" id="{4592E644-09B5-482B-BF4A-1A7E928A6B90}"/>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F2790666-FE34-44B7-8C90-5A51115B974A}"/>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EE6699FE-B3B2-462E-A020-EFB8CDA44324}"/>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6" name="AutoShape 39" descr="Resultado de imagen para MULTICONECTOR HDMI">
          <a:extLst>
            <a:ext uri="{FF2B5EF4-FFF2-40B4-BE49-F238E27FC236}">
              <a16:creationId xmlns:a16="http://schemas.microsoft.com/office/drawing/2014/main" id="{E781061F-62F5-42F4-987E-8CD8F28E2CC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8E451740-F1F4-4A39-BEA4-A8F549E7D4B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8" name="AutoShape 54" descr="Resultado de imagen para GUANTE DE SEGURIDAD RECUBIERTO EN NITRILO PALMA Talla 7">
          <a:extLst>
            <a:ext uri="{FF2B5EF4-FFF2-40B4-BE49-F238E27FC236}">
              <a16:creationId xmlns:a16="http://schemas.microsoft.com/office/drawing/2014/main" id="{11486F06-AAB4-4461-9AA7-CD2E1E7155A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39" name="AutoShape 39" descr="Resultado de imagen para MULTICONECTOR HDMI">
          <a:extLst>
            <a:ext uri="{FF2B5EF4-FFF2-40B4-BE49-F238E27FC236}">
              <a16:creationId xmlns:a16="http://schemas.microsoft.com/office/drawing/2014/main" id="{49B3DE97-33CA-4E34-9A49-DBDD5DB9A04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0" name="AutoShape 51" descr="Resultado de imagen para GUANTE DE SEGURIDAD RECUBIERTO EN NITRILO PALMA Talla 9">
          <a:extLst>
            <a:ext uri="{FF2B5EF4-FFF2-40B4-BE49-F238E27FC236}">
              <a16:creationId xmlns:a16="http://schemas.microsoft.com/office/drawing/2014/main" id="{837862CD-62FB-4962-9A31-D92F09988DF5}"/>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1" name="AutoShape 54" descr="Resultado de imagen para GUANTE DE SEGURIDAD RECUBIERTO EN NITRILO PALMA Talla 7">
          <a:extLst>
            <a:ext uri="{FF2B5EF4-FFF2-40B4-BE49-F238E27FC236}">
              <a16:creationId xmlns:a16="http://schemas.microsoft.com/office/drawing/2014/main" id="{8BB9D8C9-0414-4BE3-9E5E-1821BBD82E9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2" name="AutoShape 39" descr="Resultado de imagen para MULTICONECTOR HDMI">
          <a:extLst>
            <a:ext uri="{FF2B5EF4-FFF2-40B4-BE49-F238E27FC236}">
              <a16:creationId xmlns:a16="http://schemas.microsoft.com/office/drawing/2014/main" id="{9392327C-6F92-4583-BAC4-F2F3F164E061}"/>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3" name="AutoShape 39" descr="Resultado de imagen para MULTICONECTOR HDMI">
          <a:extLst>
            <a:ext uri="{FF2B5EF4-FFF2-40B4-BE49-F238E27FC236}">
              <a16:creationId xmlns:a16="http://schemas.microsoft.com/office/drawing/2014/main" id="{B238ABC3-7D0D-4F4D-9CF2-421FCF53D85C}"/>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415AB67D-11CE-4E30-A2DA-E8408212B58B}"/>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9B324A81-3708-4FB5-8A02-964B19C77443}"/>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6" name="AutoShape 39" descr="Resultado de imagen para MULTICONECTOR HDMI">
          <a:extLst>
            <a:ext uri="{FF2B5EF4-FFF2-40B4-BE49-F238E27FC236}">
              <a16:creationId xmlns:a16="http://schemas.microsoft.com/office/drawing/2014/main" id="{FB0B61D0-0C7A-4CD6-BFE0-4D458AA5773F}"/>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8A120822-F8E8-4BE3-9C08-FA3B05603649}"/>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14</xdr:row>
      <xdr:rowOff>0</xdr:rowOff>
    </xdr:from>
    <xdr:to>
      <xdr:col>5</xdr:col>
      <xdr:colOff>304800</xdr:colOff>
      <xdr:row>29</xdr:row>
      <xdr:rowOff>61213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571D1A13-DF83-4B46-B314-ED2830B132AE}"/>
            </a:ext>
          </a:extLst>
        </xdr:cNvPr>
        <xdr:cNvSpPr>
          <a:spLocks noChangeAspect="1" noChangeArrowheads="1"/>
        </xdr:cNvSpPr>
      </xdr:nvSpPr>
      <xdr:spPr bwMode="auto">
        <a:xfrm>
          <a:off x="6736080" y="4579620"/>
          <a:ext cx="304800" cy="44579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editAs="oneCell">
    <xdr:from>
      <xdr:col>1</xdr:col>
      <xdr:colOff>523875</xdr:colOff>
      <xdr:row>0</xdr:row>
      <xdr:rowOff>142876</xdr:rowOff>
    </xdr:from>
    <xdr:to>
      <xdr:col>3</xdr:col>
      <xdr:colOff>600364</xdr:colOff>
      <xdr:row>2</xdr:row>
      <xdr:rowOff>345282</xdr:rowOff>
    </xdr:to>
    <xdr:pic>
      <xdr:nvPicPr>
        <xdr:cNvPr id="149" name="Imagen 148">
          <a:extLst>
            <a:ext uri="{FF2B5EF4-FFF2-40B4-BE49-F238E27FC236}">
              <a16:creationId xmlns:a16="http://schemas.microsoft.com/office/drawing/2014/main" id="{7B5429AC-5AB0-4DB7-8035-2159EF5636F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142876"/>
          <a:ext cx="3886489" cy="857726"/>
        </a:xfrm>
        <a:prstGeom prst="rect">
          <a:avLst/>
        </a:prstGeom>
      </xdr:spPr>
    </xdr:pic>
    <xdr:clientData/>
  </xdr:twoCellAnchor>
  <xdr:twoCellAnchor editAs="oneCell">
    <xdr:from>
      <xdr:col>9</xdr:col>
      <xdr:colOff>571500</xdr:colOff>
      <xdr:row>0</xdr:row>
      <xdr:rowOff>214313</xdr:rowOff>
    </xdr:from>
    <xdr:to>
      <xdr:col>10</xdr:col>
      <xdr:colOff>703516</xdr:colOff>
      <xdr:row>3</xdr:row>
      <xdr:rowOff>101820</xdr:rowOff>
    </xdr:to>
    <xdr:pic>
      <xdr:nvPicPr>
        <xdr:cNvPr id="150" name="Imagen 149">
          <a:extLst>
            <a:ext uri="{FF2B5EF4-FFF2-40B4-BE49-F238E27FC236}">
              <a16:creationId xmlns:a16="http://schemas.microsoft.com/office/drawing/2014/main" id="{B099FDA0-0C7F-42FF-8576-B163BBD5D766}"/>
            </a:ext>
            <a:ext uri="{147F2762-F138-4A5C-976F-8EAC2B608ADB}">
              <a16:predDERef xmlns:a16="http://schemas.microsoft.com/office/drawing/2014/main" pred="{6585DB23-30F7-401F-B7A0-00F6898A63EC}"/>
            </a:ext>
          </a:extLst>
        </xdr:cNvPr>
        <xdr:cNvPicPr/>
      </xdr:nvPicPr>
      <xdr:blipFill rotWithShape="1">
        <a:blip xmlns:r="http://schemas.openxmlformats.org/officeDocument/2006/relationships" r:embed="rId2" cstate="print">
          <a:grayscl/>
          <a:extLst>
            <a:ext uri="{28A0092B-C50C-407E-A947-70E740481C1C}">
              <a14:useLocalDpi xmlns:a14="http://schemas.microsoft.com/office/drawing/2010/main" val="0"/>
            </a:ext>
          </a:extLst>
        </a:blip>
        <a:srcRect b="14911"/>
        <a:stretch/>
      </xdr:blipFill>
      <xdr:spPr bwMode="auto">
        <a:xfrm>
          <a:off x="14058900" y="214313"/>
          <a:ext cx="1114996" cy="900967"/>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3</xdr:col>
      <xdr:colOff>54427</xdr:colOff>
      <xdr:row>0</xdr:row>
      <xdr:rowOff>326571</xdr:rowOff>
    </xdr:from>
    <xdr:to>
      <xdr:col>4</xdr:col>
      <xdr:colOff>1970766</xdr:colOff>
      <xdr:row>3</xdr:row>
      <xdr:rowOff>58964</xdr:rowOff>
    </xdr:to>
    <xdr:pic>
      <xdr:nvPicPr>
        <xdr:cNvPr id="2" name="Imagen 1">
          <a:extLst>
            <a:ext uri="{FF2B5EF4-FFF2-40B4-BE49-F238E27FC236}">
              <a16:creationId xmlns:a16="http://schemas.microsoft.com/office/drawing/2014/main" id="{A1A35DA1-E477-4F1A-AC52-7177AA9B40C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1752" y="326571"/>
          <a:ext cx="2745014" cy="932543"/>
        </a:xfrm>
        <a:prstGeom prst="rect">
          <a:avLst/>
        </a:prstGeom>
        <a:noFill/>
        <a:ln>
          <a:noFill/>
        </a:ln>
      </xdr:spPr>
    </xdr:pic>
    <xdr:clientData/>
  </xdr:twoCellAnchor>
  <xdr:twoCellAnchor editAs="oneCell">
    <xdr:from>
      <xdr:col>12</xdr:col>
      <xdr:colOff>1287118</xdr:colOff>
      <xdr:row>0</xdr:row>
      <xdr:rowOff>158750</xdr:rowOff>
    </xdr:from>
    <xdr:to>
      <xdr:col>13</xdr:col>
      <xdr:colOff>1033327</xdr:colOff>
      <xdr:row>3</xdr:row>
      <xdr:rowOff>142875</xdr:rowOff>
    </xdr:to>
    <xdr:pic>
      <xdr:nvPicPr>
        <xdr:cNvPr id="3" name="Imagen 2">
          <a:extLst>
            <a:ext uri="{FF2B5EF4-FFF2-40B4-BE49-F238E27FC236}">
              <a16:creationId xmlns:a16="http://schemas.microsoft.com/office/drawing/2014/main" id="{2EA591AA-C395-40B9-A852-42AE2243EE07}"/>
            </a:ext>
          </a:extLst>
        </xdr:cNvPr>
        <xdr:cNvPicPr>
          <a:picLocks noChangeAspect="1"/>
        </xdr:cNvPicPr>
      </xdr:nvPicPr>
      <xdr:blipFill>
        <a:blip xmlns:r="http://schemas.openxmlformats.org/officeDocument/2006/relationships" r:embed="rId2"/>
        <a:stretch>
          <a:fillRect/>
        </a:stretch>
      </xdr:blipFill>
      <xdr:spPr>
        <a:xfrm>
          <a:off x="19194118" y="158750"/>
          <a:ext cx="1203534" cy="11842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LICITAC\IDU\ST-1197\ANEXO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hristian\EVALUACIONES%20BERNARDO\AGOSTO-2000\IDU-LP-DTE-058-2000\LICITACIONES\IDU-LP-DTE-108-99\Jco\Evaluaciones\FRANCISCO\IDU-CM-GPL-007-98\Fernando\licitaciones\idu-lp-st-05-97\EXP-LP-05-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s>
    <sheetDataSet>
      <sheetData sheetId="0" refreshError="1">
        <row r="92">
          <cell r="B92" t="str">
            <v>INSTITUTO  DE  DESARROLLO  URBANO</v>
          </cell>
        </row>
        <row r="93">
          <cell r="B93" t="str">
            <v>PROYECTO: AVENIDA CIUDAD DE CALI</v>
          </cell>
          <cell r="I93" t="str">
            <v>SECTOR :</v>
          </cell>
          <cell r="J93" t="str">
            <v>CALLE 13 - AVENIDA  AMERICAS</v>
          </cell>
        </row>
        <row r="95">
          <cell r="B95" t="str">
            <v>CAP.</v>
          </cell>
          <cell r="C95" t="str">
            <v>ITEM</v>
          </cell>
          <cell r="D95" t="str">
            <v>ESP. GEN.</v>
          </cell>
          <cell r="E95" t="str">
            <v>ESP. PART.</v>
          </cell>
          <cell r="F95" t="str">
            <v>G.P.P.</v>
          </cell>
          <cell r="G95" t="str">
            <v>G. AJUSTE</v>
          </cell>
          <cell r="H95" t="str">
            <v>DESCRIPCION</v>
          </cell>
          <cell r="I95" t="str">
            <v>UN.</v>
          </cell>
          <cell r="J95" t="str">
            <v>CANTID.</v>
          </cell>
          <cell r="K95" t="str">
            <v>V/UNITARIO</v>
          </cell>
          <cell r="L95" t="str">
            <v>V/PARCIAL</v>
          </cell>
          <cell r="M95" t="str">
            <v>V/CAPITULO</v>
          </cell>
        </row>
        <row r="96">
          <cell r="C96" t="str">
            <v>13,1,2,19</v>
          </cell>
          <cell r="E96" t="str">
            <v>Norma EEB</v>
          </cell>
          <cell r="F96" t="str">
            <v>IEL</v>
          </cell>
          <cell r="G96">
            <v>6</v>
          </cell>
          <cell r="H96" t="str">
            <v>Cable subterraneo de cobre triplex tipo XLPE clase 15kV No 4/0 AWG</v>
          </cell>
          <cell r="I96" t="str">
            <v>ml</v>
          </cell>
          <cell r="J96">
            <v>3690</v>
          </cell>
          <cell r="K96">
            <v>56097</v>
          </cell>
          <cell r="L96">
            <v>206997930</v>
          </cell>
        </row>
        <row r="97">
          <cell r="C97" t="str">
            <v>13,1,2,20</v>
          </cell>
          <cell r="E97" t="str">
            <v>Norma EEB</v>
          </cell>
          <cell r="F97" t="str">
            <v>IEL</v>
          </cell>
          <cell r="G97">
            <v>6</v>
          </cell>
          <cell r="H97" t="str">
            <v>CS338.  Barraje preformado de media tension.</v>
          </cell>
          <cell r="I97" t="str">
            <v>un</v>
          </cell>
          <cell r="J97">
            <v>69</v>
          </cell>
          <cell r="K97">
            <v>90087</v>
          </cell>
          <cell r="L97">
            <v>6216003</v>
          </cell>
        </row>
        <row r="98">
          <cell r="C98" t="str">
            <v>13,1,2,21</v>
          </cell>
          <cell r="E98" t="str">
            <v>Norma EEB</v>
          </cell>
          <cell r="F98" t="str">
            <v>IEL</v>
          </cell>
          <cell r="G98">
            <v>6</v>
          </cell>
          <cell r="H98" t="str">
            <v>CS336.  Terminal tipo codo de media tension.</v>
          </cell>
          <cell r="I98" t="str">
            <v>un</v>
          </cell>
          <cell r="K98">
            <v>368682</v>
          </cell>
        </row>
        <row r="99">
          <cell r="C99" t="str">
            <v>13,1,3</v>
          </cell>
          <cell r="H99" t="str">
            <v>REUBICACIoN</v>
          </cell>
        </row>
        <row r="100">
          <cell r="C100" t="str">
            <v>13,1,3,1</v>
          </cell>
          <cell r="E100" t="str">
            <v>Norma EEB</v>
          </cell>
          <cell r="F100" t="str">
            <v>IEL</v>
          </cell>
          <cell r="G100">
            <v>6</v>
          </cell>
          <cell r="H100" t="str">
            <v>Poste de concreto</v>
          </cell>
          <cell r="I100" t="str">
            <v>un</v>
          </cell>
          <cell r="J100">
            <v>31</v>
          </cell>
          <cell r="K100">
            <v>93558</v>
          </cell>
          <cell r="L100">
            <v>2900298</v>
          </cell>
        </row>
        <row r="101">
          <cell r="C101" t="str">
            <v>13,1,3,2</v>
          </cell>
          <cell r="E101" t="str">
            <v>Norma EEB</v>
          </cell>
          <cell r="F101" t="str">
            <v>IEL</v>
          </cell>
          <cell r="G101">
            <v>6</v>
          </cell>
          <cell r="H101" t="str">
            <v>Herrajes de baja tension</v>
          </cell>
          <cell r="I101" t="str">
            <v>un</v>
          </cell>
          <cell r="J101">
            <v>14</v>
          </cell>
          <cell r="K101">
            <v>22558</v>
          </cell>
          <cell r="L101">
            <v>315812</v>
          </cell>
        </row>
        <row r="102">
          <cell r="C102" t="str">
            <v>13,1,3,3</v>
          </cell>
          <cell r="E102" t="str">
            <v>Norma EEB</v>
          </cell>
          <cell r="F102" t="str">
            <v>IEL</v>
          </cell>
          <cell r="G102">
            <v>6</v>
          </cell>
          <cell r="H102" t="str">
            <v>Transformador trifasico menor de 100 kVA (incluye accesorios y bajantes nuevas)</v>
          </cell>
          <cell r="I102" t="str">
            <v>un</v>
          </cell>
          <cell r="J102">
            <v>5</v>
          </cell>
          <cell r="K102">
            <v>578005</v>
          </cell>
          <cell r="L102">
            <v>2890025</v>
          </cell>
        </row>
        <row r="103">
          <cell r="C103" t="str">
            <v>13,1,3,4</v>
          </cell>
          <cell r="E103" t="str">
            <v>Norma EEB</v>
          </cell>
          <cell r="F103" t="str">
            <v>IEL</v>
          </cell>
          <cell r="G103">
            <v>6</v>
          </cell>
          <cell r="H103" t="str">
            <v>Transformador trifasico mayor de 100 kVA (incluye accesorios y bajantes nuevas)</v>
          </cell>
          <cell r="I103" t="str">
            <v>un</v>
          </cell>
          <cell r="J103">
            <v>1</v>
          </cell>
          <cell r="K103">
            <v>578005</v>
          </cell>
          <cell r="L103">
            <v>578005</v>
          </cell>
        </row>
        <row r="104">
          <cell r="C104">
            <v>13.2</v>
          </cell>
          <cell r="H104" t="str">
            <v>ILUMINACION</v>
          </cell>
        </row>
        <row r="105">
          <cell r="C105" t="str">
            <v>13,2,1</v>
          </cell>
          <cell r="H105" t="str">
            <v>SUMINISTRO, TRANSPORTE E INSTALACION</v>
          </cell>
        </row>
        <row r="106">
          <cell r="C106" t="str">
            <v>13,2,1,1</v>
          </cell>
          <cell r="E106" t="str">
            <v>Norma EEB</v>
          </cell>
          <cell r="F106" t="str">
            <v>IEL</v>
          </cell>
          <cell r="G106">
            <v>6</v>
          </cell>
          <cell r="H106" t="str">
            <v>AP301.  Luminaria de sodio 250 W (incluye fotocontrol, brazo y bombilla, con alambrada y empalmes)</v>
          </cell>
          <cell r="I106" t="str">
            <v>un</v>
          </cell>
          <cell r="J106">
            <v>166</v>
          </cell>
          <cell r="K106">
            <v>448938</v>
          </cell>
          <cell r="L106">
            <v>74523708</v>
          </cell>
        </row>
        <row r="107">
          <cell r="C107" t="str">
            <v>13,2,1,2</v>
          </cell>
          <cell r="E107" t="str">
            <v>Norma EEB</v>
          </cell>
          <cell r="F107" t="str">
            <v>IEL</v>
          </cell>
          <cell r="G107">
            <v>6</v>
          </cell>
          <cell r="H107" t="str">
            <v>Poste de concreto 14 m 750 Kg</v>
          </cell>
          <cell r="I107" t="str">
            <v>un</v>
          </cell>
          <cell r="J107">
            <v>123</v>
          </cell>
          <cell r="K107">
            <v>529269</v>
          </cell>
          <cell r="L107">
            <v>65100087</v>
          </cell>
        </row>
        <row r="108">
          <cell r="C108" t="str">
            <v>13,2,1,3</v>
          </cell>
          <cell r="D108" t="str">
            <v>Seccion 52</v>
          </cell>
          <cell r="E108" t="str">
            <v>Norma EEB</v>
          </cell>
          <cell r="F108" t="str">
            <v>IEL</v>
          </cell>
          <cell r="G108">
            <v>6</v>
          </cell>
          <cell r="H108" t="str">
            <v>Canalizacion (1 ducto PVC tipo EB, 3") en zona verde</v>
          </cell>
          <cell r="I108" t="str">
            <v>ml</v>
          </cell>
          <cell r="J108">
            <v>1452</v>
          </cell>
          <cell r="K108">
            <v>8812</v>
          </cell>
          <cell r="L108">
            <v>12795024</v>
          </cell>
        </row>
        <row r="109">
          <cell r="C109" t="str">
            <v>13,2,1,4</v>
          </cell>
          <cell r="D109" t="str">
            <v>Seccion 52</v>
          </cell>
          <cell r="E109" t="str">
            <v>Norma EEB</v>
          </cell>
          <cell r="F109" t="str">
            <v>IEL</v>
          </cell>
          <cell r="G109">
            <v>6</v>
          </cell>
          <cell r="H109" t="str">
            <v>Canalizacion (2 ductos PVC tipo EB, 3"c/u) en zona verde</v>
          </cell>
          <cell r="I109" t="str">
            <v>ml</v>
          </cell>
          <cell r="J109">
            <v>2070</v>
          </cell>
          <cell r="K109">
            <v>11892</v>
          </cell>
          <cell r="L109">
            <v>24616440</v>
          </cell>
        </row>
        <row r="110">
          <cell r="C110" t="str">
            <v>13,2,1,5</v>
          </cell>
          <cell r="D110" t="str">
            <v>Seccion 52</v>
          </cell>
          <cell r="E110" t="str">
            <v>Norma EEB</v>
          </cell>
          <cell r="F110" t="str">
            <v>IEL</v>
          </cell>
          <cell r="G110">
            <v>6</v>
          </cell>
          <cell r="H110" t="str">
            <v>Canalizacion (2 ductos PVC tipo DB, 3"c/u) en cruce de calzada</v>
          </cell>
          <cell r="I110" t="str">
            <v>ml</v>
          </cell>
          <cell r="J110">
            <v>2031</v>
          </cell>
          <cell r="K110">
            <v>17619</v>
          </cell>
          <cell r="L110">
            <v>35784189</v>
          </cell>
        </row>
        <row r="111">
          <cell r="C111" t="str">
            <v>13,2,1,6</v>
          </cell>
          <cell r="D111" t="str">
            <v>Seccion 52</v>
          </cell>
          <cell r="E111" t="str">
            <v>Norma EEB</v>
          </cell>
          <cell r="F111" t="str">
            <v>IEL</v>
          </cell>
          <cell r="G111">
            <v>6</v>
          </cell>
          <cell r="H111" t="str">
            <v>Canalizacion (2 ductos PVC tipo EB, 3"c/u) en zona dura</v>
          </cell>
          <cell r="I111" t="str">
            <v>ml</v>
          </cell>
          <cell r="J111">
            <v>1050</v>
          </cell>
          <cell r="K111">
            <v>17619</v>
          </cell>
          <cell r="L111">
            <v>18499950</v>
          </cell>
        </row>
        <row r="112">
          <cell r="C112" t="str">
            <v>13,2,1,7</v>
          </cell>
          <cell r="E112" t="str">
            <v>Norma EEB</v>
          </cell>
          <cell r="F112" t="str">
            <v>IEL</v>
          </cell>
          <cell r="G112">
            <v>6</v>
          </cell>
          <cell r="H112" t="str">
            <v>CS274.  Caja de inspeccion para alumbrado publico y acometidas de baja tension</v>
          </cell>
          <cell r="I112" t="str">
            <v>un</v>
          </cell>
          <cell r="J112">
            <v>45</v>
          </cell>
          <cell r="K112">
            <v>171497</v>
          </cell>
          <cell r="L112">
            <v>7717365</v>
          </cell>
        </row>
        <row r="113">
          <cell r="C113" t="str">
            <v>13,2,1,8</v>
          </cell>
          <cell r="E113" t="str">
            <v>Norma EEB</v>
          </cell>
          <cell r="F113" t="str">
            <v>IEL</v>
          </cell>
          <cell r="G113">
            <v>6</v>
          </cell>
          <cell r="H113" t="str">
            <v>Cable subterraneo de aluminio con doble aislamiento en polietileno clase 600 V No 1/0 AWG</v>
          </cell>
          <cell r="I113" t="str">
            <v>ml</v>
          </cell>
          <cell r="J113">
            <v>18960</v>
          </cell>
          <cell r="K113">
            <v>1976</v>
          </cell>
          <cell r="L113">
            <v>37464960</v>
          </cell>
        </row>
        <row r="114">
          <cell r="C114" t="str">
            <v>13,2,1,9</v>
          </cell>
          <cell r="E114" t="str">
            <v>Norma EEB</v>
          </cell>
          <cell r="F114" t="str">
            <v>IEL</v>
          </cell>
          <cell r="G114">
            <v>6</v>
          </cell>
          <cell r="H114" t="str">
            <v>Cable subterraneo de aluminio con doble aislamiento en polietileno clase 600 V No 4 AWG</v>
          </cell>
          <cell r="I114" t="str">
            <v>ml</v>
          </cell>
          <cell r="J114">
            <v>5490</v>
          </cell>
          <cell r="K114">
            <v>1127</v>
          </cell>
          <cell r="L114">
            <v>6187230</v>
          </cell>
        </row>
        <row r="115">
          <cell r="C115" t="str">
            <v>13,2,1,10</v>
          </cell>
          <cell r="E115" t="str">
            <v>Norma EEB</v>
          </cell>
          <cell r="F115" t="str">
            <v>IEL</v>
          </cell>
          <cell r="G115">
            <v>6</v>
          </cell>
          <cell r="H115" t="str">
            <v>Subestacion de pedestal tipo PAD MOUNTED 30 kVA,exclusivo AP</v>
          </cell>
          <cell r="I115" t="str">
            <v>un</v>
          </cell>
          <cell r="J115">
            <v>2</v>
          </cell>
          <cell r="K115">
            <v>7505811</v>
          </cell>
          <cell r="L115">
            <v>15011622</v>
          </cell>
        </row>
        <row r="116">
          <cell r="C116" t="str">
            <v>13,2,1,11</v>
          </cell>
          <cell r="E116" t="str">
            <v>Norma EEB</v>
          </cell>
          <cell r="F116" t="str">
            <v>IEL</v>
          </cell>
          <cell r="G116">
            <v>6</v>
          </cell>
          <cell r="H116" t="str">
            <v>Accesorios para puesta a tierra. Instalacion en poste de concreto.</v>
          </cell>
          <cell r="I116" t="str">
            <v>un</v>
          </cell>
          <cell r="J116">
            <v>41.333333333333336</v>
          </cell>
          <cell r="K116">
            <v>50388</v>
          </cell>
          <cell r="L116">
            <v>2082704.0000000002</v>
          </cell>
        </row>
        <row r="118">
          <cell r="B118">
            <v>14</v>
          </cell>
          <cell r="C118" t="str">
            <v/>
          </cell>
          <cell r="H118" t="str">
            <v xml:space="preserve">CANALIZACION PARA REDES DE TELEFONOS </v>
          </cell>
          <cell r="M118">
            <v>378667410</v>
          </cell>
        </row>
        <row r="119">
          <cell r="C119" t="str">
            <v>14-a</v>
          </cell>
          <cell r="D119" t="str">
            <v>Seccion 53</v>
          </cell>
          <cell r="E119" t="str">
            <v>Norma ETB</v>
          </cell>
          <cell r="F119" t="str">
            <v>ITE</v>
          </cell>
          <cell r="G119">
            <v>6</v>
          </cell>
          <cell r="H119" t="str">
            <v>De 16 ductos de PVC-TDP de diametro 4".</v>
          </cell>
          <cell r="I119" t="str">
            <v>ml</v>
          </cell>
          <cell r="J119">
            <v>20</v>
          </cell>
          <cell r="K119">
            <v>92598</v>
          </cell>
          <cell r="L119">
            <v>1851960</v>
          </cell>
        </row>
        <row r="120">
          <cell r="C120" t="str">
            <v>14-b</v>
          </cell>
          <cell r="D120" t="str">
            <v>Seccion 53</v>
          </cell>
          <cell r="E120" t="str">
            <v>Norma ETB</v>
          </cell>
          <cell r="F120" t="str">
            <v>ITE</v>
          </cell>
          <cell r="G120">
            <v>6</v>
          </cell>
          <cell r="H120" t="str">
            <v>De 8 ductos de PVC-TDP de diametro 4".</v>
          </cell>
          <cell r="I120" t="str">
            <v>ml</v>
          </cell>
          <cell r="J120">
            <v>5555</v>
          </cell>
          <cell r="K120">
            <v>51813</v>
          </cell>
          <cell r="L120">
            <v>287821215</v>
          </cell>
        </row>
        <row r="121">
          <cell r="C121" t="str">
            <v>14-c</v>
          </cell>
          <cell r="D121" t="str">
            <v>Seccion 53</v>
          </cell>
          <cell r="E121" t="str">
            <v>Norma ETB</v>
          </cell>
          <cell r="H121" t="str">
            <v>Construccion de camaras de inspeccion ; incluye marco y tapas</v>
          </cell>
        </row>
        <row r="122">
          <cell r="F122" t="str">
            <v>ITE</v>
          </cell>
          <cell r="G122">
            <v>6</v>
          </cell>
          <cell r="H122" t="str">
            <v>a- Camara T-13</v>
          </cell>
          <cell r="I122" t="str">
            <v>un</v>
          </cell>
          <cell r="J122">
            <v>79</v>
          </cell>
          <cell r="K122">
            <v>801631</v>
          </cell>
          <cell r="L122">
            <v>63328849</v>
          </cell>
        </row>
        <row r="123">
          <cell r="F123" t="str">
            <v>ITE</v>
          </cell>
          <cell r="G123">
            <v>6</v>
          </cell>
          <cell r="H123" t="str">
            <v>b- Camara T-14</v>
          </cell>
          <cell r="I123" t="str">
            <v>un</v>
          </cell>
          <cell r="J123">
            <v>3</v>
          </cell>
          <cell r="K123">
            <v>927119</v>
          </cell>
          <cell r="L123">
            <v>2781357</v>
          </cell>
        </row>
        <row r="124">
          <cell r="F124" t="str">
            <v>ITE</v>
          </cell>
          <cell r="G124">
            <v>6</v>
          </cell>
          <cell r="H124" t="str">
            <v>c- Camara T-16</v>
          </cell>
          <cell r="I124" t="str">
            <v>un</v>
          </cell>
          <cell r="J124">
            <v>2</v>
          </cell>
          <cell r="K124">
            <v>1074591</v>
          </cell>
          <cell r="L124">
            <v>2149182</v>
          </cell>
        </row>
        <row r="125">
          <cell r="F125" t="str">
            <v>ITE</v>
          </cell>
          <cell r="G125">
            <v>6</v>
          </cell>
          <cell r="H125" t="str">
            <v>d- Camara T-18</v>
          </cell>
          <cell r="I125" t="str">
            <v>un</v>
          </cell>
          <cell r="J125">
            <v>3</v>
          </cell>
          <cell r="K125">
            <v>989099</v>
          </cell>
          <cell r="L125">
            <v>2967297</v>
          </cell>
        </row>
        <row r="126">
          <cell r="C126" t="str">
            <v>14-d</v>
          </cell>
          <cell r="D126" t="str">
            <v>Seccion 53</v>
          </cell>
          <cell r="E126" t="str">
            <v>Norma ETB</v>
          </cell>
          <cell r="F126" t="str">
            <v>ITE</v>
          </cell>
          <cell r="G126">
            <v>6</v>
          </cell>
          <cell r="H126" t="str">
            <v>Concreto simple f'c=175 K/cm¦, para proteccionde redes de telefonos en cruce de calzada.</v>
          </cell>
          <cell r="I126" t="str">
            <v>m3</v>
          </cell>
          <cell r="J126">
            <v>85</v>
          </cell>
          <cell r="K126">
            <v>209030</v>
          </cell>
          <cell r="L126">
            <v>17767550</v>
          </cell>
        </row>
        <row r="127">
          <cell r="B127">
            <v>15</v>
          </cell>
          <cell r="C127" t="str">
            <v/>
          </cell>
          <cell r="H127" t="str">
            <v xml:space="preserve">SIEMBRA DE GRAMA </v>
          </cell>
          <cell r="M127">
            <v>40186300</v>
          </cell>
        </row>
        <row r="128">
          <cell r="C128" t="str">
            <v>15-a</v>
          </cell>
          <cell r="D128" t="str">
            <v>Seccion 60</v>
          </cell>
          <cell r="F128" t="str">
            <v>OUR</v>
          </cell>
          <cell r="G128">
            <v>6</v>
          </cell>
          <cell r="H128" t="str">
            <v>Suministro y colocacion de grama</v>
          </cell>
          <cell r="I128" t="str">
            <v>m2</v>
          </cell>
          <cell r="J128">
            <v>26180</v>
          </cell>
          <cell r="K128">
            <v>1535</v>
          </cell>
          <cell r="L128">
            <v>40186300</v>
          </cell>
        </row>
        <row r="129">
          <cell r="B129">
            <v>16</v>
          </cell>
          <cell r="H129" t="str">
            <v xml:space="preserve">SENALES DE TRANSITO </v>
          </cell>
          <cell r="M129">
            <v>3058962</v>
          </cell>
        </row>
        <row r="130">
          <cell r="C130" t="str">
            <v>16-a</v>
          </cell>
          <cell r="D130" t="str">
            <v>Seccion 62</v>
          </cell>
          <cell r="H130" t="str">
            <v>Se±ales; incluye soportes completos y base.</v>
          </cell>
        </row>
        <row r="131">
          <cell r="F131" t="str">
            <v>OUR</v>
          </cell>
          <cell r="G131">
            <v>9</v>
          </cell>
          <cell r="H131" t="str">
            <v>a- Reglamentarias</v>
          </cell>
          <cell r="I131" t="str">
            <v>un</v>
          </cell>
          <cell r="J131">
            <v>14</v>
          </cell>
          <cell r="K131">
            <v>80499</v>
          </cell>
          <cell r="L131">
            <v>1126986</v>
          </cell>
        </row>
        <row r="132">
          <cell r="F132" t="str">
            <v>OUR</v>
          </cell>
          <cell r="G132">
            <v>9</v>
          </cell>
          <cell r="H132" t="str">
            <v>b- Informativas</v>
          </cell>
          <cell r="I132" t="str">
            <v>un</v>
          </cell>
          <cell r="J132">
            <v>24</v>
          </cell>
          <cell r="K132">
            <v>80499</v>
          </cell>
          <cell r="L132">
            <v>1931976</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row r="2">
          <cell r="A2">
            <v>92</v>
          </cell>
          <cell r="B2">
            <v>65190</v>
          </cell>
        </row>
        <row r="3">
          <cell r="A3">
            <v>93</v>
          </cell>
          <cell r="B3">
            <v>81510</v>
          </cell>
        </row>
        <row r="4">
          <cell r="A4">
            <v>94</v>
          </cell>
          <cell r="B4">
            <v>98700</v>
          </cell>
        </row>
        <row r="5">
          <cell r="A5">
            <v>95</v>
          </cell>
          <cell r="B5">
            <v>118933</v>
          </cell>
        </row>
        <row r="6">
          <cell r="A6">
            <v>96</v>
          </cell>
          <cell r="B6">
            <v>142125</v>
          </cell>
        </row>
        <row r="7">
          <cell r="A7">
            <v>97</v>
          </cell>
          <cell r="B7">
            <v>172005</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1.bin"/><Relationship Id="rId4"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13.bin"/><Relationship Id="rId4" Type="http://schemas.openxmlformats.org/officeDocument/2006/relationships/comments" Target="../comments6.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15.bin"/><Relationship Id="rId4" Type="http://schemas.openxmlformats.org/officeDocument/2006/relationships/comments" Target="../comments7.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5.xml"/><Relationship Id="rId1" Type="http://schemas.openxmlformats.org/officeDocument/2006/relationships/printerSettings" Target="../printerSettings/printerSettings17.bin"/><Relationship Id="rId4" Type="http://schemas.openxmlformats.org/officeDocument/2006/relationships/comments" Target="../comments8.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E19"/>
  <sheetViews>
    <sheetView zoomScale="145" zoomScaleNormal="145" workbookViewId="0">
      <selection activeCell="B4" sqref="B4"/>
    </sheetView>
  </sheetViews>
  <sheetFormatPr baseColWidth="10" defaultRowHeight="12.75" x14ac:dyDescent="0.2"/>
  <cols>
    <col min="1" max="1" width="34.140625" style="82" customWidth="1"/>
    <col min="2" max="2" width="47.28515625" customWidth="1"/>
    <col min="3" max="5" width="17.5703125" bestFit="1" customWidth="1"/>
  </cols>
  <sheetData>
    <row r="1" spans="1:5" s="82" customFormat="1" x14ac:dyDescent="0.2">
      <c r="A1" s="245" t="s">
        <v>28</v>
      </c>
      <c r="B1" s="245"/>
    </row>
    <row r="2" spans="1:5" ht="78.75" customHeight="1" x14ac:dyDescent="0.2">
      <c r="A2" s="83" t="s">
        <v>29</v>
      </c>
      <c r="B2" s="131" t="s">
        <v>150</v>
      </c>
    </row>
    <row r="3" spans="1:5" x14ac:dyDescent="0.2">
      <c r="A3" s="83" t="s">
        <v>30</v>
      </c>
      <c r="B3" s="84" t="s">
        <v>151</v>
      </c>
    </row>
    <row r="4" spans="1:5" x14ac:dyDescent="0.2">
      <c r="A4" s="83" t="s">
        <v>31</v>
      </c>
      <c r="B4" s="85">
        <v>3108643000</v>
      </c>
      <c r="C4" s="140"/>
      <c r="D4" s="140"/>
    </row>
    <row r="5" spans="1:5" x14ac:dyDescent="0.2">
      <c r="A5" s="83" t="s">
        <v>32</v>
      </c>
      <c r="B5" s="86"/>
      <c r="D5" s="140"/>
      <c r="E5" s="140"/>
    </row>
    <row r="6" spans="1:5" x14ac:dyDescent="0.2">
      <c r="A6" s="83" t="s">
        <v>39</v>
      </c>
      <c r="B6" s="90">
        <v>45590</v>
      </c>
    </row>
    <row r="7" spans="1:5" x14ac:dyDescent="0.2">
      <c r="A7" s="246" t="s">
        <v>47</v>
      </c>
      <c r="B7" s="84" t="s">
        <v>152</v>
      </c>
    </row>
    <row r="8" spans="1:5" x14ac:dyDescent="0.2">
      <c r="A8" s="247"/>
      <c r="B8" s="84" t="s">
        <v>153</v>
      </c>
    </row>
    <row r="9" spans="1:5" x14ac:dyDescent="0.2">
      <c r="A9" s="247"/>
      <c r="B9" s="84" t="s">
        <v>154</v>
      </c>
    </row>
    <row r="10" spans="1:5" x14ac:dyDescent="0.2">
      <c r="A10" s="247"/>
      <c r="B10" s="84" t="s">
        <v>155</v>
      </c>
    </row>
    <row r="11" spans="1:5" x14ac:dyDescent="0.2">
      <c r="A11" s="247"/>
      <c r="B11" s="84" t="s">
        <v>156</v>
      </c>
    </row>
    <row r="12" spans="1:5" x14ac:dyDescent="0.2">
      <c r="A12" s="248"/>
      <c r="B12" s="99" t="s">
        <v>157</v>
      </c>
    </row>
    <row r="13" spans="1:5" x14ac:dyDescent="0.2">
      <c r="A13" s="249" t="s">
        <v>48</v>
      </c>
      <c r="B13" s="84"/>
    </row>
    <row r="14" spans="1:5" x14ac:dyDescent="0.2">
      <c r="A14" s="250"/>
      <c r="B14" s="99"/>
    </row>
    <row r="15" spans="1:5" x14ac:dyDescent="0.2">
      <c r="A15" s="246" t="s">
        <v>57</v>
      </c>
      <c r="B15" s="99"/>
    </row>
    <row r="16" spans="1:5" x14ac:dyDescent="0.2">
      <c r="A16" s="248"/>
      <c r="B16" s="99"/>
    </row>
    <row r="17" spans="1:2" x14ac:dyDescent="0.2">
      <c r="A17" s="246" t="s">
        <v>58</v>
      </c>
      <c r="B17" s="84"/>
    </row>
    <row r="18" spans="1:2" x14ac:dyDescent="0.2">
      <c r="A18" s="247"/>
      <c r="B18" s="99"/>
    </row>
    <row r="19" spans="1:2" x14ac:dyDescent="0.2">
      <c r="A19" s="248"/>
      <c r="B19" s="99"/>
    </row>
  </sheetData>
  <mergeCells count="5">
    <mergeCell ref="A1:B1"/>
    <mergeCell ref="A17:A19"/>
    <mergeCell ref="A15:A16"/>
    <mergeCell ref="A13:A14"/>
    <mergeCell ref="A7:A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F102"/>
  <sheetViews>
    <sheetView workbookViewId="0">
      <selection activeCell="J21" sqref="J21"/>
    </sheetView>
  </sheetViews>
  <sheetFormatPr baseColWidth="10" defaultRowHeight="12.75" x14ac:dyDescent="0.2"/>
  <cols>
    <col min="1" max="1" width="18" customWidth="1"/>
    <col min="2" max="2" width="18.5703125" customWidth="1"/>
    <col min="3" max="3" width="36.28515625" bestFit="1" customWidth="1"/>
    <col min="4" max="4" width="19.5703125" customWidth="1"/>
    <col min="5" max="5" width="16.7109375" bestFit="1" customWidth="1"/>
  </cols>
  <sheetData>
    <row r="2" spans="1:6" x14ac:dyDescent="0.2">
      <c r="A2" s="87" t="s">
        <v>33</v>
      </c>
      <c r="B2" s="87" t="s">
        <v>34</v>
      </c>
      <c r="C2" s="100" t="s">
        <v>52</v>
      </c>
      <c r="D2" s="100" t="s">
        <v>53</v>
      </c>
      <c r="E2" s="100" t="s">
        <v>53</v>
      </c>
      <c r="F2" s="100" t="s">
        <v>52</v>
      </c>
    </row>
    <row r="3" spans="1:6" x14ac:dyDescent="0.2">
      <c r="A3" s="88" t="s">
        <v>35</v>
      </c>
      <c r="B3" s="89">
        <v>1160000</v>
      </c>
      <c r="C3" t="s">
        <v>49</v>
      </c>
      <c r="D3" s="88" t="s">
        <v>54</v>
      </c>
      <c r="E3" s="89">
        <v>0</v>
      </c>
      <c r="F3" t="s">
        <v>49</v>
      </c>
    </row>
    <row r="4" spans="1:6" x14ac:dyDescent="0.2">
      <c r="A4" s="88" t="s">
        <v>36</v>
      </c>
      <c r="C4" t="s">
        <v>50</v>
      </c>
      <c r="D4" s="88" t="s">
        <v>55</v>
      </c>
      <c r="E4" s="89">
        <v>0.01</v>
      </c>
      <c r="F4" t="s">
        <v>49</v>
      </c>
    </row>
    <row r="5" spans="1:6" x14ac:dyDescent="0.2">
      <c r="A5" s="88" t="s">
        <v>37</v>
      </c>
      <c r="C5" t="s">
        <v>51</v>
      </c>
      <c r="D5" s="88" t="s">
        <v>56</v>
      </c>
      <c r="E5" s="89">
        <v>0.02</v>
      </c>
      <c r="F5" t="s">
        <v>49</v>
      </c>
    </row>
    <row r="6" spans="1:6" x14ac:dyDescent="0.2">
      <c r="A6" s="88" t="s">
        <v>38</v>
      </c>
      <c r="E6" s="89">
        <v>0.03</v>
      </c>
      <c r="F6" t="s">
        <v>49</v>
      </c>
    </row>
    <row r="7" spans="1:6" x14ac:dyDescent="0.2">
      <c r="E7" s="89">
        <v>0.04</v>
      </c>
      <c r="F7" t="s">
        <v>49</v>
      </c>
    </row>
    <row r="8" spans="1:6" x14ac:dyDescent="0.2">
      <c r="E8" s="89">
        <v>0.05</v>
      </c>
      <c r="F8" t="s">
        <v>49</v>
      </c>
    </row>
    <row r="9" spans="1:6" x14ac:dyDescent="0.2">
      <c r="E9" s="89">
        <v>0.06</v>
      </c>
      <c r="F9" t="s">
        <v>49</v>
      </c>
    </row>
    <row r="10" spans="1:6" x14ac:dyDescent="0.2">
      <c r="E10" s="89">
        <v>7.0000000000000007E-2</v>
      </c>
      <c r="F10" t="s">
        <v>49</v>
      </c>
    </row>
    <row r="11" spans="1:6" x14ac:dyDescent="0.2">
      <c r="E11" s="89">
        <v>0.08</v>
      </c>
      <c r="F11" t="s">
        <v>49</v>
      </c>
    </row>
    <row r="12" spans="1:6" x14ac:dyDescent="0.2">
      <c r="E12" s="89">
        <v>0.09</v>
      </c>
      <c r="F12" t="s">
        <v>49</v>
      </c>
    </row>
    <row r="13" spans="1:6" x14ac:dyDescent="0.2">
      <c r="E13" s="89">
        <v>0.1</v>
      </c>
      <c r="F13" t="s">
        <v>49</v>
      </c>
    </row>
    <row r="14" spans="1:6" x14ac:dyDescent="0.2">
      <c r="E14" s="89">
        <v>0.11</v>
      </c>
      <c r="F14" t="s">
        <v>49</v>
      </c>
    </row>
    <row r="15" spans="1:6" x14ac:dyDescent="0.2">
      <c r="E15" s="89">
        <v>0.12</v>
      </c>
      <c r="F15" t="s">
        <v>49</v>
      </c>
    </row>
    <row r="16" spans="1:6" x14ac:dyDescent="0.2">
      <c r="E16" s="89">
        <v>0.13</v>
      </c>
      <c r="F16" t="s">
        <v>49</v>
      </c>
    </row>
    <row r="17" spans="5:6" x14ac:dyDescent="0.2">
      <c r="E17" s="89">
        <v>0.14000000000000001</v>
      </c>
      <c r="F17" t="s">
        <v>49</v>
      </c>
    </row>
    <row r="18" spans="5:6" x14ac:dyDescent="0.2">
      <c r="E18" s="89">
        <v>0.15</v>
      </c>
      <c r="F18" t="s">
        <v>49</v>
      </c>
    </row>
    <row r="19" spans="5:6" x14ac:dyDescent="0.2">
      <c r="E19" s="89">
        <v>0.16</v>
      </c>
      <c r="F19" t="s">
        <v>49</v>
      </c>
    </row>
    <row r="20" spans="5:6" x14ac:dyDescent="0.2">
      <c r="E20" s="89">
        <v>0.17</v>
      </c>
      <c r="F20" t="s">
        <v>49</v>
      </c>
    </row>
    <row r="21" spans="5:6" x14ac:dyDescent="0.2">
      <c r="E21" s="89">
        <v>0.18</v>
      </c>
      <c r="F21" t="s">
        <v>49</v>
      </c>
    </row>
    <row r="22" spans="5:6" x14ac:dyDescent="0.2">
      <c r="E22" s="89">
        <v>0.19</v>
      </c>
      <c r="F22" t="s">
        <v>49</v>
      </c>
    </row>
    <row r="23" spans="5:6" x14ac:dyDescent="0.2">
      <c r="E23" s="89">
        <v>0.2</v>
      </c>
      <c r="F23" t="s">
        <v>49</v>
      </c>
    </row>
    <row r="24" spans="5:6" x14ac:dyDescent="0.2">
      <c r="E24" s="89">
        <v>0.21</v>
      </c>
      <c r="F24" t="s">
        <v>49</v>
      </c>
    </row>
    <row r="25" spans="5:6" x14ac:dyDescent="0.2">
      <c r="E25" s="89">
        <v>0.22</v>
      </c>
      <c r="F25" t="s">
        <v>49</v>
      </c>
    </row>
    <row r="26" spans="5:6" x14ac:dyDescent="0.2">
      <c r="E26" s="89">
        <v>0.23</v>
      </c>
      <c r="F26" t="s">
        <v>49</v>
      </c>
    </row>
    <row r="27" spans="5:6" x14ac:dyDescent="0.2">
      <c r="E27" s="89">
        <v>0.24</v>
      </c>
      <c r="F27" t="s">
        <v>49</v>
      </c>
    </row>
    <row r="28" spans="5:6" x14ac:dyDescent="0.2">
      <c r="E28" s="89">
        <v>0.25</v>
      </c>
      <c r="F28" t="s">
        <v>49</v>
      </c>
    </row>
    <row r="29" spans="5:6" x14ac:dyDescent="0.2">
      <c r="E29" s="89">
        <v>0.26</v>
      </c>
      <c r="F29" t="s">
        <v>49</v>
      </c>
    </row>
    <row r="30" spans="5:6" x14ac:dyDescent="0.2">
      <c r="E30" s="89">
        <v>0.27</v>
      </c>
      <c r="F30" t="s">
        <v>49</v>
      </c>
    </row>
    <row r="31" spans="5:6" x14ac:dyDescent="0.2">
      <c r="E31" s="89">
        <v>0.28000000000000003</v>
      </c>
      <c r="F31" t="s">
        <v>49</v>
      </c>
    </row>
    <row r="32" spans="5:6" x14ac:dyDescent="0.2">
      <c r="E32" s="89">
        <v>0.28999999999999998</v>
      </c>
      <c r="F32" t="s">
        <v>49</v>
      </c>
    </row>
    <row r="33" spans="5:6" x14ac:dyDescent="0.2">
      <c r="E33" s="89">
        <v>0.3</v>
      </c>
      <c r="F33" t="s">
        <v>49</v>
      </c>
    </row>
    <row r="34" spans="5:6" x14ac:dyDescent="0.2">
      <c r="E34" s="89">
        <v>0.31</v>
      </c>
      <c r="F34" t="s">
        <v>49</v>
      </c>
    </row>
    <row r="35" spans="5:6" x14ac:dyDescent="0.2">
      <c r="E35" s="89">
        <v>0.32</v>
      </c>
      <c r="F35" t="s">
        <v>49</v>
      </c>
    </row>
    <row r="36" spans="5:6" x14ac:dyDescent="0.2">
      <c r="E36" s="89">
        <v>0.33</v>
      </c>
      <c r="F36" t="s">
        <v>49</v>
      </c>
    </row>
    <row r="37" spans="5:6" x14ac:dyDescent="0.2">
      <c r="E37" s="89">
        <v>0.34</v>
      </c>
      <c r="F37" t="s">
        <v>50</v>
      </c>
    </row>
    <row r="38" spans="5:6" x14ac:dyDescent="0.2">
      <c r="E38" s="89">
        <v>0.35</v>
      </c>
      <c r="F38" t="s">
        <v>50</v>
      </c>
    </row>
    <row r="39" spans="5:6" x14ac:dyDescent="0.2">
      <c r="E39" s="89">
        <v>0.36</v>
      </c>
      <c r="F39" t="s">
        <v>50</v>
      </c>
    </row>
    <row r="40" spans="5:6" x14ac:dyDescent="0.2">
      <c r="E40" s="89">
        <v>0.37</v>
      </c>
      <c r="F40" t="s">
        <v>50</v>
      </c>
    </row>
    <row r="41" spans="5:6" x14ac:dyDescent="0.2">
      <c r="E41" s="89">
        <v>0.38</v>
      </c>
      <c r="F41" t="s">
        <v>50</v>
      </c>
    </row>
    <row r="42" spans="5:6" x14ac:dyDescent="0.2">
      <c r="E42" s="89">
        <v>0.39</v>
      </c>
      <c r="F42" t="s">
        <v>50</v>
      </c>
    </row>
    <row r="43" spans="5:6" x14ac:dyDescent="0.2">
      <c r="E43" s="89">
        <v>0.4</v>
      </c>
      <c r="F43" t="s">
        <v>50</v>
      </c>
    </row>
    <row r="44" spans="5:6" x14ac:dyDescent="0.2">
      <c r="E44" s="89">
        <v>0.41</v>
      </c>
      <c r="F44" t="s">
        <v>50</v>
      </c>
    </row>
    <row r="45" spans="5:6" x14ac:dyDescent="0.2">
      <c r="E45" s="89">
        <v>0.42</v>
      </c>
      <c r="F45" t="s">
        <v>50</v>
      </c>
    </row>
    <row r="46" spans="5:6" x14ac:dyDescent="0.2">
      <c r="E46" s="89">
        <v>0.43</v>
      </c>
      <c r="F46" t="s">
        <v>50</v>
      </c>
    </row>
    <row r="47" spans="5:6" x14ac:dyDescent="0.2">
      <c r="E47" s="89">
        <v>0.44</v>
      </c>
      <c r="F47" t="s">
        <v>50</v>
      </c>
    </row>
    <row r="48" spans="5:6" x14ac:dyDescent="0.2">
      <c r="E48" s="89">
        <v>0.45</v>
      </c>
      <c r="F48" t="s">
        <v>50</v>
      </c>
    </row>
    <row r="49" spans="5:6" x14ac:dyDescent="0.2">
      <c r="E49" s="89">
        <v>0.46</v>
      </c>
      <c r="F49" t="s">
        <v>50</v>
      </c>
    </row>
    <row r="50" spans="5:6" x14ac:dyDescent="0.2">
      <c r="E50" s="89">
        <v>0.47</v>
      </c>
      <c r="F50" t="s">
        <v>50</v>
      </c>
    </row>
    <row r="51" spans="5:6" x14ac:dyDescent="0.2">
      <c r="E51" s="89">
        <v>0.48</v>
      </c>
      <c r="F51" t="s">
        <v>50</v>
      </c>
    </row>
    <row r="52" spans="5:6" x14ac:dyDescent="0.2">
      <c r="E52" s="89">
        <v>0.49</v>
      </c>
      <c r="F52" t="s">
        <v>50</v>
      </c>
    </row>
    <row r="53" spans="5:6" x14ac:dyDescent="0.2">
      <c r="E53" s="89">
        <v>0.5</v>
      </c>
      <c r="F53" t="s">
        <v>50</v>
      </c>
    </row>
    <row r="54" spans="5:6" x14ac:dyDescent="0.2">
      <c r="E54" s="89">
        <v>0.51</v>
      </c>
      <c r="F54" t="s">
        <v>50</v>
      </c>
    </row>
    <row r="55" spans="5:6" x14ac:dyDescent="0.2">
      <c r="E55" s="89">
        <v>0.52</v>
      </c>
      <c r="F55" t="s">
        <v>50</v>
      </c>
    </row>
    <row r="56" spans="5:6" x14ac:dyDescent="0.2">
      <c r="E56" s="89">
        <v>0.53</v>
      </c>
      <c r="F56" t="s">
        <v>50</v>
      </c>
    </row>
    <row r="57" spans="5:6" x14ac:dyDescent="0.2">
      <c r="E57" s="89">
        <v>0.54</v>
      </c>
      <c r="F57" t="s">
        <v>50</v>
      </c>
    </row>
    <row r="58" spans="5:6" x14ac:dyDescent="0.2">
      <c r="E58" s="89">
        <v>0.55000000000000004</v>
      </c>
      <c r="F58" t="s">
        <v>50</v>
      </c>
    </row>
    <row r="59" spans="5:6" x14ac:dyDescent="0.2">
      <c r="E59" s="89">
        <v>0.56000000000000005</v>
      </c>
      <c r="F59" t="s">
        <v>50</v>
      </c>
    </row>
    <row r="60" spans="5:6" x14ac:dyDescent="0.2">
      <c r="E60" s="89">
        <v>0.56999999999999995</v>
      </c>
      <c r="F60" t="s">
        <v>50</v>
      </c>
    </row>
    <row r="61" spans="5:6" x14ac:dyDescent="0.2">
      <c r="E61" s="89">
        <v>0.57999999999999996</v>
      </c>
      <c r="F61" t="s">
        <v>50</v>
      </c>
    </row>
    <row r="62" spans="5:6" x14ac:dyDescent="0.2">
      <c r="E62" s="89">
        <v>0.59</v>
      </c>
      <c r="F62" t="s">
        <v>50</v>
      </c>
    </row>
    <row r="63" spans="5:6" x14ac:dyDescent="0.2">
      <c r="E63" s="89">
        <v>0.6</v>
      </c>
      <c r="F63" t="s">
        <v>50</v>
      </c>
    </row>
    <row r="64" spans="5:6" x14ac:dyDescent="0.2">
      <c r="E64" s="89">
        <v>0.61</v>
      </c>
      <c r="F64" t="s">
        <v>50</v>
      </c>
    </row>
    <row r="65" spans="5:6" x14ac:dyDescent="0.2">
      <c r="E65" s="89">
        <v>0.62</v>
      </c>
      <c r="F65" t="s">
        <v>50</v>
      </c>
    </row>
    <row r="66" spans="5:6" x14ac:dyDescent="0.2">
      <c r="E66" s="89">
        <v>0.63</v>
      </c>
      <c r="F66" t="s">
        <v>50</v>
      </c>
    </row>
    <row r="67" spans="5:6" x14ac:dyDescent="0.2">
      <c r="E67" s="89">
        <v>0.64</v>
      </c>
      <c r="F67" t="s">
        <v>50</v>
      </c>
    </row>
    <row r="68" spans="5:6" x14ac:dyDescent="0.2">
      <c r="E68" s="89">
        <v>0.65</v>
      </c>
      <c r="F68" t="s">
        <v>50</v>
      </c>
    </row>
    <row r="69" spans="5:6" x14ac:dyDescent="0.2">
      <c r="E69" s="89">
        <v>0.66</v>
      </c>
      <c r="F69" t="s">
        <v>50</v>
      </c>
    </row>
    <row r="70" spans="5:6" x14ac:dyDescent="0.2">
      <c r="E70" s="89">
        <v>0.67</v>
      </c>
      <c r="F70" t="s">
        <v>50</v>
      </c>
    </row>
    <row r="71" spans="5:6" x14ac:dyDescent="0.2">
      <c r="E71" s="89">
        <v>0.68</v>
      </c>
      <c r="F71" t="s">
        <v>51</v>
      </c>
    </row>
    <row r="72" spans="5:6" x14ac:dyDescent="0.2">
      <c r="E72" s="89">
        <v>0.69</v>
      </c>
      <c r="F72" t="s">
        <v>51</v>
      </c>
    </row>
    <row r="73" spans="5:6" x14ac:dyDescent="0.2">
      <c r="E73" s="89">
        <v>0.7</v>
      </c>
      <c r="F73" t="s">
        <v>51</v>
      </c>
    </row>
    <row r="74" spans="5:6" x14ac:dyDescent="0.2">
      <c r="E74" s="89">
        <v>0.71</v>
      </c>
      <c r="F74" t="s">
        <v>51</v>
      </c>
    </row>
    <row r="75" spans="5:6" x14ac:dyDescent="0.2">
      <c r="E75" s="89">
        <v>0.72</v>
      </c>
      <c r="F75" t="s">
        <v>51</v>
      </c>
    </row>
    <row r="76" spans="5:6" x14ac:dyDescent="0.2">
      <c r="E76" s="89">
        <v>0.73</v>
      </c>
      <c r="F76" t="s">
        <v>51</v>
      </c>
    </row>
    <row r="77" spans="5:6" x14ac:dyDescent="0.2">
      <c r="E77" s="89">
        <v>0.74</v>
      </c>
      <c r="F77" t="s">
        <v>51</v>
      </c>
    </row>
    <row r="78" spans="5:6" x14ac:dyDescent="0.2">
      <c r="E78" s="89">
        <v>0.75</v>
      </c>
      <c r="F78" t="s">
        <v>51</v>
      </c>
    </row>
    <row r="79" spans="5:6" x14ac:dyDescent="0.2">
      <c r="E79" s="89">
        <v>0.76</v>
      </c>
      <c r="F79" t="s">
        <v>51</v>
      </c>
    </row>
    <row r="80" spans="5:6" x14ac:dyDescent="0.2">
      <c r="E80" s="89">
        <v>0.77</v>
      </c>
      <c r="F80" t="s">
        <v>51</v>
      </c>
    </row>
    <row r="81" spans="5:6" x14ac:dyDescent="0.2">
      <c r="E81" s="89">
        <v>0.78</v>
      </c>
      <c r="F81" t="s">
        <v>51</v>
      </c>
    </row>
    <row r="82" spans="5:6" x14ac:dyDescent="0.2">
      <c r="E82" s="89">
        <v>0.79</v>
      </c>
      <c r="F82" t="s">
        <v>51</v>
      </c>
    </row>
    <row r="83" spans="5:6" x14ac:dyDescent="0.2">
      <c r="E83" s="89">
        <v>0.8</v>
      </c>
      <c r="F83" t="s">
        <v>51</v>
      </c>
    </row>
    <row r="84" spans="5:6" x14ac:dyDescent="0.2">
      <c r="E84" s="89">
        <v>0.81</v>
      </c>
      <c r="F84" t="s">
        <v>51</v>
      </c>
    </row>
    <row r="85" spans="5:6" x14ac:dyDescent="0.2">
      <c r="E85" s="89">
        <v>0.82</v>
      </c>
      <c r="F85" t="s">
        <v>51</v>
      </c>
    </row>
    <row r="86" spans="5:6" x14ac:dyDescent="0.2">
      <c r="E86" s="89">
        <v>0.83</v>
      </c>
      <c r="F86" t="s">
        <v>51</v>
      </c>
    </row>
    <row r="87" spans="5:6" x14ac:dyDescent="0.2">
      <c r="E87" s="89">
        <v>0.84</v>
      </c>
      <c r="F87" t="s">
        <v>51</v>
      </c>
    </row>
    <row r="88" spans="5:6" x14ac:dyDescent="0.2">
      <c r="E88" s="89">
        <v>0.85</v>
      </c>
      <c r="F88" t="s">
        <v>51</v>
      </c>
    </row>
    <row r="89" spans="5:6" x14ac:dyDescent="0.2">
      <c r="E89" s="89">
        <v>0.86</v>
      </c>
      <c r="F89" t="s">
        <v>51</v>
      </c>
    </row>
    <row r="90" spans="5:6" x14ac:dyDescent="0.2">
      <c r="E90" s="89">
        <v>0.87</v>
      </c>
      <c r="F90" t="s">
        <v>51</v>
      </c>
    </row>
    <row r="91" spans="5:6" x14ac:dyDescent="0.2">
      <c r="E91" s="89">
        <v>0.88</v>
      </c>
      <c r="F91" t="s">
        <v>51</v>
      </c>
    </row>
    <row r="92" spans="5:6" x14ac:dyDescent="0.2">
      <c r="E92" s="89">
        <v>0.89</v>
      </c>
      <c r="F92" t="s">
        <v>51</v>
      </c>
    </row>
    <row r="93" spans="5:6" x14ac:dyDescent="0.2">
      <c r="E93" s="89">
        <v>0.9</v>
      </c>
      <c r="F93" t="s">
        <v>51</v>
      </c>
    </row>
    <row r="94" spans="5:6" x14ac:dyDescent="0.2">
      <c r="E94" s="89">
        <v>0.91</v>
      </c>
      <c r="F94" t="s">
        <v>51</v>
      </c>
    </row>
    <row r="95" spans="5:6" x14ac:dyDescent="0.2">
      <c r="E95" s="89">
        <v>0.92</v>
      </c>
      <c r="F95" t="s">
        <v>51</v>
      </c>
    </row>
    <row r="96" spans="5:6" x14ac:dyDescent="0.2">
      <c r="E96" s="89">
        <v>0.93</v>
      </c>
      <c r="F96" t="s">
        <v>51</v>
      </c>
    </row>
    <row r="97" spans="5:6" x14ac:dyDescent="0.2">
      <c r="E97" s="89">
        <v>0.94</v>
      </c>
      <c r="F97" t="s">
        <v>51</v>
      </c>
    </row>
    <row r="98" spans="5:6" x14ac:dyDescent="0.2">
      <c r="E98" s="89">
        <v>0.95</v>
      </c>
      <c r="F98" t="s">
        <v>51</v>
      </c>
    </row>
    <row r="99" spans="5:6" x14ac:dyDescent="0.2">
      <c r="E99" s="89">
        <v>0.96</v>
      </c>
      <c r="F99" t="s">
        <v>51</v>
      </c>
    </row>
    <row r="100" spans="5:6" x14ac:dyDescent="0.2">
      <c r="E100" s="89">
        <v>0.97</v>
      </c>
      <c r="F100" t="s">
        <v>51</v>
      </c>
    </row>
    <row r="101" spans="5:6" x14ac:dyDescent="0.2">
      <c r="E101" s="89">
        <v>0.98</v>
      </c>
      <c r="F101" t="s">
        <v>51</v>
      </c>
    </row>
    <row r="102" spans="5:6" x14ac:dyDescent="0.2">
      <c r="E102" s="89">
        <v>0.99</v>
      </c>
      <c r="F102" t="s">
        <v>51</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T65"/>
  <sheetViews>
    <sheetView tabSelected="1" view="pageBreakPreview" zoomScale="55" zoomScaleNormal="80" zoomScaleSheetLayoutView="55" workbookViewId="0">
      <selection activeCell="B9" sqref="B9"/>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1"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62" t="s">
        <v>18</v>
      </c>
      <c r="C2" s="262"/>
      <c r="D2" s="262"/>
      <c r="E2" s="262"/>
      <c r="F2" s="262"/>
      <c r="G2" s="262"/>
      <c r="H2" s="262"/>
      <c r="I2" s="262"/>
      <c r="J2" s="262"/>
      <c r="K2" s="262"/>
      <c r="L2" s="262"/>
      <c r="M2" s="262"/>
      <c r="N2" s="262"/>
      <c r="O2" s="262"/>
      <c r="P2" s="262"/>
      <c r="Q2" s="262"/>
      <c r="R2" s="262"/>
      <c r="S2" s="262"/>
      <c r="T2" s="262"/>
    </row>
    <row r="3" spans="1:20" ht="36" customHeight="1" x14ac:dyDescent="0.2">
      <c r="A3" s="10"/>
      <c r="B3" s="262" t="s">
        <v>21</v>
      </c>
      <c r="C3" s="262"/>
      <c r="D3" s="262"/>
      <c r="E3" s="262"/>
      <c r="F3" s="262"/>
      <c r="G3" s="262"/>
      <c r="H3" s="262"/>
      <c r="I3" s="262"/>
      <c r="J3" s="262"/>
      <c r="K3" s="262"/>
      <c r="L3" s="262"/>
      <c r="M3" s="262"/>
      <c r="N3" s="262"/>
      <c r="O3" s="262"/>
      <c r="P3" s="262"/>
      <c r="Q3" s="262"/>
      <c r="R3" s="262"/>
      <c r="S3" s="262"/>
      <c r="T3" s="262"/>
    </row>
    <row r="4" spans="1:20" ht="36" customHeight="1" x14ac:dyDescent="0.2">
      <c r="A4" s="10"/>
      <c r="B4" s="262" t="s">
        <v>41</v>
      </c>
      <c r="C4" s="262"/>
      <c r="D4" s="262"/>
      <c r="E4" s="262"/>
      <c r="F4" s="262"/>
      <c r="G4" s="262"/>
      <c r="H4" s="262"/>
      <c r="I4" s="262"/>
      <c r="J4" s="262"/>
      <c r="K4" s="262"/>
      <c r="L4" s="262"/>
      <c r="M4" s="262"/>
      <c r="N4" s="262"/>
      <c r="O4" s="262"/>
      <c r="P4" s="262"/>
      <c r="Q4" s="262"/>
      <c r="R4" s="262"/>
      <c r="S4" s="262"/>
      <c r="T4" s="262"/>
    </row>
    <row r="5" spans="1:20" ht="36" customHeight="1" x14ac:dyDescent="0.2">
      <c r="A5" s="10"/>
      <c r="B5" s="262" t="str">
        <f>Datos!B3</f>
        <v>FDLU-LP-010-2024 (117411)</v>
      </c>
      <c r="C5" s="262"/>
      <c r="D5" s="262"/>
      <c r="E5" s="262"/>
      <c r="F5" s="262"/>
      <c r="G5" s="262"/>
      <c r="H5" s="262"/>
      <c r="I5" s="262"/>
      <c r="J5" s="262"/>
      <c r="K5" s="262"/>
      <c r="L5" s="262"/>
      <c r="M5" s="262"/>
      <c r="N5" s="262"/>
      <c r="O5" s="262"/>
      <c r="P5" s="262"/>
      <c r="Q5" s="262"/>
      <c r="R5" s="262"/>
      <c r="S5" s="262"/>
      <c r="T5" s="26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1" t="s">
        <v>0</v>
      </c>
      <c r="C7" s="272"/>
      <c r="D7" s="273"/>
      <c r="E7" s="274" t="s">
        <v>150</v>
      </c>
      <c r="F7" s="274"/>
      <c r="G7" s="274"/>
      <c r="H7" s="274"/>
      <c r="I7" s="274"/>
      <c r="J7" s="274"/>
      <c r="K7" s="274"/>
      <c r="L7" s="274"/>
      <c r="M7" s="274"/>
      <c r="N7" s="274"/>
      <c r="O7" s="274"/>
      <c r="P7" s="274"/>
      <c r="Q7" s="274"/>
      <c r="R7" s="274"/>
      <c r="S7" s="274"/>
      <c r="T7" s="274"/>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5" t="s">
        <v>158</v>
      </c>
      <c r="C9" s="268" t="s">
        <v>162</v>
      </c>
      <c r="D9" s="269"/>
      <c r="E9" s="269"/>
      <c r="F9" s="269"/>
      <c r="G9" s="269"/>
      <c r="H9" s="269"/>
      <c r="I9" s="269"/>
      <c r="J9" s="270"/>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1" t="s">
        <v>9</v>
      </c>
      <c r="H11" s="252"/>
      <c r="I11" s="252"/>
      <c r="J11" s="253"/>
      <c r="K11" s="35"/>
      <c r="L11" s="9"/>
      <c r="M11" s="9"/>
      <c r="N11" s="9"/>
      <c r="O11" s="9"/>
      <c r="P11" s="9"/>
      <c r="Q11" s="9"/>
      <c r="R11" s="9"/>
      <c r="S11" s="9"/>
      <c r="T11" s="9"/>
    </row>
    <row r="12" spans="1:20" s="1" customFormat="1" ht="38.25" customHeight="1" x14ac:dyDescent="0.2">
      <c r="A12" s="47"/>
      <c r="B12" s="35"/>
      <c r="C12" s="4"/>
      <c r="E12" s="23"/>
      <c r="F12" s="23"/>
      <c r="G12" s="254"/>
      <c r="H12" s="254"/>
      <c r="I12" s="254"/>
      <c r="J12" s="254"/>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85" t="s">
        <v>1</v>
      </c>
      <c r="C14" s="286"/>
      <c r="D14" s="287"/>
      <c r="E14" s="294" t="s">
        <v>162</v>
      </c>
      <c r="F14" s="295"/>
      <c r="G14" s="295"/>
      <c r="H14" s="296"/>
      <c r="I14" s="257" t="s">
        <v>2</v>
      </c>
      <c r="J14" s="258"/>
      <c r="K14" s="259" t="s">
        <v>163</v>
      </c>
      <c r="L14" s="260"/>
      <c r="M14" s="260"/>
      <c r="N14" s="261"/>
      <c r="O14" s="257" t="s">
        <v>3</v>
      </c>
      <c r="P14" s="275"/>
      <c r="Q14" s="258"/>
      <c r="R14" s="238">
        <v>0.75</v>
      </c>
      <c r="S14" s="49"/>
      <c r="T14" s="49"/>
    </row>
    <row r="15" spans="1:20" s="7" customFormat="1" ht="35.25" customHeight="1" x14ac:dyDescent="0.2">
      <c r="A15" s="8"/>
      <c r="B15" s="288"/>
      <c r="C15" s="289"/>
      <c r="D15" s="290"/>
      <c r="E15" s="297"/>
      <c r="F15" s="298"/>
      <c r="G15" s="298"/>
      <c r="H15" s="299"/>
      <c r="I15" s="257" t="s">
        <v>4</v>
      </c>
      <c r="J15" s="258"/>
      <c r="K15" s="259" t="s">
        <v>164</v>
      </c>
      <c r="L15" s="260"/>
      <c r="M15" s="260"/>
      <c r="N15" s="261"/>
      <c r="O15" s="257" t="s">
        <v>3</v>
      </c>
      <c r="P15" s="275"/>
      <c r="Q15" s="258"/>
      <c r="R15" s="238">
        <v>0.25</v>
      </c>
      <c r="S15" s="49"/>
      <c r="T15" s="49"/>
    </row>
    <row r="16" spans="1:20" s="1" customFormat="1" ht="25.5" customHeight="1" x14ac:dyDescent="0.2">
      <c r="A16" s="47"/>
      <c r="B16" s="291"/>
      <c r="C16" s="292"/>
      <c r="D16" s="293"/>
      <c r="E16" s="300"/>
      <c r="F16" s="301"/>
      <c r="G16" s="301"/>
      <c r="H16" s="302"/>
      <c r="I16" s="257" t="s">
        <v>5</v>
      </c>
      <c r="J16" s="258"/>
      <c r="K16" s="259"/>
      <c r="L16" s="260"/>
      <c r="M16" s="260"/>
      <c r="N16" s="261"/>
      <c r="O16" s="257" t="s">
        <v>3</v>
      </c>
      <c r="P16" s="275"/>
      <c r="Q16" s="258"/>
      <c r="R16" s="238"/>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0" t="s">
        <v>6</v>
      </c>
      <c r="C18" s="280"/>
      <c r="D18" s="280"/>
      <c r="E18" s="281">
        <f>Datos!B4</f>
        <v>3108643000</v>
      </c>
      <c r="F18" s="281"/>
      <c r="G18" s="280" t="s">
        <v>103</v>
      </c>
      <c r="H18" s="280"/>
      <c r="I18" s="280"/>
      <c r="J18" s="241">
        <v>1.2</v>
      </c>
      <c r="K18" s="51">
        <f>((E18/1300000)*J18)</f>
        <v>2869.5166153846153</v>
      </c>
      <c r="L18" s="9"/>
      <c r="M18" s="9"/>
      <c r="N18" s="9"/>
      <c r="O18" s="9"/>
      <c r="P18" s="9"/>
      <c r="Q18" s="9"/>
      <c r="R18" s="9"/>
      <c r="S18" s="9"/>
      <c r="T18" s="9"/>
    </row>
    <row r="19" spans="1:20" s="1" customFormat="1" ht="174.75" customHeight="1" x14ac:dyDescent="0.2">
      <c r="A19" s="47"/>
      <c r="B19" s="255" t="s">
        <v>7</v>
      </c>
      <c r="C19" s="256"/>
      <c r="D19" s="273"/>
      <c r="E19" s="282" t="s">
        <v>160</v>
      </c>
      <c r="F19" s="283"/>
      <c r="G19" s="283"/>
      <c r="H19" s="283"/>
      <c r="I19" s="283"/>
      <c r="J19" s="283"/>
      <c r="K19" s="283"/>
      <c r="L19" s="283"/>
      <c r="M19" s="283"/>
      <c r="N19" s="283"/>
      <c r="O19" s="283"/>
      <c r="P19" s="283"/>
      <c r="Q19" s="283"/>
      <c r="R19" s="284"/>
      <c r="S19" s="263"/>
      <c r="T19" s="264"/>
    </row>
    <row r="20" spans="1:20" s="1" customFormat="1" ht="48.75" customHeight="1" x14ac:dyDescent="0.2">
      <c r="A20" s="47"/>
      <c r="B20" s="303" t="s">
        <v>65</v>
      </c>
      <c r="C20" s="303"/>
      <c r="D20" s="110" t="s">
        <v>61</v>
      </c>
      <c r="E20" s="52">
        <v>72101500</v>
      </c>
      <c r="F20" s="52">
        <v>72141300</v>
      </c>
      <c r="G20" s="52">
        <v>72153100</v>
      </c>
      <c r="H20" s="52"/>
      <c r="I20" s="52"/>
      <c r="J20" s="52"/>
      <c r="K20" s="52"/>
      <c r="L20" s="52"/>
      <c r="M20" s="52"/>
      <c r="N20" s="52"/>
      <c r="O20" s="52"/>
      <c r="P20" s="52"/>
      <c r="Q20" s="53"/>
      <c r="R20" s="54"/>
      <c r="S20" s="109" t="s">
        <v>59</v>
      </c>
      <c r="T20" s="109" t="s">
        <v>62</v>
      </c>
    </row>
    <row r="21" spans="1:20" s="1" customFormat="1" ht="22.5" customHeight="1" x14ac:dyDescent="0.2">
      <c r="A21" s="47"/>
      <c r="B21" s="255" t="s">
        <v>8</v>
      </c>
      <c r="C21" s="256"/>
      <c r="D21" s="55" t="s">
        <v>22</v>
      </c>
      <c r="E21" s="56" t="s">
        <v>170</v>
      </c>
      <c r="F21" s="56"/>
      <c r="G21" s="56"/>
      <c r="H21" s="56"/>
      <c r="I21" s="56"/>
      <c r="J21" s="56"/>
      <c r="K21" s="56"/>
      <c r="L21" s="56"/>
      <c r="M21" s="56"/>
      <c r="N21" s="56"/>
      <c r="O21" s="56"/>
      <c r="P21" s="56"/>
      <c r="Q21" s="56"/>
      <c r="R21" s="56"/>
      <c r="S21" s="54">
        <f>COUNTA(E21:R21)</f>
        <v>1</v>
      </c>
      <c r="T21" s="93" t="str">
        <f>IF(S21&gt;=1,"CUMPLE","NO CUMPLE")</f>
        <v>CUMPLE</v>
      </c>
    </row>
    <row r="22" spans="1:20" s="1" customFormat="1" ht="22.5" customHeight="1" x14ac:dyDescent="0.2">
      <c r="A22" s="47"/>
      <c r="B22" s="255" t="s">
        <v>8</v>
      </c>
      <c r="C22" s="256"/>
      <c r="D22" s="55" t="s">
        <v>23</v>
      </c>
      <c r="E22" s="56" t="s">
        <v>170</v>
      </c>
      <c r="F22" s="56"/>
      <c r="G22" s="56"/>
      <c r="H22" s="56"/>
      <c r="I22" s="56"/>
      <c r="J22" s="56"/>
      <c r="K22" s="56"/>
      <c r="L22" s="56"/>
      <c r="M22" s="56"/>
      <c r="N22" s="56"/>
      <c r="O22" s="56"/>
      <c r="P22" s="56"/>
      <c r="Q22" s="57"/>
      <c r="R22" s="58"/>
      <c r="S22" s="54">
        <f>COUNTA(E22:R22)</f>
        <v>1</v>
      </c>
      <c r="T22" s="93" t="str">
        <f>IF(S22&gt;=1,"CUMPLE","NO CUMPLE")</f>
        <v>CUMPLE</v>
      </c>
    </row>
    <row r="23" spans="1:20" s="1" customFormat="1" ht="22.5" customHeight="1" x14ac:dyDescent="0.2">
      <c r="A23" s="47"/>
      <c r="B23" s="255" t="s">
        <v>8</v>
      </c>
      <c r="C23" s="256"/>
      <c r="D23" s="55" t="s">
        <v>165</v>
      </c>
      <c r="E23" s="56" t="s">
        <v>170</v>
      </c>
      <c r="F23" s="56"/>
      <c r="G23" s="56"/>
      <c r="H23" s="56"/>
      <c r="I23" s="56"/>
      <c r="J23" s="56"/>
      <c r="K23" s="56"/>
      <c r="L23" s="56"/>
      <c r="M23" s="56"/>
      <c r="N23" s="56"/>
      <c r="O23" s="56"/>
      <c r="P23" s="56"/>
      <c r="Q23" s="239"/>
      <c r="R23" s="240"/>
      <c r="S23" s="54">
        <f t="shared" ref="S23:S24" si="0">COUNTA(E23:R23)</f>
        <v>1</v>
      </c>
      <c r="T23" s="93" t="str">
        <f t="shared" ref="T23:T24" si="1">IF(S23&gt;=1,"CUMPLE","NO CUMPLE")</f>
        <v>CUMPLE</v>
      </c>
    </row>
    <row r="24" spans="1:20" s="1" customFormat="1" ht="22.5" customHeight="1" x14ac:dyDescent="0.2">
      <c r="A24" s="47"/>
      <c r="B24" s="255" t="s">
        <v>8</v>
      </c>
      <c r="C24" s="256"/>
      <c r="D24" s="55" t="s">
        <v>166</v>
      </c>
      <c r="E24" s="56" t="s">
        <v>170</v>
      </c>
      <c r="F24" s="56" t="s">
        <v>170</v>
      </c>
      <c r="G24" s="56" t="s">
        <v>170</v>
      </c>
      <c r="H24" s="56"/>
      <c r="I24" s="56"/>
      <c r="J24" s="56"/>
      <c r="K24" s="56"/>
      <c r="L24" s="56"/>
      <c r="M24" s="56"/>
      <c r="N24" s="56"/>
      <c r="O24" s="56"/>
      <c r="P24" s="56"/>
      <c r="Q24" s="56"/>
      <c r="R24" s="56"/>
      <c r="S24" s="54">
        <f t="shared" si="0"/>
        <v>3</v>
      </c>
      <c r="T24" s="93" t="str">
        <f t="shared" si="1"/>
        <v>CUMPLE</v>
      </c>
    </row>
    <row r="25" spans="1:20" s="1" customFormat="1" ht="22.5" customHeight="1" x14ac:dyDescent="0.2">
      <c r="A25" s="47"/>
      <c r="B25" s="277" t="s">
        <v>60</v>
      </c>
      <c r="C25" s="278"/>
      <c r="D25" s="279"/>
      <c r="E25" s="52">
        <f>IF(E24&gt;0,1,0)</f>
        <v>1</v>
      </c>
      <c r="F25" s="52">
        <f t="shared" ref="F25:R25" si="2">IF(F24&gt;0,1,0)</f>
        <v>1</v>
      </c>
      <c r="G25" s="52">
        <f t="shared" si="2"/>
        <v>1</v>
      </c>
      <c r="H25" s="52">
        <f t="shared" si="2"/>
        <v>0</v>
      </c>
      <c r="I25" s="52">
        <f t="shared" si="2"/>
        <v>0</v>
      </c>
      <c r="J25" s="52">
        <f t="shared" si="2"/>
        <v>0</v>
      </c>
      <c r="K25" s="52">
        <f t="shared" si="2"/>
        <v>0</v>
      </c>
      <c r="L25" s="52">
        <f t="shared" si="2"/>
        <v>0</v>
      </c>
      <c r="M25" s="52">
        <f t="shared" si="2"/>
        <v>0</v>
      </c>
      <c r="N25" s="52">
        <f t="shared" si="2"/>
        <v>0</v>
      </c>
      <c r="O25" s="52">
        <f t="shared" si="2"/>
        <v>0</v>
      </c>
      <c r="P25" s="52">
        <f t="shared" si="2"/>
        <v>0</v>
      </c>
      <c r="Q25" s="52">
        <f t="shared" si="2"/>
        <v>0</v>
      </c>
      <c r="R25" s="52">
        <f t="shared" si="2"/>
        <v>0</v>
      </c>
      <c r="S25" s="54">
        <f>SUM(E25:R25)</f>
        <v>3</v>
      </c>
      <c r="T25" s="93" t="str">
        <f>IF(S25&gt;=1,"CUMPLE","NO CUMPLE")</f>
        <v>CUMPLE</v>
      </c>
    </row>
    <row r="26" spans="1:20" s="13" customFormat="1" ht="10.5" customHeight="1" x14ac:dyDescent="0.2">
      <c r="A26" s="59"/>
      <c r="B26" s="36"/>
      <c r="C26" s="36"/>
      <c r="D26" s="36"/>
      <c r="E26" s="36"/>
      <c r="F26" s="36"/>
      <c r="G26" s="37"/>
      <c r="H26" s="37"/>
      <c r="I26" s="37"/>
      <c r="J26" s="37"/>
      <c r="K26" s="38"/>
      <c r="L26" s="38"/>
      <c r="M26" s="38"/>
      <c r="N26" s="38"/>
      <c r="O26" s="38"/>
      <c r="P26" s="38"/>
      <c r="Q26" s="60"/>
      <c r="R26" s="38"/>
      <c r="S26" s="38"/>
      <c r="T26" s="59"/>
    </row>
    <row r="27" spans="1:20" s="13" customFormat="1" ht="24" customHeight="1" x14ac:dyDescent="0.2">
      <c r="A27" s="59"/>
      <c r="B27" s="276" t="s">
        <v>11</v>
      </c>
      <c r="C27" s="276"/>
      <c r="D27" s="276"/>
      <c r="E27" s="276"/>
      <c r="F27" s="276"/>
      <c r="G27" s="276"/>
      <c r="H27" s="276"/>
      <c r="I27" s="276"/>
      <c r="J27" s="276"/>
      <c r="K27" s="276"/>
      <c r="L27" s="276"/>
      <c r="M27" s="276"/>
      <c r="N27" s="276"/>
      <c r="O27" s="276"/>
      <c r="P27" s="276"/>
      <c r="Q27" s="276"/>
      <c r="R27" s="276"/>
      <c r="S27" s="276"/>
      <c r="T27" s="276"/>
    </row>
    <row r="28" spans="1:20" s="2" customFormat="1" ht="190.5" customHeight="1" x14ac:dyDescent="0.2">
      <c r="A28" s="61"/>
      <c r="B28" s="62" t="s">
        <v>12</v>
      </c>
      <c r="C28" s="62" t="s">
        <v>42</v>
      </c>
      <c r="D28" s="62" t="s">
        <v>43</v>
      </c>
      <c r="E28" s="62" t="s">
        <v>44</v>
      </c>
      <c r="F28" s="265" t="s">
        <v>45</v>
      </c>
      <c r="G28" s="265"/>
      <c r="H28" s="265"/>
      <c r="I28" s="132" t="s">
        <v>63</v>
      </c>
      <c r="J28" s="132" t="s">
        <v>172</v>
      </c>
      <c r="K28" s="132" t="s">
        <v>64</v>
      </c>
      <c r="L28" s="310" t="s">
        <v>46</v>
      </c>
      <c r="M28" s="311"/>
      <c r="N28" s="62" t="s">
        <v>24</v>
      </c>
      <c r="O28" s="62" t="s">
        <v>13</v>
      </c>
      <c r="P28" s="62" t="s">
        <v>25</v>
      </c>
      <c r="Q28" s="63" t="s">
        <v>14</v>
      </c>
      <c r="R28" s="62" t="s">
        <v>26</v>
      </c>
      <c r="S28" s="312" t="s">
        <v>15</v>
      </c>
      <c r="T28" s="313"/>
    </row>
    <row r="29" spans="1:20" ht="10.5" customHeight="1" x14ac:dyDescent="0.2">
      <c r="A29" s="10"/>
      <c r="B29" s="64"/>
      <c r="C29" s="65"/>
      <c r="D29" s="65"/>
      <c r="E29" s="66"/>
      <c r="F29" s="304"/>
      <c r="G29" s="304"/>
      <c r="H29" s="304"/>
      <c r="I29" s="66"/>
      <c r="J29" s="66"/>
      <c r="K29" s="66"/>
      <c r="L29" s="6"/>
      <c r="M29" s="6"/>
      <c r="N29" s="66"/>
      <c r="O29" s="66"/>
      <c r="P29" s="66"/>
      <c r="Q29" s="67"/>
      <c r="R29" s="66"/>
      <c r="S29" s="66"/>
    </row>
    <row r="30" spans="1:20" ht="85.5" customHeight="1" x14ac:dyDescent="0.2">
      <c r="A30" s="10"/>
      <c r="B30" s="68">
        <v>1</v>
      </c>
      <c r="C30" s="24">
        <v>38</v>
      </c>
      <c r="D30" s="242">
        <v>57</v>
      </c>
      <c r="E30" s="25" t="s">
        <v>167</v>
      </c>
      <c r="F30" s="266" t="s">
        <v>177</v>
      </c>
      <c r="G30" s="267"/>
      <c r="H30" s="267"/>
      <c r="I30" s="130" t="s">
        <v>9</v>
      </c>
      <c r="J30" s="130" t="s">
        <v>9</v>
      </c>
      <c r="K30" s="130" t="s">
        <v>9</v>
      </c>
      <c r="L30" s="305" t="s">
        <v>174</v>
      </c>
      <c r="M30" s="306"/>
      <c r="N30" s="130" t="s">
        <v>9</v>
      </c>
      <c r="O30" s="69" t="s">
        <v>164</v>
      </c>
      <c r="P30" s="243">
        <v>1</v>
      </c>
      <c r="Q30" s="71">
        <v>5237.1899999999996</v>
      </c>
      <c r="R30" s="72">
        <f>Q30*P30</f>
        <v>5237.1899999999996</v>
      </c>
      <c r="S30" s="307"/>
      <c r="T30" s="308"/>
    </row>
    <row r="31" spans="1:20" ht="109.5" customHeight="1" x14ac:dyDescent="0.2">
      <c r="A31" s="10"/>
      <c r="B31" s="68">
        <v>2</v>
      </c>
      <c r="C31" s="25">
        <v>35</v>
      </c>
      <c r="D31" s="242">
        <v>53</v>
      </c>
      <c r="E31" s="25" t="s">
        <v>168</v>
      </c>
      <c r="F31" s="266" t="s">
        <v>176</v>
      </c>
      <c r="G31" s="267"/>
      <c r="H31" s="267"/>
      <c r="I31" s="130" t="s">
        <v>9</v>
      </c>
      <c r="J31" s="130" t="s">
        <v>9</v>
      </c>
      <c r="K31" s="130" t="s">
        <v>9</v>
      </c>
      <c r="L31" s="305" t="s">
        <v>174</v>
      </c>
      <c r="M31" s="306"/>
      <c r="N31" s="130" t="s">
        <v>9</v>
      </c>
      <c r="O31" s="69" t="s">
        <v>164</v>
      </c>
      <c r="P31" s="70">
        <v>1</v>
      </c>
      <c r="Q31" s="71">
        <v>4378.9799999999996</v>
      </c>
      <c r="R31" s="72">
        <f>Q31*P31</f>
        <v>4378.9799999999996</v>
      </c>
      <c r="S31" s="307"/>
      <c r="T31" s="308"/>
    </row>
    <row r="32" spans="1:20" ht="109.5" customHeight="1" x14ac:dyDescent="0.2">
      <c r="A32" s="10"/>
      <c r="B32" s="68">
        <v>3</v>
      </c>
      <c r="C32" s="25">
        <v>31</v>
      </c>
      <c r="D32" s="242">
        <v>49</v>
      </c>
      <c r="E32" s="25" t="s">
        <v>168</v>
      </c>
      <c r="F32" s="266" t="s">
        <v>173</v>
      </c>
      <c r="G32" s="267"/>
      <c r="H32" s="267"/>
      <c r="I32" s="229" t="s">
        <v>9</v>
      </c>
      <c r="J32" s="229" t="s">
        <v>9</v>
      </c>
      <c r="K32" s="229" t="s">
        <v>9</v>
      </c>
      <c r="L32" s="305" t="s">
        <v>174</v>
      </c>
      <c r="M32" s="306"/>
      <c r="N32" s="229" t="s">
        <v>9</v>
      </c>
      <c r="O32" s="69" t="s">
        <v>164</v>
      </c>
      <c r="P32" s="70">
        <v>1</v>
      </c>
      <c r="Q32" s="71">
        <v>3800.6</v>
      </c>
      <c r="R32" s="72">
        <f>Q32*P32</f>
        <v>3800.6</v>
      </c>
      <c r="S32" s="307"/>
      <c r="T32" s="308"/>
    </row>
    <row r="33" spans="1:20" ht="109.5" customHeight="1" x14ac:dyDescent="0.2">
      <c r="A33" s="10"/>
      <c r="B33" s="68">
        <v>4</v>
      </c>
      <c r="C33" s="25">
        <v>72</v>
      </c>
      <c r="D33" s="242">
        <v>143</v>
      </c>
      <c r="E33" s="25" t="s">
        <v>169</v>
      </c>
      <c r="F33" s="266" t="s">
        <v>171</v>
      </c>
      <c r="G33" s="267"/>
      <c r="H33" s="267"/>
      <c r="I33" s="229" t="s">
        <v>9</v>
      </c>
      <c r="J33" s="229" t="s">
        <v>9</v>
      </c>
      <c r="K33" s="229" t="s">
        <v>9</v>
      </c>
      <c r="L33" s="305" t="s">
        <v>175</v>
      </c>
      <c r="M33" s="306"/>
      <c r="N33" s="229" t="s">
        <v>9</v>
      </c>
      <c r="O33" s="69" t="s">
        <v>163</v>
      </c>
      <c r="P33" s="70">
        <v>1</v>
      </c>
      <c r="Q33" s="71">
        <v>3292.31</v>
      </c>
      <c r="R33" s="72">
        <f>Q33*P33</f>
        <v>3292.31</v>
      </c>
      <c r="S33" s="307"/>
      <c r="T33" s="308"/>
    </row>
    <row r="34" spans="1:20" ht="10.5" customHeight="1" x14ac:dyDescent="0.2">
      <c r="A34" s="10"/>
      <c r="B34" s="73"/>
      <c r="C34" s="74"/>
      <c r="D34" s="74"/>
      <c r="E34" s="75"/>
      <c r="F34" s="76"/>
      <c r="G34" s="76"/>
      <c r="H34" s="76"/>
      <c r="I34" s="76"/>
      <c r="J34" s="76"/>
      <c r="K34" s="18"/>
      <c r="L34" s="19"/>
      <c r="M34" s="20"/>
      <c r="N34" s="20"/>
      <c r="O34" s="21"/>
      <c r="P34" s="21"/>
      <c r="Q34" s="77"/>
      <c r="R34" s="20"/>
      <c r="S34" s="20"/>
    </row>
    <row r="35" spans="1:20" ht="18" customHeight="1" x14ac:dyDescent="0.2">
      <c r="A35" s="10"/>
      <c r="B35" s="315" t="s">
        <v>16</v>
      </c>
      <c r="C35" s="316"/>
      <c r="D35" s="316"/>
      <c r="E35" s="316"/>
      <c r="F35" s="316"/>
      <c r="G35" s="316"/>
      <c r="H35" s="316"/>
      <c r="I35" s="316"/>
      <c r="J35" s="316"/>
      <c r="K35" s="316"/>
      <c r="L35" s="316"/>
      <c r="M35" s="316"/>
      <c r="N35" s="316"/>
      <c r="O35" s="316"/>
      <c r="P35" s="316"/>
      <c r="Q35" s="317"/>
      <c r="R35" s="78">
        <f>SUM(R30:R33)</f>
        <v>16709.079999999998</v>
      </c>
      <c r="S35" s="133" t="str">
        <f>IF(R35&gt;K18,"CUMPLE","NO CUMPLE")</f>
        <v>CUMPLE</v>
      </c>
      <c r="T35" s="10"/>
    </row>
    <row r="36" spans="1:20" ht="18" customHeight="1" x14ac:dyDescent="0.2">
      <c r="A36" s="10"/>
      <c r="B36" s="5"/>
      <c r="C36" s="5"/>
      <c r="D36" s="5"/>
      <c r="E36" s="5"/>
      <c r="F36" s="5"/>
      <c r="G36" s="5"/>
      <c r="H36" s="5"/>
      <c r="I36" s="5"/>
      <c r="J36" s="5"/>
      <c r="K36" s="5"/>
      <c r="L36" s="5"/>
      <c r="M36" s="5"/>
      <c r="N36" s="5"/>
      <c r="O36" s="5"/>
      <c r="P36" s="5"/>
      <c r="Q36" s="5"/>
      <c r="R36" s="134"/>
      <c r="S36" s="5"/>
      <c r="T36" s="10"/>
    </row>
    <row r="37" spans="1:20" ht="18" customHeight="1" x14ac:dyDescent="0.2">
      <c r="A37" s="10"/>
      <c r="B37" s="5"/>
      <c r="C37" s="5"/>
      <c r="D37" s="5"/>
      <c r="E37" s="5"/>
      <c r="F37" s="5"/>
      <c r="G37" s="5"/>
      <c r="H37" s="5"/>
      <c r="I37" s="5"/>
      <c r="J37" s="5"/>
      <c r="K37" s="5"/>
      <c r="L37" s="5"/>
      <c r="M37" s="5"/>
      <c r="N37" s="5"/>
      <c r="O37" s="5"/>
      <c r="P37" s="5"/>
      <c r="Q37" s="231">
        <v>0.7</v>
      </c>
      <c r="R37" s="232">
        <f>(E18+Q37)/R38</f>
        <v>2391.2638466923077</v>
      </c>
      <c r="S37" s="5"/>
      <c r="T37" s="10"/>
    </row>
    <row r="38" spans="1:20" ht="18" customHeight="1" x14ac:dyDescent="0.2">
      <c r="A38" s="10"/>
      <c r="B38" s="5"/>
      <c r="C38" s="5"/>
      <c r="D38" s="5"/>
      <c r="E38" s="5"/>
      <c r="F38" s="5"/>
      <c r="G38" s="5"/>
      <c r="H38" s="5"/>
      <c r="I38" s="5"/>
      <c r="J38" s="5"/>
      <c r="K38" s="5"/>
      <c r="L38" s="5"/>
      <c r="M38" s="5"/>
      <c r="N38" s="5"/>
      <c r="O38" s="5"/>
      <c r="P38" s="5"/>
      <c r="Q38" s="5"/>
      <c r="R38" s="134">
        <v>1300000</v>
      </c>
      <c r="S38" s="5"/>
      <c r="T38" s="10"/>
    </row>
    <row r="39" spans="1:20" ht="18" customHeight="1" x14ac:dyDescent="0.2">
      <c r="A39" s="10"/>
      <c r="B39" s="5"/>
      <c r="C39" s="5"/>
      <c r="D39" s="5"/>
      <c r="E39" s="5"/>
      <c r="F39" s="5"/>
      <c r="G39" s="5"/>
      <c r="H39" s="5"/>
      <c r="I39" s="5"/>
      <c r="J39" s="5"/>
      <c r="K39" s="5"/>
      <c r="L39" s="5"/>
      <c r="M39" s="5"/>
      <c r="N39" s="5"/>
      <c r="O39" s="5"/>
      <c r="P39" s="5"/>
      <c r="Q39" s="5"/>
      <c r="R39" s="134"/>
      <c r="S39" s="5"/>
      <c r="T39" s="10"/>
    </row>
    <row r="40" spans="1:20" ht="18" customHeight="1" x14ac:dyDescent="0.2">
      <c r="A40" s="10"/>
      <c r="B40" s="5"/>
      <c r="C40" s="5"/>
      <c r="D40" s="5"/>
      <c r="E40" s="5"/>
      <c r="F40" s="5"/>
      <c r="G40" s="5"/>
      <c r="H40" s="5"/>
      <c r="I40" s="5"/>
      <c r="J40" s="5"/>
      <c r="K40" s="5"/>
      <c r="L40" s="5"/>
      <c r="M40" s="5"/>
      <c r="N40" s="5"/>
      <c r="O40" s="5"/>
      <c r="P40" s="5"/>
      <c r="Q40" s="5"/>
      <c r="R40" s="134"/>
      <c r="S40" s="5"/>
      <c r="T40" s="10"/>
    </row>
    <row r="41" spans="1:20" ht="18" customHeight="1" x14ac:dyDescent="0.2">
      <c r="A41" s="10"/>
      <c r="B41" s="5"/>
      <c r="C41" s="5"/>
      <c r="D41" s="5"/>
      <c r="E41" s="5"/>
      <c r="F41" s="5"/>
      <c r="G41" s="5"/>
      <c r="H41" s="5"/>
      <c r="I41" s="5"/>
      <c r="J41" s="5"/>
      <c r="K41" s="5"/>
      <c r="L41" s="5"/>
      <c r="M41" s="5"/>
      <c r="N41" s="5"/>
      <c r="O41" s="5"/>
      <c r="P41" s="5"/>
      <c r="Q41" s="5"/>
      <c r="R41" s="134"/>
      <c r="S41" s="5"/>
      <c r="T41" s="10"/>
    </row>
    <row r="42" spans="1:20" ht="18" customHeight="1" x14ac:dyDescent="0.2">
      <c r="A42" s="10"/>
      <c r="B42" s="5"/>
      <c r="C42" s="5"/>
      <c r="D42" s="5"/>
      <c r="E42" s="5"/>
      <c r="F42" s="5"/>
      <c r="G42" s="5"/>
      <c r="H42" s="5"/>
      <c r="I42" s="5"/>
      <c r="J42" s="5"/>
      <c r="K42" s="5"/>
      <c r="L42" s="5"/>
      <c r="M42" s="5"/>
      <c r="N42" s="5"/>
      <c r="O42" s="5"/>
      <c r="P42" s="5"/>
      <c r="Q42" s="5"/>
      <c r="R42" s="134"/>
      <c r="S42" s="5"/>
      <c r="T42" s="10"/>
    </row>
    <row r="43" spans="1:20" ht="18" customHeight="1" x14ac:dyDescent="0.2">
      <c r="A43" s="10"/>
      <c r="B43" s="5"/>
      <c r="C43" s="5"/>
      <c r="D43" s="5"/>
      <c r="E43" s="5"/>
      <c r="F43" s="5"/>
      <c r="G43" s="5"/>
      <c r="H43" s="5"/>
      <c r="I43" s="5"/>
      <c r="J43" s="5"/>
      <c r="K43" s="5"/>
      <c r="L43" s="5"/>
      <c r="M43" s="5"/>
      <c r="N43" s="5"/>
      <c r="O43" s="5"/>
      <c r="P43" s="5"/>
      <c r="Q43" s="5"/>
      <c r="R43" s="134"/>
      <c r="S43" s="5"/>
      <c r="T43" s="10"/>
    </row>
    <row r="44" spans="1:20" ht="18" customHeight="1" x14ac:dyDescent="0.2">
      <c r="A44" s="10"/>
      <c r="B44" s="5"/>
      <c r="C44" s="5"/>
      <c r="D44" s="5"/>
      <c r="E44" s="5"/>
      <c r="F44" s="5"/>
      <c r="G44" s="5"/>
      <c r="H44" s="5"/>
      <c r="I44" s="5"/>
      <c r="J44" s="5"/>
      <c r="K44" s="5"/>
      <c r="L44" s="5"/>
      <c r="M44" s="5"/>
      <c r="N44" s="5"/>
      <c r="O44" s="5"/>
      <c r="P44" s="5"/>
      <c r="Q44" s="5"/>
      <c r="R44" s="134"/>
      <c r="S44" s="5"/>
      <c r="T44" s="10"/>
    </row>
    <row r="45" spans="1:20" ht="18" customHeight="1" x14ac:dyDescent="0.2">
      <c r="A45" s="10"/>
      <c r="B45" s="5"/>
      <c r="C45" s="5"/>
      <c r="D45" s="5"/>
      <c r="E45" s="5"/>
      <c r="F45" s="5"/>
      <c r="G45" s="5"/>
      <c r="H45" s="5"/>
      <c r="I45" s="5"/>
      <c r="J45" s="5"/>
      <c r="K45" s="5"/>
      <c r="L45" s="5"/>
      <c r="M45" s="5"/>
      <c r="N45" s="5"/>
      <c r="O45" s="5"/>
      <c r="P45" s="5"/>
      <c r="Q45" s="5"/>
      <c r="R45" s="134"/>
      <c r="S45" s="5"/>
      <c r="T45" s="10"/>
    </row>
    <row r="46" spans="1:20" ht="18" customHeight="1" x14ac:dyDescent="0.2">
      <c r="A46" s="10"/>
      <c r="B46" s="5"/>
      <c r="C46" s="5"/>
      <c r="D46" s="5"/>
      <c r="E46" s="5"/>
      <c r="F46" s="5"/>
      <c r="G46" s="5"/>
      <c r="H46" s="5"/>
      <c r="I46" s="5"/>
      <c r="J46" s="5"/>
      <c r="K46" s="5"/>
      <c r="L46" s="5"/>
      <c r="M46" s="5"/>
      <c r="N46" s="5"/>
      <c r="O46" s="5"/>
      <c r="P46" s="5"/>
      <c r="Q46" s="5"/>
      <c r="R46" s="134"/>
      <c r="S46" s="5"/>
      <c r="T46" s="10"/>
    </row>
    <row r="47" spans="1:20" ht="18" customHeight="1" x14ac:dyDescent="0.2">
      <c r="A47" s="10"/>
      <c r="B47" s="5"/>
      <c r="C47" s="5"/>
      <c r="D47" s="5"/>
      <c r="E47" s="5"/>
      <c r="F47" s="5"/>
      <c r="G47" s="5"/>
      <c r="H47" s="5"/>
      <c r="I47" s="5"/>
      <c r="J47" s="5"/>
      <c r="K47" s="5"/>
      <c r="L47" s="5"/>
      <c r="M47" s="5"/>
      <c r="N47" s="5"/>
      <c r="O47" s="5"/>
      <c r="P47" s="5"/>
      <c r="Q47" s="5"/>
      <c r="R47" s="134"/>
      <c r="S47" s="5"/>
      <c r="T47" s="10"/>
    </row>
    <row r="48" spans="1:20" ht="18" customHeight="1" x14ac:dyDescent="0.2">
      <c r="A48" s="10"/>
      <c r="B48" s="5"/>
      <c r="C48" s="5"/>
      <c r="D48" s="5"/>
      <c r="E48" s="5"/>
      <c r="F48" s="5"/>
      <c r="G48" s="5"/>
      <c r="H48" s="5"/>
      <c r="I48" s="5"/>
      <c r="J48" s="5"/>
      <c r="K48" s="5"/>
      <c r="L48" s="5"/>
      <c r="M48" s="5"/>
      <c r="N48" s="5"/>
      <c r="O48" s="5"/>
      <c r="P48" s="5"/>
      <c r="Q48" s="5"/>
      <c r="R48" s="134"/>
      <c r="S48" s="5"/>
      <c r="T48" s="10"/>
    </row>
    <row r="49" spans="1:20" ht="10.5" customHeight="1" thickBot="1" x14ac:dyDescent="0.25">
      <c r="A49" s="10"/>
      <c r="B49" s="73"/>
      <c r="C49" s="74"/>
      <c r="D49" s="74"/>
      <c r="E49" s="75"/>
      <c r="F49" s="76"/>
      <c r="G49" s="76"/>
      <c r="H49" s="76"/>
      <c r="I49" s="76"/>
      <c r="J49" s="76"/>
      <c r="K49" s="18"/>
      <c r="L49" s="19"/>
      <c r="M49" s="20"/>
      <c r="N49" s="20"/>
      <c r="O49" s="21"/>
      <c r="P49" s="21"/>
      <c r="Q49" s="77"/>
      <c r="R49" s="20"/>
      <c r="S49" s="20"/>
    </row>
    <row r="50" spans="1:20" ht="70.5" customHeight="1" thickBot="1" x14ac:dyDescent="0.25">
      <c r="A50" s="10"/>
      <c r="B50" s="320" t="s">
        <v>161</v>
      </c>
      <c r="C50" s="321"/>
      <c r="D50" s="321"/>
      <c r="E50" s="321"/>
      <c r="F50" s="321"/>
      <c r="G50" s="321"/>
      <c r="H50" s="321"/>
      <c r="I50" s="321"/>
      <c r="J50" s="321"/>
      <c r="K50" s="321"/>
      <c r="L50" s="321"/>
      <c r="M50" s="321"/>
      <c r="N50" s="321"/>
      <c r="O50" s="321"/>
      <c r="P50" s="321"/>
      <c r="Q50" s="321"/>
      <c r="R50" s="321"/>
      <c r="S50" s="321"/>
      <c r="T50" s="322"/>
    </row>
    <row r="51" spans="1:20" ht="10.5" customHeight="1" thickBot="1" x14ac:dyDescent="0.25">
      <c r="A51" s="10"/>
      <c r="B51" s="73"/>
      <c r="C51" s="74"/>
      <c r="D51" s="74"/>
      <c r="E51" s="75"/>
      <c r="F51" s="76"/>
      <c r="G51" s="76"/>
      <c r="H51" s="76"/>
      <c r="I51" s="76"/>
      <c r="J51" s="76"/>
      <c r="K51" s="18"/>
      <c r="L51" s="19"/>
      <c r="M51" s="20"/>
      <c r="N51" s="20"/>
      <c r="O51" s="21"/>
      <c r="P51" s="21"/>
      <c r="Q51" s="77"/>
      <c r="R51" s="20"/>
      <c r="S51" s="20"/>
    </row>
    <row r="52" spans="1:20" ht="16.5" hidden="1" x14ac:dyDescent="0.2">
      <c r="B52" s="73"/>
      <c r="C52" s="74"/>
      <c r="D52" s="74"/>
      <c r="E52" s="75"/>
      <c r="F52" s="76"/>
      <c r="G52" s="76"/>
      <c r="H52" s="76"/>
      <c r="I52" s="76"/>
      <c r="J52" s="76"/>
      <c r="K52" s="18"/>
      <c r="L52" s="19"/>
      <c r="M52" s="20"/>
      <c r="N52" s="20"/>
      <c r="O52" s="21"/>
      <c r="P52" s="21"/>
      <c r="Q52" s="77"/>
      <c r="R52" s="20"/>
      <c r="S52" s="20"/>
    </row>
    <row r="53" spans="1:20" ht="93.75" customHeight="1" x14ac:dyDescent="0.2">
      <c r="A53" s="10"/>
      <c r="B53" s="111"/>
      <c r="C53" s="112"/>
      <c r="D53" s="113"/>
      <c r="E53" s="113"/>
      <c r="F53" s="113"/>
      <c r="G53" s="113"/>
      <c r="H53" s="113"/>
      <c r="I53" s="151"/>
      <c r="J53" s="151"/>
      <c r="K53" s="151"/>
      <c r="L53" s="151"/>
      <c r="M53" s="113"/>
      <c r="N53" s="113"/>
      <c r="O53" s="113"/>
      <c r="P53" s="113"/>
      <c r="Q53" s="113"/>
      <c r="R53" s="114"/>
      <c r="S53" s="114"/>
      <c r="T53" s="115"/>
    </row>
    <row r="54" spans="1:20" s="98" customFormat="1" ht="23.25" customHeight="1" x14ac:dyDescent="0.25">
      <c r="A54" s="96"/>
      <c r="B54" s="116"/>
      <c r="C54" s="97"/>
      <c r="D54" s="101"/>
      <c r="E54" s="101"/>
      <c r="F54" s="101"/>
      <c r="G54" s="96"/>
      <c r="H54" s="96"/>
      <c r="I54" s="101"/>
      <c r="J54" s="101"/>
      <c r="K54" s="101"/>
      <c r="L54" s="101"/>
      <c r="M54" s="101"/>
      <c r="N54" s="101"/>
      <c r="O54" s="79"/>
      <c r="P54" s="79"/>
      <c r="Q54" s="101"/>
      <c r="R54" s="101"/>
      <c r="S54" s="101"/>
      <c r="T54" s="117"/>
    </row>
    <row r="55" spans="1:20" s="98" customFormat="1" ht="23.25" customHeight="1" x14ac:dyDescent="0.25">
      <c r="A55" s="96"/>
      <c r="B55" s="116"/>
      <c r="C55" s="97"/>
      <c r="D55" s="101"/>
      <c r="E55" s="101"/>
      <c r="F55" s="101"/>
      <c r="G55" s="96"/>
      <c r="H55" s="96"/>
      <c r="I55" s="314"/>
      <c r="J55" s="314"/>
      <c r="K55" s="314"/>
      <c r="L55" s="314"/>
      <c r="M55" s="314"/>
      <c r="N55" s="314"/>
      <c r="O55" s="79"/>
      <c r="P55" s="79"/>
      <c r="Q55" s="101"/>
      <c r="R55" s="101"/>
      <c r="S55" s="101"/>
      <c r="T55" s="117"/>
    </row>
    <row r="56" spans="1:20" s="95" customFormat="1" ht="9" customHeight="1" thickBot="1" x14ac:dyDescent="0.25">
      <c r="A56" s="94"/>
      <c r="B56" s="118"/>
      <c r="C56" s="5"/>
      <c r="D56" s="79"/>
      <c r="E56" s="79"/>
      <c r="F56" s="79"/>
      <c r="G56" s="79"/>
      <c r="H56" s="119"/>
      <c r="I56" s="79"/>
      <c r="J56" s="79"/>
      <c r="K56" s="79"/>
      <c r="L56" s="79"/>
      <c r="M56" s="79"/>
      <c r="N56" s="79"/>
      <c r="O56" s="79"/>
      <c r="P56" s="79"/>
      <c r="Q56" s="79"/>
      <c r="R56" s="79"/>
      <c r="S56" s="79"/>
      <c r="T56" s="120"/>
    </row>
    <row r="57" spans="1:20" ht="15.75" x14ac:dyDescent="0.2">
      <c r="A57" s="10"/>
      <c r="B57" s="118"/>
      <c r="C57" s="5"/>
      <c r="D57" s="323"/>
      <c r="E57" s="323"/>
      <c r="F57" s="323"/>
      <c r="G57" s="323"/>
      <c r="H57" s="323"/>
      <c r="I57" s="323"/>
      <c r="J57" s="323"/>
      <c r="K57" s="323"/>
      <c r="L57" s="323"/>
      <c r="M57" s="323"/>
      <c r="N57" s="323"/>
      <c r="O57" s="323"/>
      <c r="P57" s="323"/>
      <c r="Q57" s="323"/>
      <c r="R57" s="323"/>
      <c r="S57" s="323"/>
      <c r="T57" s="120"/>
    </row>
    <row r="58" spans="1:20" ht="15.75" x14ac:dyDescent="0.2">
      <c r="A58" s="10"/>
      <c r="B58" s="118"/>
      <c r="C58" s="5"/>
      <c r="D58" s="309"/>
      <c r="E58" s="309"/>
      <c r="F58" s="309"/>
      <c r="G58" s="309"/>
      <c r="H58" s="309"/>
      <c r="I58" s="309"/>
      <c r="J58" s="309"/>
      <c r="K58" s="309"/>
      <c r="L58" s="309"/>
      <c r="M58" s="309"/>
      <c r="N58" s="309"/>
      <c r="O58" s="309"/>
      <c r="P58" s="309"/>
      <c r="Q58" s="309"/>
      <c r="R58" s="309"/>
      <c r="S58" s="309"/>
      <c r="T58" s="120"/>
    </row>
    <row r="59" spans="1:20" ht="15.75" x14ac:dyDescent="0.2">
      <c r="A59" s="10"/>
      <c r="B59" s="118"/>
      <c r="C59" s="5"/>
      <c r="D59" s="309"/>
      <c r="E59" s="309"/>
      <c r="F59" s="309"/>
      <c r="G59" s="309"/>
      <c r="H59" s="309"/>
      <c r="I59" s="309"/>
      <c r="J59" s="309"/>
      <c r="K59" s="309"/>
      <c r="L59" s="309"/>
      <c r="M59" s="309"/>
      <c r="N59" s="309"/>
      <c r="O59" s="309"/>
      <c r="P59" s="309"/>
      <c r="Q59" s="309"/>
      <c r="R59" s="309"/>
      <c r="S59" s="309"/>
      <c r="T59" s="120"/>
    </row>
    <row r="60" spans="1:20" ht="15.75" x14ac:dyDescent="0.2">
      <c r="A60" s="10"/>
      <c r="B60" s="118"/>
      <c r="C60" s="5"/>
      <c r="D60" s="309"/>
      <c r="E60" s="309"/>
      <c r="F60" s="309"/>
      <c r="G60" s="309"/>
      <c r="H60" s="309"/>
      <c r="I60" s="309"/>
      <c r="J60" s="309"/>
      <c r="K60" s="309"/>
      <c r="L60" s="309"/>
      <c r="M60" s="309"/>
      <c r="N60" s="309"/>
      <c r="O60" s="309"/>
      <c r="P60" s="309"/>
      <c r="Q60" s="309"/>
      <c r="R60" s="309"/>
      <c r="S60" s="309"/>
      <c r="T60" s="120"/>
    </row>
    <row r="61" spans="1:20" ht="17.25" thickBot="1" x14ac:dyDescent="0.25">
      <c r="B61" s="121"/>
      <c r="C61" s="122"/>
      <c r="D61" s="122"/>
      <c r="E61" s="123"/>
      <c r="F61" s="124"/>
      <c r="G61" s="124"/>
      <c r="H61" s="124"/>
      <c r="I61" s="124"/>
      <c r="J61" s="124"/>
      <c r="K61" s="319"/>
      <c r="L61" s="319"/>
      <c r="M61" s="319"/>
      <c r="N61" s="125"/>
      <c r="O61" s="126"/>
      <c r="P61" s="126"/>
      <c r="Q61" s="127"/>
      <c r="R61" s="125"/>
      <c r="S61" s="125"/>
      <c r="T61" s="128"/>
    </row>
    <row r="62" spans="1:20" ht="16.5" x14ac:dyDescent="0.2">
      <c r="B62" s="73"/>
      <c r="C62" s="74"/>
      <c r="D62" s="74"/>
      <c r="E62" s="75"/>
      <c r="F62" s="76"/>
      <c r="G62" s="76"/>
      <c r="H62" s="76"/>
      <c r="I62" s="76"/>
      <c r="J62" s="76"/>
      <c r="K62" s="80"/>
      <c r="L62" s="80"/>
      <c r="M62" s="80"/>
      <c r="N62" s="20"/>
      <c r="O62" s="21"/>
      <c r="P62" s="21"/>
      <c r="Q62" s="77"/>
      <c r="R62" s="20"/>
      <c r="S62" s="20"/>
    </row>
    <row r="63" spans="1:20" ht="16.5" x14ac:dyDescent="0.2">
      <c r="B63" s="73"/>
      <c r="C63" s="74"/>
      <c r="D63" s="74"/>
      <c r="E63" s="75"/>
      <c r="F63" s="76"/>
      <c r="G63" s="76"/>
      <c r="H63" s="76"/>
      <c r="I63" s="76"/>
      <c r="J63" s="76"/>
      <c r="K63" s="80"/>
      <c r="L63" s="80"/>
      <c r="M63" s="80"/>
      <c r="N63" s="20"/>
      <c r="O63" s="21"/>
      <c r="P63" s="21"/>
      <c r="Q63" s="77"/>
      <c r="R63" s="20"/>
      <c r="S63" s="20"/>
    </row>
    <row r="64" spans="1:20" ht="15.75" x14ac:dyDescent="0.2">
      <c r="B64" s="29"/>
      <c r="C64" s="29"/>
      <c r="D64" s="29"/>
      <c r="E64" s="29"/>
      <c r="F64" s="30"/>
      <c r="G64" s="29"/>
      <c r="H64" s="29"/>
      <c r="I64" s="29"/>
      <c r="J64" s="29"/>
      <c r="K64" s="318"/>
      <c r="L64" s="318"/>
      <c r="M64" s="318"/>
      <c r="N64" s="29"/>
      <c r="O64" s="29"/>
      <c r="P64" s="29"/>
      <c r="Q64" s="46"/>
      <c r="R64" s="29"/>
      <c r="S64" s="29"/>
      <c r="T64" s="3"/>
    </row>
    <row r="65" spans="11:13" x14ac:dyDescent="0.2">
      <c r="K65" s="318"/>
      <c r="L65" s="318"/>
      <c r="M65" s="318"/>
    </row>
  </sheetData>
  <sheetProtection algorithmName="SHA-512" hashValue="wi+/0/yyM75UDuKJm1CcH73Hx1PQjU7iLQ4ecR7/bG5ez9F/BEpbR5OkhXn25Dn5Xni1O5L/O81kGLv79PhM4A==" saltValue="PewVkpJDIV2Ygf1Fy6swIw==" spinCount="100000" sheet="1" selectLockedCells="1"/>
  <mergeCells count="59">
    <mergeCell ref="K65:M65"/>
    <mergeCell ref="K61:M61"/>
    <mergeCell ref="K64:M64"/>
    <mergeCell ref="B50:T50"/>
    <mergeCell ref="D60:S60"/>
    <mergeCell ref="D57:S57"/>
    <mergeCell ref="D58:S58"/>
    <mergeCell ref="B23:C23"/>
    <mergeCell ref="B24:C24"/>
    <mergeCell ref="B35:Q35"/>
    <mergeCell ref="L31:M31"/>
    <mergeCell ref="S31:T31"/>
    <mergeCell ref="F32:H32"/>
    <mergeCell ref="L32:M32"/>
    <mergeCell ref="S32:T32"/>
    <mergeCell ref="F33:H33"/>
    <mergeCell ref="L33:M33"/>
    <mergeCell ref="S33:T33"/>
    <mergeCell ref="F29:H29"/>
    <mergeCell ref="L30:M30"/>
    <mergeCell ref="S30:T30"/>
    <mergeCell ref="D59:S59"/>
    <mergeCell ref="L28:M28"/>
    <mergeCell ref="S28:T28"/>
    <mergeCell ref="I55:N55"/>
    <mergeCell ref="O16:Q16"/>
    <mergeCell ref="B18:D18"/>
    <mergeCell ref="E18:F18"/>
    <mergeCell ref="G18:I18"/>
    <mergeCell ref="B19:D19"/>
    <mergeCell ref="E19:R19"/>
    <mergeCell ref="B14:D16"/>
    <mergeCell ref="E14:H16"/>
    <mergeCell ref="I14:J14"/>
    <mergeCell ref="I15:J15"/>
    <mergeCell ref="K15:N15"/>
    <mergeCell ref="O15:Q15"/>
    <mergeCell ref="B2:T2"/>
    <mergeCell ref="S19:T19"/>
    <mergeCell ref="F28:H28"/>
    <mergeCell ref="F30:H30"/>
    <mergeCell ref="F31:H31"/>
    <mergeCell ref="C9:J9"/>
    <mergeCell ref="B7:D7"/>
    <mergeCell ref="E7:T7"/>
    <mergeCell ref="B5:T5"/>
    <mergeCell ref="B4:T4"/>
    <mergeCell ref="K14:N14"/>
    <mergeCell ref="O14:Q14"/>
    <mergeCell ref="B21:C21"/>
    <mergeCell ref="B27:T27"/>
    <mergeCell ref="B25:D25"/>
    <mergeCell ref="B3:T3"/>
    <mergeCell ref="G11:J11"/>
    <mergeCell ref="G12:J12"/>
    <mergeCell ref="B22:C22"/>
    <mergeCell ref="I16:J16"/>
    <mergeCell ref="K16:N16"/>
    <mergeCell ref="B20:C20"/>
  </mergeCells>
  <phoneticPr fontId="63" type="noConversion"/>
  <conditionalFormatting sqref="C31:E31">
    <cfRule type="cellIs" dxfId="566" priority="4311" operator="equal">
      <formula>#REF!</formula>
    </cfRule>
    <cfRule type="cellIs" dxfId="565" priority="4312" operator="equal">
      <formula>#REF!</formula>
    </cfRule>
  </conditionalFormatting>
  <conditionalFormatting sqref="C28:F28">
    <cfRule type="cellIs" dxfId="564" priority="4338" operator="equal">
      <formula>#REF!</formula>
    </cfRule>
    <cfRule type="cellIs" dxfId="563" priority="4339" operator="equal">
      <formula>#REF!</formula>
    </cfRule>
  </conditionalFormatting>
  <conditionalFormatting sqref="C30:F30">
    <cfRule type="cellIs" dxfId="562" priority="4366" operator="equal">
      <formula>#REF!</formula>
    </cfRule>
    <cfRule type="cellIs" dxfId="561" priority="4367" operator="equal">
      <formula>#REF!</formula>
    </cfRule>
  </conditionalFormatting>
  <conditionalFormatting sqref="C61:J63">
    <cfRule type="cellIs" dxfId="560" priority="4362" operator="equal">
      <formula>#REF!</formula>
    </cfRule>
    <cfRule type="cellIs" dxfId="559" priority="4363" operator="equal">
      <formula>#REF!</formula>
    </cfRule>
  </conditionalFormatting>
  <conditionalFormatting sqref="C26:L26">
    <cfRule type="cellIs" dxfId="558" priority="4374" operator="equal">
      <formula>#REF!</formula>
    </cfRule>
    <cfRule type="cellIs" dxfId="557" priority="4375" operator="equal">
      <formula>#REF!</formula>
    </cfRule>
  </conditionalFormatting>
  <conditionalFormatting sqref="C49:L49">
    <cfRule type="cellIs" dxfId="556" priority="331" operator="equal">
      <formula>#REF!</formula>
    </cfRule>
    <cfRule type="cellIs" dxfId="555" priority="332" operator="equal">
      <formula>#REF!</formula>
    </cfRule>
  </conditionalFormatting>
  <conditionalFormatting sqref="C51:L52">
    <cfRule type="cellIs" dxfId="554" priority="4356" operator="equal">
      <formula>#REF!</formula>
    </cfRule>
    <cfRule type="cellIs" dxfId="553" priority="4357" operator="equal">
      <formula>#REF!</formula>
    </cfRule>
  </conditionalFormatting>
  <conditionalFormatting sqref="D57">
    <cfRule type="cellIs" dxfId="552" priority="4358" operator="equal">
      <formula>#REF!</formula>
    </cfRule>
    <cfRule type="cellIs" dxfId="551" priority="4359" operator="equal">
      <formula>#REF!</formula>
    </cfRule>
  </conditionalFormatting>
  <conditionalFormatting sqref="F11">
    <cfRule type="containsText" dxfId="550" priority="4376" operator="containsText" text="NO HABILITADO">
      <formula>NOT(ISERROR(SEARCH("NO HABILITADO",F11)))</formula>
    </cfRule>
    <cfRule type="containsText" dxfId="549" priority="4377" operator="containsText" text="HABILITADO">
      <formula>NOT(ISERROR(SEARCH("HABILITADO",F11)))</formula>
    </cfRule>
  </conditionalFormatting>
  <conditionalFormatting sqref="F28">
    <cfRule type="cellIs" dxfId="548" priority="4336" operator="equal">
      <formula>#REF!</formula>
    </cfRule>
    <cfRule type="cellIs" dxfId="547" priority="4337" operator="equal">
      <formula>#REF!</formula>
    </cfRule>
  </conditionalFormatting>
  <conditionalFormatting sqref="F31">
    <cfRule type="cellIs" dxfId="546" priority="4305" operator="equal">
      <formula>#REF!</formula>
    </cfRule>
    <cfRule type="cellIs" dxfId="545" priority="4306" operator="equal">
      <formula>#REF!</formula>
    </cfRule>
  </conditionalFormatting>
  <conditionalFormatting sqref="G11">
    <cfRule type="containsText" dxfId="544" priority="4319" operator="containsText" text="NO CUMPLE">
      <formula>NOT(ISERROR(SEARCH("NO CUMPLE",G11)))</formula>
    </cfRule>
    <cfRule type="containsText" dxfId="543" priority="4320" operator="containsText" text="CUMPLE">
      <formula>NOT(ISERROR(SEARCH("CUMPLE",G11)))</formula>
    </cfRule>
  </conditionalFormatting>
  <conditionalFormatting sqref="I30:K31">
    <cfRule type="containsText" dxfId="542" priority="207" operator="containsText" text="NO">
      <formula>NOT(ISERROR(SEARCH("NO",I30)))</formula>
    </cfRule>
    <cfRule type="containsText" dxfId="541" priority="208" operator="containsText" text="CUMPLE">
      <formula>NOT(ISERROR(SEARCH("CUMPLE",I30)))</formula>
    </cfRule>
  </conditionalFormatting>
  <conditionalFormatting sqref="K61:K63">
    <cfRule type="cellIs" dxfId="540" priority="4368" operator="equal">
      <formula>#REF!</formula>
    </cfRule>
    <cfRule type="cellIs" dxfId="539" priority="4369" operator="equal">
      <formula>#REF!</formula>
    </cfRule>
  </conditionalFormatting>
  <conditionalFormatting sqref="L28">
    <cfRule type="cellIs" dxfId="538" priority="4334" operator="equal">
      <formula>#REF!</formula>
    </cfRule>
    <cfRule type="cellIs" dxfId="537" priority="4335" operator="equal">
      <formula>#REF!</formula>
    </cfRule>
  </conditionalFormatting>
  <conditionalFormatting sqref="L61:M63">
    <cfRule type="cellIs" dxfId="536" priority="4370" operator="equal">
      <formula>#REF!</formula>
    </cfRule>
    <cfRule type="cellIs" dxfId="535" priority="4371" operator="equal">
      <formula>#REF!</formula>
    </cfRule>
  </conditionalFormatting>
  <conditionalFormatting sqref="N28">
    <cfRule type="cellIs" dxfId="534" priority="4346" operator="equal">
      <formula>#REF!</formula>
    </cfRule>
    <cfRule type="cellIs" dxfId="533" priority="4347" operator="equal">
      <formula>#REF!</formula>
    </cfRule>
  </conditionalFormatting>
  <conditionalFormatting sqref="N30:N31">
    <cfRule type="containsText" dxfId="532" priority="4299" operator="containsText" text="NO">
      <formula>NOT(ISERROR(SEARCH("NO",N30)))</formula>
    </cfRule>
    <cfRule type="containsText" dxfId="531" priority="4300" operator="containsText" text="CUMPLE">
      <formula>NOT(ISERROR(SEARCH("CUMPLE",N30)))</formula>
    </cfRule>
  </conditionalFormatting>
  <conditionalFormatting sqref="O28 C29:F29 I29:K29 N29:P29 C34:L34">
    <cfRule type="cellIs" dxfId="530" priority="4390" operator="equal">
      <formula>#REF!</formula>
    </cfRule>
    <cfRule type="cellIs" dxfId="529" priority="4391" operator="equal">
      <formula>#REF!</formula>
    </cfRule>
  </conditionalFormatting>
  <conditionalFormatting sqref="O31">
    <cfRule type="cellIs" dxfId="528" priority="4313" operator="equal">
      <formula>#REF!</formula>
    </cfRule>
    <cfRule type="cellIs" dxfId="527" priority="4314" operator="equal">
      <formula>#REF!</formula>
    </cfRule>
  </conditionalFormatting>
  <conditionalFormatting sqref="P30">
    <cfRule type="cellIs" dxfId="526" priority="4350" operator="equal">
      <formula>#REF!</formula>
    </cfRule>
    <cfRule type="cellIs" dxfId="525" priority="4351" operator="equal">
      <formula>#REF!</formula>
    </cfRule>
  </conditionalFormatting>
  <conditionalFormatting sqref="P28">
    <cfRule type="cellIs" dxfId="524" priority="4384" operator="equal">
      <formula>#REF!</formula>
    </cfRule>
    <cfRule type="cellIs" dxfId="523" priority="4385" operator="equal">
      <formula>#REF!</formula>
    </cfRule>
  </conditionalFormatting>
  <conditionalFormatting sqref="P31">
    <cfRule type="cellIs" dxfId="522" priority="4309" operator="equal">
      <formula>#REF!</formula>
    </cfRule>
    <cfRule type="cellIs" dxfId="521" priority="4310" operator="equal">
      <formula>#REF!</formula>
    </cfRule>
  </conditionalFormatting>
  <conditionalFormatting sqref="Q28:R28">
    <cfRule type="cellIs" dxfId="520" priority="4380" operator="equal">
      <formula>#REF!</formula>
    </cfRule>
    <cfRule type="cellIs" dxfId="519" priority="4381" operator="equal">
      <formula>#REF!</formula>
    </cfRule>
  </conditionalFormatting>
  <conditionalFormatting sqref="S35">
    <cfRule type="cellIs" dxfId="518" priority="1357" operator="equal">
      <formula>"CUMPLE"</formula>
    </cfRule>
    <cfRule type="cellIs" dxfId="517" priority="1358" operator="equal">
      <formula>"NO CUMPLE"</formula>
    </cfRule>
  </conditionalFormatting>
  <conditionalFormatting sqref="T21:T25">
    <cfRule type="containsText" dxfId="516" priority="1359" operator="containsText" text="NO">
      <formula>NOT(ISERROR(SEARCH("NO",T21)))</formula>
    </cfRule>
    <cfRule type="containsText" dxfId="515" priority="1360" operator="containsText" text="CUMPLE">
      <formula>NOT(ISERROR(SEARCH("CUMPLE",T21)))</formula>
    </cfRule>
  </conditionalFormatting>
  <conditionalFormatting sqref="T53:T60">
    <cfRule type="containsText" dxfId="514" priority="1425" operator="containsText" text="NO CUMPLE">
      <formula>NOT(ISERROR(SEARCH("NO CUMPLE",T53)))</formula>
    </cfRule>
    <cfRule type="containsText" dxfId="513" priority="1426" operator="containsText" text="CUMPLE">
      <formula>NOT(ISERROR(SEARCH("CUMPLE",T53)))</formula>
    </cfRule>
  </conditionalFormatting>
  <conditionalFormatting sqref="C32:D32">
    <cfRule type="cellIs" dxfId="512" priority="25" operator="equal">
      <formula>#REF!</formula>
    </cfRule>
    <cfRule type="cellIs" dxfId="511" priority="26" operator="equal">
      <formula>#REF!</formula>
    </cfRule>
  </conditionalFormatting>
  <conditionalFormatting sqref="F32">
    <cfRule type="cellIs" dxfId="510" priority="21" operator="equal">
      <formula>#REF!</formula>
    </cfRule>
    <cfRule type="cellIs" dxfId="509" priority="22" operator="equal">
      <formula>#REF!</formula>
    </cfRule>
  </conditionalFormatting>
  <conditionalFormatting sqref="I32:K32">
    <cfRule type="containsText" dxfId="508" priority="17" operator="containsText" text="NO">
      <formula>NOT(ISERROR(SEARCH("NO",I32)))</formula>
    </cfRule>
    <cfRule type="containsText" dxfId="507" priority="18" operator="containsText" text="CUMPLE">
      <formula>NOT(ISERROR(SEARCH("CUMPLE",I32)))</formula>
    </cfRule>
  </conditionalFormatting>
  <conditionalFormatting sqref="N32">
    <cfRule type="containsText" dxfId="506" priority="19" operator="containsText" text="NO">
      <formula>NOT(ISERROR(SEARCH("NO",N32)))</formula>
    </cfRule>
    <cfRule type="containsText" dxfId="505" priority="20" operator="containsText" text="CUMPLE">
      <formula>NOT(ISERROR(SEARCH("CUMPLE",N32)))</formula>
    </cfRule>
  </conditionalFormatting>
  <conditionalFormatting sqref="O32">
    <cfRule type="cellIs" dxfId="504" priority="27" operator="equal">
      <formula>#REF!</formula>
    </cfRule>
    <cfRule type="cellIs" dxfId="503" priority="28" operator="equal">
      <formula>#REF!</formula>
    </cfRule>
  </conditionalFormatting>
  <conditionalFormatting sqref="P32">
    <cfRule type="cellIs" dxfId="502" priority="23" operator="equal">
      <formula>#REF!</formula>
    </cfRule>
    <cfRule type="cellIs" dxfId="501" priority="24" operator="equal">
      <formula>#REF!</formula>
    </cfRule>
  </conditionalFormatting>
  <conditionalFormatting sqref="C33:E33">
    <cfRule type="cellIs" dxfId="500" priority="13" operator="equal">
      <formula>#REF!</formula>
    </cfRule>
    <cfRule type="cellIs" dxfId="499" priority="14" operator="equal">
      <formula>#REF!</formula>
    </cfRule>
  </conditionalFormatting>
  <conditionalFormatting sqref="F33">
    <cfRule type="cellIs" dxfId="498" priority="9" operator="equal">
      <formula>#REF!</formula>
    </cfRule>
    <cfRule type="cellIs" dxfId="497" priority="10" operator="equal">
      <formula>#REF!</formula>
    </cfRule>
  </conditionalFormatting>
  <conditionalFormatting sqref="I33:K33">
    <cfRule type="containsText" dxfId="496" priority="5" operator="containsText" text="NO">
      <formula>NOT(ISERROR(SEARCH("NO",I33)))</formula>
    </cfRule>
    <cfRule type="containsText" dxfId="495" priority="6" operator="containsText" text="CUMPLE">
      <formula>NOT(ISERROR(SEARCH("CUMPLE",I33)))</formula>
    </cfRule>
  </conditionalFormatting>
  <conditionalFormatting sqref="N33">
    <cfRule type="containsText" dxfId="494" priority="7" operator="containsText" text="NO">
      <formula>NOT(ISERROR(SEARCH("NO",N33)))</formula>
    </cfRule>
    <cfRule type="containsText" dxfId="493" priority="8" operator="containsText" text="CUMPLE">
      <formula>NOT(ISERROR(SEARCH("CUMPLE",N33)))</formula>
    </cfRule>
  </conditionalFormatting>
  <conditionalFormatting sqref="O33">
    <cfRule type="cellIs" dxfId="492" priority="15" operator="equal">
      <formula>#REF!</formula>
    </cfRule>
    <cfRule type="cellIs" dxfId="491" priority="16" operator="equal">
      <formula>#REF!</formula>
    </cfRule>
  </conditionalFormatting>
  <conditionalFormatting sqref="P33">
    <cfRule type="cellIs" dxfId="490" priority="11" operator="equal">
      <formula>#REF!</formula>
    </cfRule>
    <cfRule type="cellIs" dxfId="489" priority="12" operator="equal">
      <formula>#REF!</formula>
    </cfRule>
  </conditionalFormatting>
  <conditionalFormatting sqref="E32">
    <cfRule type="cellIs" dxfId="488" priority="3" operator="equal">
      <formula>#REF!</formula>
    </cfRule>
    <cfRule type="cellIs" dxfId="487" priority="4" operator="equal">
      <formula>#REF!</formula>
    </cfRule>
  </conditionalFormatting>
  <conditionalFormatting sqref="O30">
    <cfRule type="cellIs" dxfId="486" priority="1" operator="equal">
      <formula>#REF!</formula>
    </cfRule>
    <cfRule type="cellIs" dxfId="485" priority="2" operator="equal">
      <formula>#REF!</formula>
    </cfRule>
  </conditionalFormatting>
  <dataValidations disablePrompts="1" count="1">
    <dataValidation type="list" allowBlank="1" showInputMessage="1" showErrorMessage="1" sqref="E26:L26" xr:uid="{00000000-0002-0000-0200-00000000000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25"/>
  <sheetViews>
    <sheetView view="pageBreakPreview" topLeftCell="A7" zoomScaleNormal="100" zoomScaleSheetLayoutView="100" workbookViewId="0">
      <selection activeCell="B20" sqref="A20:M26"/>
    </sheetView>
  </sheetViews>
  <sheetFormatPr baseColWidth="10" defaultColWidth="11.42578125" defaultRowHeight="12.75" x14ac:dyDescent="0.2"/>
  <cols>
    <col min="1" max="1" width="5" style="26" customWidth="1"/>
    <col min="2" max="2" width="46.85546875" style="26" customWidth="1"/>
    <col min="3" max="3" width="8.7109375" style="147"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82" t="s">
        <v>18</v>
      </c>
      <c r="B1" s="383"/>
      <c r="C1" s="383"/>
      <c r="D1" s="383"/>
      <c r="E1" s="383"/>
      <c r="F1" s="383"/>
      <c r="G1" s="383"/>
      <c r="H1" s="383"/>
      <c r="I1" s="383"/>
      <c r="J1" s="383"/>
      <c r="K1" s="383"/>
      <c r="L1" s="383"/>
      <c r="M1" s="384"/>
    </row>
    <row r="2" spans="1:13" ht="26.25" customHeight="1" x14ac:dyDescent="0.25">
      <c r="A2" s="385" t="s">
        <v>41</v>
      </c>
      <c r="B2" s="386"/>
      <c r="C2" s="386"/>
      <c r="D2" s="386"/>
      <c r="E2" s="386"/>
      <c r="F2" s="386"/>
      <c r="G2" s="386"/>
      <c r="H2" s="386"/>
      <c r="I2" s="386"/>
      <c r="J2" s="386"/>
      <c r="K2" s="386"/>
      <c r="L2" s="386"/>
      <c r="M2" s="387"/>
    </row>
    <row r="3" spans="1:13" ht="28.5" customHeight="1" x14ac:dyDescent="0.25">
      <c r="A3" s="385" t="s">
        <v>67</v>
      </c>
      <c r="B3" s="386"/>
      <c r="C3" s="386"/>
      <c r="D3" s="386"/>
      <c r="E3" s="386"/>
      <c r="F3" s="386"/>
      <c r="G3" s="386"/>
      <c r="H3" s="386"/>
      <c r="I3" s="386"/>
      <c r="J3" s="386"/>
      <c r="K3" s="386"/>
      <c r="L3" s="386"/>
      <c r="M3" s="387"/>
    </row>
    <row r="4" spans="1:13" ht="28.5" customHeight="1" thickBot="1" x14ac:dyDescent="0.25">
      <c r="A4" s="388" t="str">
        <f>Datos!B3</f>
        <v>FDLU-LP-010-2024 (117411)</v>
      </c>
      <c r="B4" s="389"/>
      <c r="C4" s="389"/>
      <c r="D4" s="389"/>
      <c r="E4" s="389"/>
      <c r="F4" s="389"/>
      <c r="G4" s="389"/>
      <c r="H4" s="389"/>
      <c r="I4" s="389"/>
      <c r="J4" s="389"/>
      <c r="K4" s="389"/>
      <c r="L4" s="389"/>
      <c r="M4" s="390"/>
    </row>
    <row r="5" spans="1:13" ht="8.25" customHeight="1" thickBot="1" x14ac:dyDescent="0.3">
      <c r="A5" s="27"/>
      <c r="B5" s="39"/>
      <c r="C5" s="142"/>
      <c r="D5" s="39"/>
      <c r="E5" s="39"/>
      <c r="F5" s="39"/>
      <c r="M5" s="28"/>
    </row>
    <row r="6" spans="1:13" ht="37.5" customHeight="1" thickBot="1" x14ac:dyDescent="0.25">
      <c r="A6" s="358" t="s">
        <v>19</v>
      </c>
      <c r="B6" s="359"/>
      <c r="C6" s="359"/>
      <c r="D6" s="391" t="str">
        <f>Datos!B2</f>
        <v>CONTRATAR MEDIANTE EL SISTEMA DE PRECIOS UNITARIOS A MONTO AGOTABLE, LAS OBRAS DE REHABILITACIÓN Y/O CONSERVACIÓN Y/O MEJORAMIENTO Y/O MANTENIMIENTO DE PARQUES DE PROXIMIDAD DE LA LOCALIDAD DE USME</v>
      </c>
      <c r="E6" s="391"/>
      <c r="F6" s="391"/>
      <c r="G6" s="391"/>
      <c r="H6" s="391"/>
      <c r="I6" s="392"/>
      <c r="J6" s="392"/>
      <c r="K6" s="392"/>
      <c r="L6" s="392"/>
      <c r="M6" s="393"/>
    </row>
    <row r="7" spans="1:13" ht="9" customHeight="1" thickBot="1" x14ac:dyDescent="0.25">
      <c r="A7" s="136"/>
      <c r="B7" s="137"/>
      <c r="C7" s="137"/>
      <c r="D7" s="138"/>
      <c r="E7" s="138"/>
      <c r="F7" s="138"/>
      <c r="G7" s="138"/>
      <c r="H7" s="138"/>
      <c r="I7" s="138"/>
      <c r="J7" s="138"/>
      <c r="K7" s="138"/>
      <c r="L7" s="138"/>
      <c r="M7" s="139"/>
    </row>
    <row r="8" spans="1:13" ht="36" customHeight="1" thickBot="1" x14ac:dyDescent="0.25">
      <c r="A8" s="358" t="s">
        <v>69</v>
      </c>
      <c r="B8" s="359"/>
      <c r="C8" s="359"/>
      <c r="D8" s="359"/>
      <c r="E8" s="360">
        <f>Datos!B4</f>
        <v>3108643000</v>
      </c>
      <c r="F8" s="361"/>
      <c r="G8" s="362"/>
      <c r="H8" s="138"/>
      <c r="I8" s="138"/>
      <c r="J8" s="138"/>
      <c r="K8" s="138"/>
      <c r="L8" s="138"/>
      <c r="M8" s="139"/>
    </row>
    <row r="9" spans="1:13" ht="36" customHeight="1" thickBot="1" x14ac:dyDescent="0.25">
      <c r="A9" s="375" t="s">
        <v>72</v>
      </c>
      <c r="B9" s="359"/>
      <c r="C9" s="359"/>
      <c r="D9" s="359"/>
      <c r="E9" s="376">
        <f>Datos!B4-E8*E11</f>
        <v>3108643000</v>
      </c>
      <c r="F9" s="377"/>
      <c r="G9" s="378"/>
      <c r="H9" s="138"/>
      <c r="I9" s="138"/>
      <c r="J9" s="138"/>
      <c r="K9" s="138"/>
      <c r="L9" s="138"/>
      <c r="M9" s="139"/>
    </row>
    <row r="10" spans="1:13" ht="36" customHeight="1" thickBot="1" x14ac:dyDescent="0.25">
      <c r="A10" s="358" t="s">
        <v>70</v>
      </c>
      <c r="B10" s="359"/>
      <c r="C10" s="359"/>
      <c r="D10" s="359"/>
      <c r="E10" s="379">
        <v>9</v>
      </c>
      <c r="F10" s="380"/>
      <c r="G10" s="381"/>
      <c r="H10" s="138"/>
      <c r="I10" s="138"/>
      <c r="J10" s="138"/>
      <c r="K10" s="138"/>
      <c r="L10" s="138"/>
      <c r="M10" s="139"/>
    </row>
    <row r="11" spans="1:13" ht="36" customHeight="1" thickBot="1" x14ac:dyDescent="0.25">
      <c r="A11" s="358" t="s">
        <v>71</v>
      </c>
      <c r="B11" s="359"/>
      <c r="C11" s="359"/>
      <c r="D11" s="359"/>
      <c r="E11" s="336">
        <v>0</v>
      </c>
      <c r="F11" s="337"/>
      <c r="G11" s="338"/>
      <c r="H11" s="138"/>
      <c r="I11" s="138"/>
      <c r="J11" s="138"/>
      <c r="K11" s="138"/>
      <c r="L11" s="138"/>
      <c r="M11" s="139"/>
    </row>
    <row r="12" spans="1:13" ht="10.5" customHeight="1" thickBot="1" x14ac:dyDescent="0.3">
      <c r="A12" s="27"/>
      <c r="B12" s="39"/>
      <c r="C12" s="142"/>
      <c r="D12" s="39"/>
      <c r="E12" s="39"/>
      <c r="F12" s="39"/>
      <c r="G12" s="91"/>
      <c r="H12" s="91"/>
      <c r="I12" s="91"/>
      <c r="J12" s="91"/>
      <c r="K12" s="91"/>
      <c r="L12" s="91"/>
      <c r="M12" s="129"/>
    </row>
    <row r="13" spans="1:13" ht="27.75" customHeight="1" x14ac:dyDescent="0.2">
      <c r="A13" s="324" t="s">
        <v>12</v>
      </c>
      <c r="B13" s="326" t="s">
        <v>17</v>
      </c>
      <c r="C13" s="326" t="s">
        <v>74</v>
      </c>
      <c r="D13" s="339" t="s">
        <v>75</v>
      </c>
      <c r="E13" s="340"/>
      <c r="F13" s="340"/>
      <c r="G13" s="340"/>
      <c r="H13" s="347" t="s">
        <v>68</v>
      </c>
      <c r="I13" s="347" t="s">
        <v>20</v>
      </c>
      <c r="J13" s="343" t="s">
        <v>15</v>
      </c>
      <c r="K13" s="340"/>
      <c r="L13" s="340"/>
      <c r="M13" s="344"/>
    </row>
    <row r="14" spans="1:13" s="148" customFormat="1" ht="17.25" customHeight="1" thickBot="1" x14ac:dyDescent="0.25">
      <c r="A14" s="325"/>
      <c r="B14" s="327"/>
      <c r="C14" s="327"/>
      <c r="D14" s="341"/>
      <c r="E14" s="342"/>
      <c r="F14" s="342"/>
      <c r="G14" s="342"/>
      <c r="H14" s="348"/>
      <c r="I14" s="348"/>
      <c r="J14" s="345"/>
      <c r="K14" s="342"/>
      <c r="L14" s="342"/>
      <c r="M14" s="346"/>
    </row>
    <row r="15" spans="1:13" ht="30" customHeight="1" x14ac:dyDescent="0.2">
      <c r="A15" s="235" t="str">
        <f>+'1. Exp.Habilitante  - 18'!B9</f>
        <v>1.</v>
      </c>
      <c r="B15" s="234" t="str">
        <f>+'1. Exp.Habilitante  - 18'!C9</f>
        <v>CONSORCIO INNFRA RECREA DEPORTE DISTRITAL</v>
      </c>
      <c r="C15" s="143" t="s">
        <v>74</v>
      </c>
      <c r="D15" s="364" t="s">
        <v>75</v>
      </c>
      <c r="E15" s="365"/>
      <c r="F15" s="365"/>
      <c r="G15" s="365"/>
      <c r="H15" s="149" t="s">
        <v>73</v>
      </c>
      <c r="I15" s="150" t="s">
        <v>20</v>
      </c>
      <c r="J15" s="366" t="s">
        <v>15</v>
      </c>
      <c r="K15" s="367"/>
      <c r="L15" s="367"/>
      <c r="M15" s="368"/>
    </row>
    <row r="16" spans="1:13" ht="34.5" customHeight="1" x14ac:dyDescent="0.2">
      <c r="A16" s="236" t="str">
        <f>+'1. Exp.Habilitante  - 18'!B9</f>
        <v>1.</v>
      </c>
      <c r="B16" s="162" t="str">
        <f>+'1. Exp.Habilitante  - 18'!K14</f>
        <v>INNOVACIÓN E INFRAESRUCTURA S.A.S – INNFRA S.A.S</v>
      </c>
      <c r="C16" s="141">
        <f>+'1. Exp.Habilitante  - 18'!R14</f>
        <v>0.75</v>
      </c>
      <c r="D16" s="369" t="s">
        <v>178</v>
      </c>
      <c r="E16" s="370"/>
      <c r="F16" s="370"/>
      <c r="G16" s="370"/>
      <c r="H16" s="373">
        <v>23114269981</v>
      </c>
      <c r="I16" s="328" t="s">
        <v>9</v>
      </c>
      <c r="J16" s="330" t="s">
        <v>66</v>
      </c>
      <c r="K16" s="331"/>
      <c r="L16" s="331"/>
      <c r="M16" s="332"/>
    </row>
    <row r="17" spans="1:13" ht="34.5" customHeight="1" thickBot="1" x14ac:dyDescent="0.25">
      <c r="A17" s="237" t="str">
        <f>+'1. Exp.Habilitante  - 18'!B9</f>
        <v>1.</v>
      </c>
      <c r="B17" s="163" t="str">
        <f>+'1. Exp.Habilitante  - 18'!K15</f>
        <v>RENOSTER S.A.S.</v>
      </c>
      <c r="C17" s="233">
        <f>+'1. Exp.Habilitante  - 18'!R15</f>
        <v>0.25</v>
      </c>
      <c r="D17" s="371"/>
      <c r="E17" s="372"/>
      <c r="F17" s="372"/>
      <c r="G17" s="372"/>
      <c r="H17" s="374"/>
      <c r="I17" s="329"/>
      <c r="J17" s="333"/>
      <c r="K17" s="334"/>
      <c r="L17" s="334"/>
      <c r="M17" s="335"/>
    </row>
    <row r="18" spans="1:13" s="91" customFormat="1" ht="13.5" thickBot="1" x14ac:dyDescent="0.25">
      <c r="A18" s="92"/>
      <c r="C18" s="144"/>
    </row>
    <row r="19" spans="1:13" ht="23.25" customHeight="1" thickBot="1" x14ac:dyDescent="0.25">
      <c r="A19" s="355" t="s">
        <v>40</v>
      </c>
      <c r="B19" s="356"/>
      <c r="C19" s="356"/>
      <c r="D19" s="356"/>
      <c r="E19" s="356"/>
      <c r="F19" s="356"/>
      <c r="G19" s="356"/>
      <c r="H19" s="356"/>
      <c r="I19" s="356"/>
      <c r="J19" s="356"/>
      <c r="K19" s="356"/>
      <c r="L19" s="356"/>
      <c r="M19" s="357"/>
    </row>
    <row r="20" spans="1:13" ht="94.5" customHeight="1" x14ac:dyDescent="0.2">
      <c r="A20" s="102"/>
      <c r="B20" s="103"/>
      <c r="C20" s="145"/>
      <c r="D20" s="151"/>
      <c r="E20" s="151"/>
      <c r="F20" s="151"/>
      <c r="G20" s="151"/>
      <c r="H20" s="113"/>
      <c r="I20" s="113"/>
      <c r="J20" s="103"/>
      <c r="K20" s="103"/>
      <c r="L20" s="103"/>
      <c r="M20" s="104"/>
    </row>
    <row r="21" spans="1:13" ht="10.5" customHeight="1" x14ac:dyDescent="0.2">
      <c r="A21" s="105"/>
      <c r="B21" s="106"/>
      <c r="C21" s="161"/>
      <c r="D21" s="161"/>
      <c r="E21" s="161"/>
      <c r="F21" s="161"/>
      <c r="G21" s="161"/>
      <c r="H21" s="161"/>
      <c r="I21" s="161"/>
      <c r="J21" s="106"/>
      <c r="K21" s="106"/>
      <c r="L21" s="106"/>
      <c r="M21" s="107"/>
    </row>
    <row r="22" spans="1:13" ht="16.5" customHeight="1" x14ac:dyDescent="0.2">
      <c r="A22" s="105"/>
      <c r="B22" s="106"/>
      <c r="C22" s="363"/>
      <c r="D22" s="363"/>
      <c r="E22" s="363"/>
      <c r="F22" s="363"/>
      <c r="G22" s="363"/>
      <c r="H22" s="363"/>
      <c r="I22" s="363"/>
      <c r="J22" s="106"/>
      <c r="K22" s="106"/>
      <c r="L22" s="106"/>
      <c r="M22" s="107"/>
    </row>
    <row r="23" spans="1:13" ht="6.75" customHeight="1" thickBot="1" x14ac:dyDescent="0.25">
      <c r="A23" s="105"/>
      <c r="B23" s="108"/>
      <c r="C23" s="146"/>
      <c r="D23" s="108"/>
      <c r="E23" s="108"/>
      <c r="F23" s="108"/>
      <c r="G23" s="108"/>
      <c r="H23" s="108"/>
      <c r="I23" s="108"/>
      <c r="J23" s="108"/>
      <c r="K23" s="108"/>
      <c r="L23" s="108"/>
      <c r="M23" s="107"/>
    </row>
    <row r="24" spans="1:13" ht="16.5" x14ac:dyDescent="0.2">
      <c r="A24" s="349"/>
      <c r="B24" s="350"/>
      <c r="C24" s="350"/>
      <c r="D24" s="350"/>
      <c r="E24" s="350"/>
      <c r="F24" s="350"/>
      <c r="G24" s="350"/>
      <c r="H24" s="350"/>
      <c r="I24" s="350"/>
      <c r="J24" s="350"/>
      <c r="K24" s="350"/>
      <c r="L24" s="350"/>
      <c r="M24" s="351"/>
    </row>
    <row r="25" spans="1:13" ht="17.25" thickBot="1" x14ac:dyDescent="0.25">
      <c r="A25" s="352"/>
      <c r="B25" s="353"/>
      <c r="C25" s="353"/>
      <c r="D25" s="353"/>
      <c r="E25" s="353"/>
      <c r="F25" s="353"/>
      <c r="G25" s="353"/>
      <c r="H25" s="353"/>
      <c r="I25" s="353"/>
      <c r="J25" s="353"/>
      <c r="K25" s="353"/>
      <c r="L25" s="353"/>
      <c r="M25" s="354"/>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31">
    <mergeCell ref="A1:M1"/>
    <mergeCell ref="A2:M2"/>
    <mergeCell ref="A3:M3"/>
    <mergeCell ref="A4:M4"/>
    <mergeCell ref="D6:M6"/>
    <mergeCell ref="A6:C6"/>
    <mergeCell ref="A24:M24"/>
    <mergeCell ref="A25:M25"/>
    <mergeCell ref="A19:M19"/>
    <mergeCell ref="A8:D8"/>
    <mergeCell ref="E8:G8"/>
    <mergeCell ref="C22:I22"/>
    <mergeCell ref="D15:G15"/>
    <mergeCell ref="J15:M15"/>
    <mergeCell ref="D16:G17"/>
    <mergeCell ref="H16:H17"/>
    <mergeCell ref="A9:D9"/>
    <mergeCell ref="E9:G9"/>
    <mergeCell ref="C13:C14"/>
    <mergeCell ref="A10:D10"/>
    <mergeCell ref="E10:G10"/>
    <mergeCell ref="A11:D11"/>
    <mergeCell ref="A13:A14"/>
    <mergeCell ref="B13:B14"/>
    <mergeCell ref="I16:I17"/>
    <mergeCell ref="J16:M17"/>
    <mergeCell ref="E11:G11"/>
    <mergeCell ref="D13:G14"/>
    <mergeCell ref="J13:M14"/>
    <mergeCell ref="I13:I14"/>
    <mergeCell ref="H13:H14"/>
  </mergeCells>
  <conditionalFormatting sqref="A19">
    <cfRule type="cellIs" dxfId="484" priority="674" operator="equal">
      <formula>#REF!</formula>
    </cfRule>
    <cfRule type="cellIs" dxfId="483" priority="675" operator="equal">
      <formula>#REF!</formula>
    </cfRule>
    <cfRule type="cellIs" dxfId="482" priority="676" operator="equal">
      <formula>#REF!</formula>
    </cfRule>
    <cfRule type="cellIs" dxfId="481" priority="677" operator="equal">
      <formula>#REF!</formula>
    </cfRule>
  </conditionalFormatting>
  <conditionalFormatting sqref="H15">
    <cfRule type="top10" dxfId="480" priority="706" rank="1"/>
  </conditionalFormatting>
  <conditionalFormatting sqref="I16">
    <cfRule type="containsText" dxfId="479" priority="105" operator="containsText" text="NO">
      <formula>NOT(ISERROR(SEARCH("NO",I16)))</formula>
    </cfRule>
    <cfRule type="containsText" dxfId="478" priority="106" operator="containsText" text="CUMPLE">
      <formula>NOT(ISERROR(SEARCH("CUMPLE",I16)))</formula>
    </cfRule>
    <cfRule type="top10" dxfId="477" priority="107" rank="1"/>
  </conditionalFormatting>
  <conditionalFormatting sqref="J15">
    <cfRule type="colorScale" priority="108">
      <colorScale>
        <cfvo type="min"/>
        <cfvo type="percentile" val="50"/>
        <cfvo type="max"/>
        <color rgb="FFF8696B"/>
        <color rgb="FFFFEB84"/>
        <color rgb="FF63BE7B"/>
      </colorScale>
    </cfRule>
    <cfRule type="top10" dxfId="476" priority="109" rank="1"/>
  </conditionalFormatting>
  <conditionalFormatting sqref="J16">
    <cfRule type="colorScale" priority="103">
      <colorScale>
        <cfvo type="min"/>
        <cfvo type="percentile" val="50"/>
        <cfvo type="max"/>
        <color rgb="FFF8696B"/>
        <color rgb="FFFFEB84"/>
        <color rgb="FF63BE7B"/>
      </colorScale>
    </cfRule>
    <cfRule type="top10" dxfId="475" priority="104"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A776E-B219-41CA-84C1-E10CC92CC6B1}">
  <dimension ref="A1:T61"/>
  <sheetViews>
    <sheetView view="pageBreakPreview" topLeftCell="D1" zoomScale="80" zoomScaleNormal="80" zoomScaleSheetLayoutView="80" workbookViewId="0">
      <selection activeCell="I20" sqref="I20"/>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1"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62" t="s">
        <v>18</v>
      </c>
      <c r="C2" s="262"/>
      <c r="D2" s="262"/>
      <c r="E2" s="262"/>
      <c r="F2" s="262"/>
      <c r="G2" s="262"/>
      <c r="H2" s="262"/>
      <c r="I2" s="262"/>
      <c r="J2" s="262"/>
      <c r="K2" s="262"/>
      <c r="L2" s="262"/>
      <c r="M2" s="262"/>
      <c r="N2" s="262"/>
      <c r="O2" s="262"/>
      <c r="P2" s="262"/>
      <c r="Q2" s="262"/>
      <c r="R2" s="262"/>
      <c r="S2" s="262"/>
      <c r="T2" s="262"/>
    </row>
    <row r="3" spans="1:20" ht="36" customHeight="1" x14ac:dyDescent="0.2">
      <c r="A3" s="10"/>
      <c r="B3" s="262" t="s">
        <v>21</v>
      </c>
      <c r="C3" s="262"/>
      <c r="D3" s="262"/>
      <c r="E3" s="262"/>
      <c r="F3" s="262"/>
      <c r="G3" s="262"/>
      <c r="H3" s="262"/>
      <c r="I3" s="262"/>
      <c r="J3" s="262"/>
      <c r="K3" s="262"/>
      <c r="L3" s="262"/>
      <c r="M3" s="262"/>
      <c r="N3" s="262"/>
      <c r="O3" s="262"/>
      <c r="P3" s="262"/>
      <c r="Q3" s="262"/>
      <c r="R3" s="262"/>
      <c r="S3" s="262"/>
      <c r="T3" s="262"/>
    </row>
    <row r="4" spans="1:20" ht="36" customHeight="1" x14ac:dyDescent="0.2">
      <c r="A4" s="10"/>
      <c r="B4" s="262" t="s">
        <v>41</v>
      </c>
      <c r="C4" s="262"/>
      <c r="D4" s="262"/>
      <c r="E4" s="262"/>
      <c r="F4" s="262"/>
      <c r="G4" s="262"/>
      <c r="H4" s="262"/>
      <c r="I4" s="262"/>
      <c r="J4" s="262"/>
      <c r="K4" s="262"/>
      <c r="L4" s="262"/>
      <c r="M4" s="262"/>
      <c r="N4" s="262"/>
      <c r="O4" s="262"/>
      <c r="P4" s="262"/>
      <c r="Q4" s="262"/>
      <c r="R4" s="262"/>
      <c r="S4" s="262"/>
      <c r="T4" s="262"/>
    </row>
    <row r="5" spans="1:20" ht="36" customHeight="1" x14ac:dyDescent="0.2">
      <c r="A5" s="10"/>
      <c r="B5" s="262" t="str">
        <f>Datos!B3</f>
        <v>FDLU-LP-010-2024 (117411)</v>
      </c>
      <c r="C5" s="262"/>
      <c r="D5" s="262"/>
      <c r="E5" s="262"/>
      <c r="F5" s="262"/>
      <c r="G5" s="262"/>
      <c r="H5" s="262"/>
      <c r="I5" s="262"/>
      <c r="J5" s="262"/>
      <c r="K5" s="262"/>
      <c r="L5" s="262"/>
      <c r="M5" s="262"/>
      <c r="N5" s="262"/>
      <c r="O5" s="262"/>
      <c r="P5" s="262"/>
      <c r="Q5" s="262"/>
      <c r="R5" s="262"/>
      <c r="S5" s="262"/>
      <c r="T5" s="26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1" t="s">
        <v>0</v>
      </c>
      <c r="C7" s="272"/>
      <c r="D7" s="273"/>
      <c r="E7" s="274" t="s">
        <v>150</v>
      </c>
      <c r="F7" s="274"/>
      <c r="G7" s="274"/>
      <c r="H7" s="274"/>
      <c r="I7" s="274"/>
      <c r="J7" s="274"/>
      <c r="K7" s="274"/>
      <c r="L7" s="274"/>
      <c r="M7" s="274"/>
      <c r="N7" s="274"/>
      <c r="O7" s="274"/>
      <c r="P7" s="274"/>
      <c r="Q7" s="274"/>
      <c r="R7" s="274"/>
      <c r="S7" s="274"/>
      <c r="T7" s="274"/>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5" t="s">
        <v>158</v>
      </c>
      <c r="C9" s="268" t="s">
        <v>179</v>
      </c>
      <c r="D9" s="269"/>
      <c r="E9" s="269"/>
      <c r="F9" s="269"/>
      <c r="G9" s="269"/>
      <c r="H9" s="269"/>
      <c r="I9" s="269"/>
      <c r="J9" s="270"/>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1" t="s">
        <v>9</v>
      </c>
      <c r="H11" s="252"/>
      <c r="I11" s="252"/>
      <c r="J11" s="253"/>
      <c r="K11" s="35"/>
      <c r="L11" s="9"/>
      <c r="M11" s="9"/>
      <c r="N11" s="9"/>
      <c r="O11" s="9"/>
      <c r="P11" s="9"/>
      <c r="Q11" s="9"/>
      <c r="R11" s="9"/>
      <c r="S11" s="9"/>
      <c r="T11" s="9"/>
    </row>
    <row r="12" spans="1:20" s="1" customFormat="1" ht="38.25" customHeight="1" x14ac:dyDescent="0.2">
      <c r="A12" s="47"/>
      <c r="B12" s="35"/>
      <c r="C12" s="4"/>
      <c r="E12" s="23"/>
      <c r="F12" s="23"/>
      <c r="G12" s="254"/>
      <c r="H12" s="254"/>
      <c r="I12" s="254"/>
      <c r="J12" s="254"/>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85" t="s">
        <v>1</v>
      </c>
      <c r="C14" s="286"/>
      <c r="D14" s="287"/>
      <c r="E14" s="294" t="s">
        <v>179</v>
      </c>
      <c r="F14" s="295"/>
      <c r="G14" s="295"/>
      <c r="H14" s="296"/>
      <c r="I14" s="257" t="s">
        <v>2</v>
      </c>
      <c r="J14" s="258"/>
      <c r="K14" s="259"/>
      <c r="L14" s="260"/>
      <c r="M14" s="260"/>
      <c r="N14" s="261"/>
      <c r="O14" s="257" t="s">
        <v>3</v>
      </c>
      <c r="P14" s="275"/>
      <c r="Q14" s="258"/>
      <c r="R14" s="238"/>
      <c r="S14" s="49"/>
      <c r="T14" s="49"/>
    </row>
    <row r="15" spans="1:20" s="7" customFormat="1" ht="35.25" customHeight="1" x14ac:dyDescent="0.2">
      <c r="A15" s="8"/>
      <c r="B15" s="288"/>
      <c r="C15" s="289"/>
      <c r="D15" s="290"/>
      <c r="E15" s="297"/>
      <c r="F15" s="298"/>
      <c r="G15" s="298"/>
      <c r="H15" s="299"/>
      <c r="I15" s="257" t="s">
        <v>4</v>
      </c>
      <c r="J15" s="258"/>
      <c r="K15" s="259"/>
      <c r="L15" s="260"/>
      <c r="M15" s="260"/>
      <c r="N15" s="261"/>
      <c r="O15" s="257" t="s">
        <v>3</v>
      </c>
      <c r="P15" s="275"/>
      <c r="Q15" s="258"/>
      <c r="R15" s="238"/>
      <c r="S15" s="49"/>
      <c r="T15" s="49"/>
    </row>
    <row r="16" spans="1:20" s="1" customFormat="1" ht="25.5" customHeight="1" x14ac:dyDescent="0.2">
      <c r="A16" s="47"/>
      <c r="B16" s="291"/>
      <c r="C16" s="292"/>
      <c r="D16" s="293"/>
      <c r="E16" s="300"/>
      <c r="F16" s="301"/>
      <c r="G16" s="301"/>
      <c r="H16" s="302"/>
      <c r="I16" s="257" t="s">
        <v>5</v>
      </c>
      <c r="J16" s="258"/>
      <c r="K16" s="259"/>
      <c r="L16" s="260"/>
      <c r="M16" s="260"/>
      <c r="N16" s="261"/>
      <c r="O16" s="257" t="s">
        <v>3</v>
      </c>
      <c r="P16" s="275"/>
      <c r="Q16" s="258"/>
      <c r="R16" s="238"/>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0" t="s">
        <v>6</v>
      </c>
      <c r="C18" s="280"/>
      <c r="D18" s="280"/>
      <c r="E18" s="281">
        <f>Datos!B4</f>
        <v>3108643000</v>
      </c>
      <c r="F18" s="281"/>
      <c r="G18" s="280" t="s">
        <v>103</v>
      </c>
      <c r="H18" s="280"/>
      <c r="I18" s="280"/>
      <c r="J18" s="241">
        <v>0.75</v>
      </c>
      <c r="K18" s="51">
        <f>((E18/1300000)*J18)</f>
        <v>1793.4478846153847</v>
      </c>
      <c r="L18" s="9"/>
      <c r="M18" s="9"/>
      <c r="N18" s="9"/>
      <c r="O18" s="9"/>
      <c r="P18" s="9"/>
      <c r="Q18" s="9"/>
      <c r="R18" s="9"/>
      <c r="S18" s="9"/>
      <c r="T18" s="9"/>
    </row>
    <row r="19" spans="1:20" s="1" customFormat="1" ht="174.75" customHeight="1" x14ac:dyDescent="0.2">
      <c r="A19" s="47"/>
      <c r="B19" s="255" t="s">
        <v>7</v>
      </c>
      <c r="C19" s="256"/>
      <c r="D19" s="273"/>
      <c r="E19" s="282" t="s">
        <v>160</v>
      </c>
      <c r="F19" s="283"/>
      <c r="G19" s="283"/>
      <c r="H19" s="283"/>
      <c r="I19" s="283"/>
      <c r="J19" s="283"/>
      <c r="K19" s="283"/>
      <c r="L19" s="283"/>
      <c r="M19" s="283"/>
      <c r="N19" s="283"/>
      <c r="O19" s="283"/>
      <c r="P19" s="283"/>
      <c r="Q19" s="283"/>
      <c r="R19" s="284"/>
      <c r="S19" s="263"/>
      <c r="T19" s="264"/>
    </row>
    <row r="20" spans="1:20" s="1" customFormat="1" ht="48.75" customHeight="1" x14ac:dyDescent="0.2">
      <c r="A20" s="47"/>
      <c r="B20" s="303" t="s">
        <v>65</v>
      </c>
      <c r="C20" s="303"/>
      <c r="D20" s="110" t="s">
        <v>61</v>
      </c>
      <c r="E20" s="52">
        <v>72101500</v>
      </c>
      <c r="F20" s="52">
        <v>72141300</v>
      </c>
      <c r="G20" s="52">
        <v>72153100</v>
      </c>
      <c r="H20" s="52"/>
      <c r="I20" s="52"/>
      <c r="J20" s="52"/>
      <c r="K20" s="52"/>
      <c r="L20" s="52"/>
      <c r="M20" s="52"/>
      <c r="N20" s="52"/>
      <c r="O20" s="52"/>
      <c r="P20" s="52"/>
      <c r="Q20" s="53"/>
      <c r="R20" s="54"/>
      <c r="S20" s="109" t="s">
        <v>59</v>
      </c>
      <c r="T20" s="109" t="s">
        <v>62</v>
      </c>
    </row>
    <row r="21" spans="1:20" s="1" customFormat="1" ht="22.5" customHeight="1" x14ac:dyDescent="0.2">
      <c r="A21" s="47"/>
      <c r="B21" s="255" t="s">
        <v>8</v>
      </c>
      <c r="C21" s="256"/>
      <c r="D21" s="55" t="s">
        <v>22</v>
      </c>
      <c r="E21" s="56" t="s">
        <v>170</v>
      </c>
      <c r="F21" s="56"/>
      <c r="G21" s="56"/>
      <c r="H21" s="56"/>
      <c r="I21" s="56"/>
      <c r="J21" s="56"/>
      <c r="K21" s="56"/>
      <c r="L21" s="56"/>
      <c r="M21" s="56"/>
      <c r="N21" s="56"/>
      <c r="O21" s="56"/>
      <c r="P21" s="56"/>
      <c r="Q21" s="56"/>
      <c r="R21" s="56"/>
      <c r="S21" s="54">
        <f>COUNTA(E21:R21)</f>
        <v>1</v>
      </c>
      <c r="T21" s="93" t="str">
        <f>IF(S21&gt;=1,"CUMPLE","NO CUMPLE")</f>
        <v>CUMPLE</v>
      </c>
    </row>
    <row r="22" spans="1:20" s="1" customFormat="1" ht="22.5" customHeight="1" x14ac:dyDescent="0.2">
      <c r="A22" s="47"/>
      <c r="B22" s="255" t="s">
        <v>8</v>
      </c>
      <c r="C22" s="256"/>
      <c r="D22" s="55" t="s">
        <v>23</v>
      </c>
      <c r="E22" s="56" t="s">
        <v>170</v>
      </c>
      <c r="F22" s="56"/>
      <c r="G22" s="56"/>
      <c r="H22" s="56"/>
      <c r="I22" s="56"/>
      <c r="J22" s="56"/>
      <c r="K22" s="56"/>
      <c r="L22" s="56"/>
      <c r="M22" s="56"/>
      <c r="N22" s="56"/>
      <c r="O22" s="56"/>
      <c r="P22" s="56"/>
      <c r="Q22" s="56"/>
      <c r="R22" s="56"/>
      <c r="S22" s="54">
        <f t="shared" ref="S22" si="0">COUNTA(E22:R22)</f>
        <v>1</v>
      </c>
      <c r="T22" s="93" t="str">
        <f t="shared" ref="T22" si="1">IF(S22&gt;=1,"CUMPLE","NO CUMPLE")</f>
        <v>CUMPLE</v>
      </c>
    </row>
    <row r="23" spans="1:20" s="1" customFormat="1" ht="22.5" customHeight="1" x14ac:dyDescent="0.2">
      <c r="A23" s="47"/>
      <c r="B23" s="277" t="s">
        <v>60</v>
      </c>
      <c r="C23" s="278"/>
      <c r="D23" s="279"/>
      <c r="E23" s="52">
        <f t="shared" ref="E23:R23" si="2">IF(E22&gt;0,1,0)</f>
        <v>1</v>
      </c>
      <c r="F23" s="52">
        <f t="shared" si="2"/>
        <v>0</v>
      </c>
      <c r="G23" s="52">
        <f t="shared" si="2"/>
        <v>0</v>
      </c>
      <c r="H23" s="52">
        <f t="shared" si="2"/>
        <v>0</v>
      </c>
      <c r="I23" s="52">
        <f t="shared" si="2"/>
        <v>0</v>
      </c>
      <c r="J23" s="52">
        <f t="shared" si="2"/>
        <v>0</v>
      </c>
      <c r="K23" s="52">
        <f t="shared" si="2"/>
        <v>0</v>
      </c>
      <c r="L23" s="52">
        <f t="shared" si="2"/>
        <v>0</v>
      </c>
      <c r="M23" s="52">
        <f t="shared" si="2"/>
        <v>0</v>
      </c>
      <c r="N23" s="52">
        <f t="shared" si="2"/>
        <v>0</v>
      </c>
      <c r="O23" s="52">
        <f t="shared" si="2"/>
        <v>0</v>
      </c>
      <c r="P23" s="52">
        <f t="shared" si="2"/>
        <v>0</v>
      </c>
      <c r="Q23" s="52">
        <f t="shared" si="2"/>
        <v>0</v>
      </c>
      <c r="R23" s="52">
        <f t="shared" si="2"/>
        <v>0</v>
      </c>
      <c r="S23" s="54">
        <f>SUM(E23:R23)</f>
        <v>1</v>
      </c>
      <c r="T23" s="93" t="str">
        <f>IF(S23&gt;=1,"CUMPLE","NO CUMPLE")</f>
        <v>CUMPLE</v>
      </c>
    </row>
    <row r="24" spans="1:20" s="13" customFormat="1" ht="10.5" customHeight="1" x14ac:dyDescent="0.2">
      <c r="A24" s="59"/>
      <c r="B24" s="36"/>
      <c r="C24" s="36"/>
      <c r="D24" s="36"/>
      <c r="E24" s="36"/>
      <c r="F24" s="36"/>
      <c r="G24" s="37"/>
      <c r="H24" s="37"/>
      <c r="I24" s="37"/>
      <c r="J24" s="37"/>
      <c r="K24" s="38"/>
      <c r="L24" s="38"/>
      <c r="M24" s="38"/>
      <c r="N24" s="38"/>
      <c r="O24" s="38"/>
      <c r="P24" s="38"/>
      <c r="Q24" s="60"/>
      <c r="R24" s="38"/>
      <c r="S24" s="38"/>
      <c r="T24" s="59"/>
    </row>
    <row r="25" spans="1:20" s="13" customFormat="1" ht="24" customHeight="1" x14ac:dyDescent="0.2">
      <c r="A25" s="59"/>
      <c r="B25" s="276" t="s">
        <v>11</v>
      </c>
      <c r="C25" s="276"/>
      <c r="D25" s="276"/>
      <c r="E25" s="276"/>
      <c r="F25" s="276"/>
      <c r="G25" s="276"/>
      <c r="H25" s="276"/>
      <c r="I25" s="276"/>
      <c r="J25" s="276"/>
      <c r="K25" s="276"/>
      <c r="L25" s="276"/>
      <c r="M25" s="276"/>
      <c r="N25" s="276"/>
      <c r="O25" s="276"/>
      <c r="P25" s="276"/>
      <c r="Q25" s="276"/>
      <c r="R25" s="276"/>
      <c r="S25" s="276"/>
      <c r="T25" s="276"/>
    </row>
    <row r="26" spans="1:20" s="2" customFormat="1" ht="190.5" customHeight="1" x14ac:dyDescent="0.2">
      <c r="A26" s="61"/>
      <c r="B26" s="62" t="s">
        <v>12</v>
      </c>
      <c r="C26" s="62" t="s">
        <v>42</v>
      </c>
      <c r="D26" s="62" t="s">
        <v>43</v>
      </c>
      <c r="E26" s="62" t="s">
        <v>44</v>
      </c>
      <c r="F26" s="265" t="s">
        <v>45</v>
      </c>
      <c r="G26" s="265"/>
      <c r="H26" s="265"/>
      <c r="I26" s="228" t="s">
        <v>63</v>
      </c>
      <c r="J26" s="228" t="s">
        <v>172</v>
      </c>
      <c r="K26" s="228" t="s">
        <v>64</v>
      </c>
      <c r="L26" s="310" t="s">
        <v>46</v>
      </c>
      <c r="M26" s="311"/>
      <c r="N26" s="62" t="s">
        <v>24</v>
      </c>
      <c r="O26" s="62" t="s">
        <v>13</v>
      </c>
      <c r="P26" s="62" t="s">
        <v>25</v>
      </c>
      <c r="Q26" s="63" t="s">
        <v>14</v>
      </c>
      <c r="R26" s="62" t="s">
        <v>26</v>
      </c>
      <c r="S26" s="312" t="s">
        <v>15</v>
      </c>
      <c r="T26" s="313"/>
    </row>
    <row r="27" spans="1:20" ht="10.5" customHeight="1" x14ac:dyDescent="0.2">
      <c r="A27" s="10"/>
      <c r="B27" s="64"/>
      <c r="C27" s="65"/>
      <c r="D27" s="65"/>
      <c r="E27" s="66"/>
      <c r="F27" s="304"/>
      <c r="G27" s="304"/>
      <c r="H27" s="304"/>
      <c r="I27" s="66"/>
      <c r="J27" s="66"/>
      <c r="K27" s="66"/>
      <c r="L27" s="6"/>
      <c r="M27" s="6"/>
      <c r="N27" s="66"/>
      <c r="O27" s="66"/>
      <c r="P27" s="66"/>
      <c r="Q27" s="67"/>
      <c r="R27" s="66"/>
      <c r="S27" s="66"/>
    </row>
    <row r="28" spans="1:20" ht="85.5" customHeight="1" x14ac:dyDescent="0.2">
      <c r="A28" s="10"/>
      <c r="B28" s="68">
        <v>1</v>
      </c>
      <c r="C28" s="24" t="s">
        <v>180</v>
      </c>
      <c r="D28" s="242">
        <v>356</v>
      </c>
      <c r="E28" s="25" t="s">
        <v>181</v>
      </c>
      <c r="F28" s="266" t="s">
        <v>183</v>
      </c>
      <c r="G28" s="267"/>
      <c r="H28" s="267"/>
      <c r="I28" s="229" t="s">
        <v>9</v>
      </c>
      <c r="J28" s="229" t="s">
        <v>9</v>
      </c>
      <c r="K28" s="229" t="s">
        <v>9</v>
      </c>
      <c r="L28" s="305" t="s">
        <v>185</v>
      </c>
      <c r="M28" s="306"/>
      <c r="N28" s="229" t="s">
        <v>9</v>
      </c>
      <c r="O28" s="69" t="s">
        <v>179</v>
      </c>
      <c r="P28" s="243">
        <v>0.3</v>
      </c>
      <c r="Q28" s="71">
        <v>19287.29</v>
      </c>
      <c r="R28" s="72">
        <f>Q28*P28</f>
        <v>5786.1869999999999</v>
      </c>
      <c r="S28" s="307"/>
      <c r="T28" s="308"/>
    </row>
    <row r="29" spans="1:20" ht="109.5" customHeight="1" x14ac:dyDescent="0.2">
      <c r="A29" s="10"/>
      <c r="B29" s="68">
        <v>2</v>
      </c>
      <c r="C29" s="25">
        <v>61</v>
      </c>
      <c r="D29" s="242">
        <v>506</v>
      </c>
      <c r="E29" s="25" t="s">
        <v>182</v>
      </c>
      <c r="F29" s="266" t="s">
        <v>184</v>
      </c>
      <c r="G29" s="267"/>
      <c r="H29" s="267"/>
      <c r="I29" s="229" t="s">
        <v>9</v>
      </c>
      <c r="J29" s="229" t="s">
        <v>10</v>
      </c>
      <c r="K29" s="229" t="s">
        <v>9</v>
      </c>
      <c r="L29" s="305" t="s">
        <v>186</v>
      </c>
      <c r="M29" s="306"/>
      <c r="N29" s="229" t="s">
        <v>9</v>
      </c>
      <c r="O29" s="69" t="s">
        <v>179</v>
      </c>
      <c r="P29" s="70">
        <v>0.35</v>
      </c>
      <c r="Q29" s="71">
        <v>4827.2700000000004</v>
      </c>
      <c r="R29" s="72">
        <f>Q29*P29</f>
        <v>1689.5445</v>
      </c>
      <c r="S29" s="307"/>
      <c r="T29" s="308"/>
    </row>
    <row r="30" spans="1:20" ht="10.5" customHeight="1" x14ac:dyDescent="0.2">
      <c r="A30" s="10"/>
      <c r="B30" s="73"/>
      <c r="C30" s="74"/>
      <c r="D30" s="74"/>
      <c r="E30" s="75"/>
      <c r="F30" s="76"/>
      <c r="G30" s="76"/>
      <c r="H30" s="76"/>
      <c r="I30" s="76"/>
      <c r="J30" s="76"/>
      <c r="K30" s="18"/>
      <c r="L30" s="19"/>
      <c r="M30" s="20"/>
      <c r="N30" s="20"/>
      <c r="O30" s="21"/>
      <c r="P30" s="21"/>
      <c r="Q30" s="77"/>
      <c r="R30" s="20"/>
      <c r="S30" s="20"/>
    </row>
    <row r="31" spans="1:20" ht="18" customHeight="1" x14ac:dyDescent="0.2">
      <c r="A31" s="10"/>
      <c r="B31" s="315" t="s">
        <v>16</v>
      </c>
      <c r="C31" s="316"/>
      <c r="D31" s="316"/>
      <c r="E31" s="316"/>
      <c r="F31" s="316"/>
      <c r="G31" s="316"/>
      <c r="H31" s="316"/>
      <c r="I31" s="316"/>
      <c r="J31" s="316"/>
      <c r="K31" s="316"/>
      <c r="L31" s="316"/>
      <c r="M31" s="316"/>
      <c r="N31" s="316"/>
      <c r="O31" s="316"/>
      <c r="P31" s="316"/>
      <c r="Q31" s="317"/>
      <c r="R31" s="78">
        <f>SUM(R28:R29)</f>
        <v>7475.7314999999999</v>
      </c>
      <c r="S31" s="133" t="str">
        <f>IF(R31&gt;K18,"CUMPLE","NO CUMPLE")</f>
        <v>CUMPLE</v>
      </c>
      <c r="T31" s="10"/>
    </row>
    <row r="32" spans="1:20" ht="18" customHeight="1" x14ac:dyDescent="0.2">
      <c r="A32" s="10"/>
      <c r="B32" s="5"/>
      <c r="C32" s="5"/>
      <c r="D32" s="5"/>
      <c r="E32" s="5"/>
      <c r="F32" s="5"/>
      <c r="G32" s="5"/>
      <c r="H32" s="5"/>
      <c r="I32" s="5"/>
      <c r="J32" s="5"/>
      <c r="K32" s="5"/>
      <c r="L32" s="5"/>
      <c r="M32" s="5"/>
      <c r="N32" s="5"/>
      <c r="O32" s="5"/>
      <c r="P32" s="5"/>
      <c r="Q32" s="5"/>
      <c r="R32" s="134"/>
      <c r="S32" s="5"/>
      <c r="T32" s="10"/>
    </row>
    <row r="33" spans="1:20" ht="18" customHeight="1" x14ac:dyDescent="0.2">
      <c r="A33" s="10"/>
      <c r="B33" s="5"/>
      <c r="C33" s="5"/>
      <c r="D33" s="5"/>
      <c r="E33" s="5"/>
      <c r="F33" s="5"/>
      <c r="G33" s="5"/>
      <c r="H33" s="5"/>
      <c r="I33" s="5"/>
      <c r="J33" s="5"/>
      <c r="K33" s="5"/>
      <c r="L33" s="5"/>
      <c r="M33" s="5"/>
      <c r="N33" s="5"/>
      <c r="O33" s="5"/>
      <c r="P33" s="5"/>
      <c r="Q33" s="231">
        <v>0.7</v>
      </c>
      <c r="R33" s="232">
        <f>(E18+Q33)/R34</f>
        <v>2391.2638466923077</v>
      </c>
      <c r="S33" s="5"/>
      <c r="T33" s="10"/>
    </row>
    <row r="34" spans="1:20" ht="18" customHeight="1" x14ac:dyDescent="0.2">
      <c r="A34" s="10"/>
      <c r="B34" s="5"/>
      <c r="C34" s="5"/>
      <c r="D34" s="5"/>
      <c r="E34" s="5"/>
      <c r="F34" s="5"/>
      <c r="G34" s="5"/>
      <c r="H34" s="5"/>
      <c r="I34" s="5"/>
      <c r="J34" s="5"/>
      <c r="K34" s="5"/>
      <c r="L34" s="5"/>
      <c r="M34" s="5"/>
      <c r="N34" s="5"/>
      <c r="O34" s="5"/>
      <c r="P34" s="5"/>
      <c r="Q34" s="5"/>
      <c r="R34" s="134">
        <v>1300000</v>
      </c>
      <c r="S34" s="5"/>
      <c r="T34" s="10"/>
    </row>
    <row r="35" spans="1:20" ht="18" customHeight="1" x14ac:dyDescent="0.2">
      <c r="A35" s="10"/>
      <c r="B35" s="5"/>
      <c r="C35" s="5"/>
      <c r="D35" s="5"/>
      <c r="E35" s="5"/>
      <c r="F35" s="5"/>
      <c r="G35" s="5"/>
      <c r="H35" s="5"/>
      <c r="I35" s="5"/>
      <c r="J35" s="5"/>
      <c r="K35" s="5"/>
      <c r="L35" s="5"/>
      <c r="M35" s="5"/>
      <c r="N35" s="5"/>
      <c r="O35" s="5"/>
      <c r="P35" s="5"/>
      <c r="Q35" s="5"/>
      <c r="R35" s="134"/>
      <c r="S35" s="5"/>
      <c r="T35" s="10"/>
    </row>
    <row r="36" spans="1:20" ht="18" customHeight="1" x14ac:dyDescent="0.2">
      <c r="A36" s="10"/>
      <c r="B36" s="5"/>
      <c r="C36" s="5"/>
      <c r="D36" s="5"/>
      <c r="E36" s="5"/>
      <c r="F36" s="5"/>
      <c r="G36" s="5"/>
      <c r="H36" s="5"/>
      <c r="I36" s="5"/>
      <c r="J36" s="5"/>
      <c r="K36" s="5"/>
      <c r="L36" s="5"/>
      <c r="M36" s="5"/>
      <c r="N36" s="5"/>
      <c r="O36" s="5"/>
      <c r="P36" s="5"/>
      <c r="Q36" s="5"/>
      <c r="R36" s="134"/>
      <c r="S36" s="5"/>
      <c r="T36" s="10"/>
    </row>
    <row r="37" spans="1:20" ht="18" customHeight="1" x14ac:dyDescent="0.2">
      <c r="A37" s="10"/>
      <c r="B37" s="5"/>
      <c r="C37" s="5"/>
      <c r="D37" s="5"/>
      <c r="E37" s="5"/>
      <c r="F37" s="5"/>
      <c r="G37" s="5"/>
      <c r="H37" s="5"/>
      <c r="I37" s="5"/>
      <c r="J37" s="5"/>
      <c r="K37" s="5"/>
      <c r="L37" s="5"/>
      <c r="M37" s="5"/>
      <c r="N37" s="5"/>
      <c r="O37" s="5"/>
      <c r="P37" s="5"/>
      <c r="Q37" s="5"/>
      <c r="R37" s="134"/>
      <c r="S37" s="5"/>
      <c r="T37" s="10"/>
    </row>
    <row r="38" spans="1:20" ht="18" customHeight="1" x14ac:dyDescent="0.2">
      <c r="A38" s="10"/>
      <c r="B38" s="5"/>
      <c r="C38" s="5"/>
      <c r="D38" s="5"/>
      <c r="E38" s="5"/>
      <c r="F38" s="5"/>
      <c r="G38" s="5"/>
      <c r="H38" s="5"/>
      <c r="I38" s="5"/>
      <c r="J38" s="5"/>
      <c r="K38" s="5"/>
      <c r="L38" s="5"/>
      <c r="M38" s="5"/>
      <c r="N38" s="5"/>
      <c r="O38" s="5"/>
      <c r="P38" s="5"/>
      <c r="Q38" s="5"/>
      <c r="R38" s="134"/>
      <c r="S38" s="5"/>
      <c r="T38" s="10"/>
    </row>
    <row r="39" spans="1:20" ht="18" customHeight="1" x14ac:dyDescent="0.2">
      <c r="A39" s="10"/>
      <c r="B39" s="5"/>
      <c r="C39" s="5"/>
      <c r="D39" s="5"/>
      <c r="E39" s="5"/>
      <c r="F39" s="5"/>
      <c r="G39" s="5"/>
      <c r="H39" s="5"/>
      <c r="I39" s="5"/>
      <c r="J39" s="5"/>
      <c r="K39" s="5"/>
      <c r="L39" s="5"/>
      <c r="M39" s="5"/>
      <c r="N39" s="5"/>
      <c r="O39" s="5"/>
      <c r="P39" s="5"/>
      <c r="Q39" s="5"/>
      <c r="R39" s="134"/>
      <c r="S39" s="5"/>
      <c r="T39" s="10"/>
    </row>
    <row r="40" spans="1:20" ht="18" customHeight="1" x14ac:dyDescent="0.2">
      <c r="A40" s="10"/>
      <c r="B40" s="5"/>
      <c r="C40" s="5"/>
      <c r="D40" s="5"/>
      <c r="E40" s="5"/>
      <c r="F40" s="5"/>
      <c r="G40" s="5"/>
      <c r="H40" s="5"/>
      <c r="I40" s="5"/>
      <c r="J40" s="5"/>
      <c r="K40" s="5"/>
      <c r="L40" s="5"/>
      <c r="M40" s="5"/>
      <c r="N40" s="5"/>
      <c r="O40" s="5"/>
      <c r="P40" s="5"/>
      <c r="Q40" s="5"/>
      <c r="R40" s="134"/>
      <c r="S40" s="5"/>
      <c r="T40" s="10"/>
    </row>
    <row r="41" spans="1:20" ht="18" customHeight="1" x14ac:dyDescent="0.2">
      <c r="A41" s="10"/>
      <c r="B41" s="5"/>
      <c r="C41" s="5"/>
      <c r="D41" s="5"/>
      <c r="E41" s="5"/>
      <c r="F41" s="5"/>
      <c r="G41" s="5"/>
      <c r="H41" s="5"/>
      <c r="I41" s="5"/>
      <c r="J41" s="5"/>
      <c r="K41" s="5"/>
      <c r="L41" s="5"/>
      <c r="M41" s="5"/>
      <c r="N41" s="5"/>
      <c r="O41" s="5"/>
      <c r="P41" s="5"/>
      <c r="Q41" s="5"/>
      <c r="R41" s="134"/>
      <c r="S41" s="5"/>
      <c r="T41" s="10"/>
    </row>
    <row r="42" spans="1:20" ht="18" customHeight="1" x14ac:dyDescent="0.2">
      <c r="A42" s="10"/>
      <c r="B42" s="5"/>
      <c r="C42" s="5"/>
      <c r="D42" s="5"/>
      <c r="E42" s="5"/>
      <c r="F42" s="5"/>
      <c r="G42" s="5"/>
      <c r="H42" s="5"/>
      <c r="I42" s="5"/>
      <c r="J42" s="5"/>
      <c r="K42" s="5"/>
      <c r="L42" s="5"/>
      <c r="M42" s="5"/>
      <c r="N42" s="5"/>
      <c r="O42" s="5"/>
      <c r="P42" s="5"/>
      <c r="Q42" s="5"/>
      <c r="R42" s="134"/>
      <c r="S42" s="5"/>
      <c r="T42" s="10"/>
    </row>
    <row r="43" spans="1:20" ht="18" customHeight="1" x14ac:dyDescent="0.2">
      <c r="A43" s="10"/>
      <c r="B43" s="5"/>
      <c r="C43" s="5"/>
      <c r="D43" s="5"/>
      <c r="E43" s="5"/>
      <c r="F43" s="5"/>
      <c r="G43" s="5"/>
      <c r="H43" s="5"/>
      <c r="I43" s="5"/>
      <c r="J43" s="5"/>
      <c r="K43" s="5"/>
      <c r="L43" s="5"/>
      <c r="M43" s="5"/>
      <c r="N43" s="5"/>
      <c r="O43" s="5"/>
      <c r="P43" s="5"/>
      <c r="Q43" s="5"/>
      <c r="R43" s="134"/>
      <c r="S43" s="5"/>
      <c r="T43" s="10"/>
    </row>
    <row r="44" spans="1:20" ht="18" customHeight="1" x14ac:dyDescent="0.2">
      <c r="A44" s="10"/>
      <c r="B44" s="5"/>
      <c r="C44" s="5"/>
      <c r="D44" s="5"/>
      <c r="E44" s="5"/>
      <c r="F44" s="5"/>
      <c r="G44" s="5"/>
      <c r="H44" s="5"/>
      <c r="I44" s="5"/>
      <c r="J44" s="5"/>
      <c r="K44" s="5"/>
      <c r="L44" s="5"/>
      <c r="M44" s="5"/>
      <c r="N44" s="5"/>
      <c r="O44" s="5"/>
      <c r="P44" s="5"/>
      <c r="Q44" s="5"/>
      <c r="R44" s="134"/>
      <c r="S44" s="5"/>
      <c r="T44" s="10"/>
    </row>
    <row r="45" spans="1:20" ht="10.5" customHeight="1" thickBot="1" x14ac:dyDescent="0.25">
      <c r="A45" s="10"/>
      <c r="B45" s="73"/>
      <c r="C45" s="74"/>
      <c r="D45" s="74"/>
      <c r="E45" s="75"/>
      <c r="F45" s="76"/>
      <c r="G45" s="76"/>
      <c r="H45" s="76"/>
      <c r="I45" s="76"/>
      <c r="J45" s="76"/>
      <c r="K45" s="18"/>
      <c r="L45" s="19"/>
      <c r="M45" s="20"/>
      <c r="N45" s="20"/>
      <c r="O45" s="21"/>
      <c r="P45" s="21"/>
      <c r="Q45" s="77"/>
      <c r="R45" s="20"/>
      <c r="S45" s="20"/>
    </row>
    <row r="46" spans="1:20" ht="70.5" customHeight="1" thickBot="1" x14ac:dyDescent="0.25">
      <c r="A46" s="10"/>
      <c r="B46" s="320" t="s">
        <v>161</v>
      </c>
      <c r="C46" s="321"/>
      <c r="D46" s="321"/>
      <c r="E46" s="321"/>
      <c r="F46" s="321"/>
      <c r="G46" s="321"/>
      <c r="H46" s="321"/>
      <c r="I46" s="321"/>
      <c r="J46" s="321"/>
      <c r="K46" s="321"/>
      <c r="L46" s="321"/>
      <c r="M46" s="321"/>
      <c r="N46" s="321"/>
      <c r="O46" s="321"/>
      <c r="P46" s="321"/>
      <c r="Q46" s="321"/>
      <c r="R46" s="321"/>
      <c r="S46" s="321"/>
      <c r="T46" s="322"/>
    </row>
    <row r="47" spans="1:20" ht="10.5" customHeight="1" thickBot="1" x14ac:dyDescent="0.25">
      <c r="A47" s="10"/>
      <c r="B47" s="73"/>
      <c r="C47" s="74"/>
      <c r="D47" s="74"/>
      <c r="E47" s="75"/>
      <c r="F47" s="76"/>
      <c r="G47" s="76"/>
      <c r="H47" s="76"/>
      <c r="I47" s="76"/>
      <c r="J47" s="76"/>
      <c r="K47" s="18"/>
      <c r="L47" s="19"/>
      <c r="M47" s="20"/>
      <c r="N47" s="20"/>
      <c r="O47" s="21"/>
      <c r="P47" s="21"/>
      <c r="Q47" s="77"/>
      <c r="R47" s="20"/>
      <c r="S47" s="20"/>
    </row>
    <row r="48" spans="1:20" ht="17.25" hidden="1" thickBot="1" x14ac:dyDescent="0.25">
      <c r="B48" s="73"/>
      <c r="C48" s="74"/>
      <c r="D48" s="74"/>
      <c r="E48" s="75"/>
      <c r="F48" s="76"/>
      <c r="G48" s="76"/>
      <c r="H48" s="76"/>
      <c r="I48" s="76"/>
      <c r="J48" s="76"/>
      <c r="K48" s="18"/>
      <c r="L48" s="19"/>
      <c r="M48" s="20"/>
      <c r="N48" s="20"/>
      <c r="O48" s="21"/>
      <c r="P48" s="21"/>
      <c r="Q48" s="77"/>
      <c r="R48" s="20"/>
      <c r="S48" s="20"/>
    </row>
    <row r="49" spans="1:20" ht="93.75" customHeight="1" x14ac:dyDescent="0.2">
      <c r="A49" s="10"/>
      <c r="B49" s="111"/>
      <c r="C49" s="112"/>
      <c r="D49" s="113"/>
      <c r="E49" s="113"/>
      <c r="F49" s="113"/>
      <c r="G49" s="113"/>
      <c r="H49" s="113"/>
      <c r="I49" s="151"/>
      <c r="J49" s="151"/>
      <c r="K49" s="151"/>
      <c r="L49" s="151"/>
      <c r="M49" s="113"/>
      <c r="N49" s="113"/>
      <c r="O49" s="113"/>
      <c r="P49" s="113"/>
      <c r="Q49" s="113"/>
      <c r="R49" s="114"/>
      <c r="S49" s="114"/>
      <c r="T49" s="115"/>
    </row>
    <row r="50" spans="1:20" s="98" customFormat="1" ht="23.25" customHeight="1" x14ac:dyDescent="0.25">
      <c r="A50" s="96"/>
      <c r="B50" s="116"/>
      <c r="C50" s="97"/>
      <c r="D50" s="101"/>
      <c r="E50" s="101"/>
      <c r="F50" s="101"/>
      <c r="G50" s="96"/>
      <c r="H50" s="96"/>
      <c r="I50" s="101"/>
      <c r="J50" s="101"/>
      <c r="K50" s="101"/>
      <c r="L50" s="101"/>
      <c r="M50" s="101"/>
      <c r="N50" s="101"/>
      <c r="O50" s="79"/>
      <c r="P50" s="79"/>
      <c r="Q50" s="101"/>
      <c r="R50" s="101"/>
      <c r="S50" s="101"/>
      <c r="T50" s="117"/>
    </row>
    <row r="51" spans="1:20" s="98" customFormat="1" ht="23.25" customHeight="1" x14ac:dyDescent="0.25">
      <c r="A51" s="96"/>
      <c r="B51" s="116"/>
      <c r="C51" s="97"/>
      <c r="D51" s="101"/>
      <c r="E51" s="101"/>
      <c r="F51" s="101"/>
      <c r="G51" s="96"/>
      <c r="H51" s="96"/>
      <c r="I51" s="314"/>
      <c r="J51" s="314"/>
      <c r="K51" s="314"/>
      <c r="L51" s="314"/>
      <c r="M51" s="314"/>
      <c r="N51" s="314"/>
      <c r="O51" s="79"/>
      <c r="P51" s="79"/>
      <c r="Q51" s="101"/>
      <c r="R51" s="101"/>
      <c r="S51" s="101"/>
      <c r="T51" s="117"/>
    </row>
    <row r="52" spans="1:20" s="95" customFormat="1" ht="9" customHeight="1" thickBot="1" x14ac:dyDescent="0.25">
      <c r="A52" s="94"/>
      <c r="B52" s="118"/>
      <c r="C52" s="5"/>
      <c r="D52" s="79"/>
      <c r="E52" s="79"/>
      <c r="F52" s="79"/>
      <c r="G52" s="79"/>
      <c r="H52" s="119"/>
      <c r="I52" s="79"/>
      <c r="J52" s="79"/>
      <c r="K52" s="79"/>
      <c r="L52" s="79"/>
      <c r="M52" s="79"/>
      <c r="N52" s="79"/>
      <c r="O52" s="79"/>
      <c r="P52" s="79"/>
      <c r="Q52" s="79"/>
      <c r="R52" s="79"/>
      <c r="S52" s="79"/>
      <c r="T52" s="120"/>
    </row>
    <row r="53" spans="1:20" ht="15.75" x14ac:dyDescent="0.2">
      <c r="A53" s="10"/>
      <c r="B53" s="118"/>
      <c r="C53" s="5"/>
      <c r="D53" s="323"/>
      <c r="E53" s="323"/>
      <c r="F53" s="323"/>
      <c r="G53" s="323"/>
      <c r="H53" s="323"/>
      <c r="I53" s="323"/>
      <c r="J53" s="323"/>
      <c r="K53" s="323"/>
      <c r="L53" s="323"/>
      <c r="M53" s="323"/>
      <c r="N53" s="323"/>
      <c r="O53" s="323"/>
      <c r="P53" s="323"/>
      <c r="Q53" s="323"/>
      <c r="R53" s="323"/>
      <c r="S53" s="323"/>
      <c r="T53" s="120"/>
    </row>
    <row r="54" spans="1:20" ht="15.75" x14ac:dyDescent="0.2">
      <c r="A54" s="10"/>
      <c r="B54" s="118"/>
      <c r="C54" s="5"/>
      <c r="D54" s="309"/>
      <c r="E54" s="309"/>
      <c r="F54" s="309"/>
      <c r="G54" s="309"/>
      <c r="H54" s="309"/>
      <c r="I54" s="309"/>
      <c r="J54" s="309"/>
      <c r="K54" s="309"/>
      <c r="L54" s="309"/>
      <c r="M54" s="309"/>
      <c r="N54" s="309"/>
      <c r="O54" s="309"/>
      <c r="P54" s="309"/>
      <c r="Q54" s="309"/>
      <c r="R54" s="309"/>
      <c r="S54" s="309"/>
      <c r="T54" s="120"/>
    </row>
    <row r="55" spans="1:20" ht="15.75" x14ac:dyDescent="0.2">
      <c r="A55" s="10"/>
      <c r="B55" s="118"/>
      <c r="C55" s="5"/>
      <c r="D55" s="309"/>
      <c r="E55" s="309"/>
      <c r="F55" s="309"/>
      <c r="G55" s="309"/>
      <c r="H55" s="309"/>
      <c r="I55" s="309"/>
      <c r="J55" s="309"/>
      <c r="K55" s="309"/>
      <c r="L55" s="309"/>
      <c r="M55" s="309"/>
      <c r="N55" s="309"/>
      <c r="O55" s="309"/>
      <c r="P55" s="309"/>
      <c r="Q55" s="309"/>
      <c r="R55" s="309"/>
      <c r="S55" s="309"/>
      <c r="T55" s="120"/>
    </row>
    <row r="56" spans="1:20" ht="15.75" x14ac:dyDescent="0.2">
      <c r="A56" s="10"/>
      <c r="B56" s="118"/>
      <c r="C56" s="5"/>
      <c r="D56" s="309"/>
      <c r="E56" s="309"/>
      <c r="F56" s="309"/>
      <c r="G56" s="309"/>
      <c r="H56" s="309"/>
      <c r="I56" s="309"/>
      <c r="J56" s="309"/>
      <c r="K56" s="309"/>
      <c r="L56" s="309"/>
      <c r="M56" s="309"/>
      <c r="N56" s="309"/>
      <c r="O56" s="309"/>
      <c r="P56" s="309"/>
      <c r="Q56" s="309"/>
      <c r="R56" s="309"/>
      <c r="S56" s="309"/>
      <c r="T56" s="120"/>
    </row>
    <row r="57" spans="1:20" ht="17.25" thickBot="1" x14ac:dyDescent="0.25">
      <c r="B57" s="121"/>
      <c r="C57" s="122"/>
      <c r="D57" s="122"/>
      <c r="E57" s="123"/>
      <c r="F57" s="124"/>
      <c r="G57" s="124"/>
      <c r="H57" s="124"/>
      <c r="I57" s="124"/>
      <c r="J57" s="124"/>
      <c r="K57" s="319"/>
      <c r="L57" s="319"/>
      <c r="M57" s="319"/>
      <c r="N57" s="125"/>
      <c r="O57" s="126"/>
      <c r="P57" s="126"/>
      <c r="Q57" s="127"/>
      <c r="R57" s="125"/>
      <c r="S57" s="125"/>
      <c r="T57" s="128"/>
    </row>
    <row r="58" spans="1:20" ht="16.5" x14ac:dyDescent="0.2">
      <c r="B58" s="73"/>
      <c r="C58" s="74"/>
      <c r="D58" s="74"/>
      <c r="E58" s="75"/>
      <c r="F58" s="76"/>
      <c r="G58" s="76"/>
      <c r="H58" s="76"/>
      <c r="I58" s="76"/>
      <c r="J58" s="76"/>
      <c r="K58" s="227"/>
      <c r="L58" s="227"/>
      <c r="M58" s="227"/>
      <c r="N58" s="20"/>
      <c r="O58" s="21"/>
      <c r="P58" s="21"/>
      <c r="Q58" s="77"/>
      <c r="R58" s="20"/>
      <c r="S58" s="20"/>
    </row>
    <row r="59" spans="1:20" ht="16.5" x14ac:dyDescent="0.2">
      <c r="B59" s="73"/>
      <c r="C59" s="74"/>
      <c r="D59" s="74"/>
      <c r="E59" s="75"/>
      <c r="F59" s="76"/>
      <c r="G59" s="76"/>
      <c r="H59" s="76"/>
      <c r="I59" s="76"/>
      <c r="J59" s="76"/>
      <c r="K59" s="227"/>
      <c r="L59" s="227"/>
      <c r="M59" s="227"/>
      <c r="N59" s="20"/>
      <c r="O59" s="21"/>
      <c r="P59" s="21"/>
      <c r="Q59" s="77"/>
      <c r="R59" s="20"/>
      <c r="S59" s="20"/>
    </row>
    <row r="60" spans="1:20" ht="15.75" x14ac:dyDescent="0.2">
      <c r="B60" s="29"/>
      <c r="C60" s="29"/>
      <c r="D60" s="29"/>
      <c r="E60" s="29"/>
      <c r="F60" s="30"/>
      <c r="G60" s="29"/>
      <c r="H60" s="29"/>
      <c r="I60" s="29"/>
      <c r="J60" s="29"/>
      <c r="K60" s="318"/>
      <c r="L60" s="318"/>
      <c r="M60" s="318"/>
      <c r="N60" s="29"/>
      <c r="O60" s="29"/>
      <c r="P60" s="29"/>
      <c r="Q60" s="46"/>
      <c r="R60" s="29"/>
      <c r="S60" s="29"/>
      <c r="T60" s="3"/>
    </row>
    <row r="61" spans="1:20" s="14" customFormat="1" x14ac:dyDescent="0.2">
      <c r="A61" s="6"/>
      <c r="B61" s="6"/>
      <c r="C61" s="6"/>
      <c r="D61" s="6"/>
      <c r="K61" s="318"/>
      <c r="L61" s="318"/>
      <c r="M61" s="318"/>
      <c r="Q61" s="81"/>
      <c r="T61" s="6"/>
    </row>
  </sheetData>
  <sheetProtection selectLockedCells="1"/>
  <mergeCells count="51">
    <mergeCell ref="K61:M61"/>
    <mergeCell ref="D53:S53"/>
    <mergeCell ref="D54:S54"/>
    <mergeCell ref="D55:S55"/>
    <mergeCell ref="D56:S56"/>
    <mergeCell ref="K57:M57"/>
    <mergeCell ref="K60:M60"/>
    <mergeCell ref="B31:Q31"/>
    <mergeCell ref="B46:T46"/>
    <mergeCell ref="I51:N51"/>
    <mergeCell ref="F29:H29"/>
    <mergeCell ref="L29:M29"/>
    <mergeCell ref="S29:T29"/>
    <mergeCell ref="F28:H28"/>
    <mergeCell ref="L28:M28"/>
    <mergeCell ref="S28:T28"/>
    <mergeCell ref="B20:C20"/>
    <mergeCell ref="B21:C21"/>
    <mergeCell ref="B22:C22"/>
    <mergeCell ref="B23:D23"/>
    <mergeCell ref="B25:T25"/>
    <mergeCell ref="F26:H26"/>
    <mergeCell ref="L26:M26"/>
    <mergeCell ref="S26:T26"/>
    <mergeCell ref="F27:H27"/>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29:E29">
    <cfRule type="cellIs" dxfId="474" priority="45" operator="equal">
      <formula>#REF!</formula>
    </cfRule>
    <cfRule type="cellIs" dxfId="473" priority="46" operator="equal">
      <formula>#REF!</formula>
    </cfRule>
  </conditionalFormatting>
  <conditionalFormatting sqref="C26:F26">
    <cfRule type="cellIs" dxfId="472" priority="55" operator="equal">
      <formula>#REF!</formula>
    </cfRule>
    <cfRule type="cellIs" dxfId="471" priority="56" operator="equal">
      <formula>#REF!</formula>
    </cfRule>
  </conditionalFormatting>
  <conditionalFormatting sqref="C28:F28">
    <cfRule type="cellIs" dxfId="470" priority="67" operator="equal">
      <formula>#REF!</formula>
    </cfRule>
    <cfRule type="cellIs" dxfId="469" priority="68" operator="equal">
      <formula>#REF!</formula>
    </cfRule>
  </conditionalFormatting>
  <conditionalFormatting sqref="C57:J59">
    <cfRule type="cellIs" dxfId="468" priority="65" operator="equal">
      <formula>#REF!</formula>
    </cfRule>
    <cfRule type="cellIs" dxfId="467" priority="66" operator="equal">
      <formula>#REF!</formula>
    </cfRule>
  </conditionalFormatting>
  <conditionalFormatting sqref="C24:L24">
    <cfRule type="cellIs" dxfId="466" priority="73" operator="equal">
      <formula>#REF!</formula>
    </cfRule>
    <cfRule type="cellIs" dxfId="465" priority="74" operator="equal">
      <formula>#REF!</formula>
    </cfRule>
  </conditionalFormatting>
  <conditionalFormatting sqref="C45:L45">
    <cfRule type="cellIs" dxfId="464" priority="31" operator="equal">
      <formula>#REF!</formula>
    </cfRule>
    <cfRule type="cellIs" dxfId="463" priority="32" operator="equal">
      <formula>#REF!</formula>
    </cfRule>
  </conditionalFormatting>
  <conditionalFormatting sqref="C47:L48">
    <cfRule type="cellIs" dxfId="462" priority="61" operator="equal">
      <formula>#REF!</formula>
    </cfRule>
    <cfRule type="cellIs" dxfId="461" priority="62" operator="equal">
      <formula>#REF!</formula>
    </cfRule>
  </conditionalFormatting>
  <conditionalFormatting sqref="D53">
    <cfRule type="cellIs" dxfId="460" priority="63" operator="equal">
      <formula>#REF!</formula>
    </cfRule>
    <cfRule type="cellIs" dxfId="459" priority="64" operator="equal">
      <formula>#REF!</formula>
    </cfRule>
  </conditionalFormatting>
  <conditionalFormatting sqref="F11">
    <cfRule type="containsText" dxfId="458" priority="75" operator="containsText" text="NO HABILITADO">
      <formula>NOT(ISERROR(SEARCH("NO HABILITADO",F11)))</formula>
    </cfRule>
    <cfRule type="containsText" dxfId="457" priority="76" operator="containsText" text="HABILITADO">
      <formula>NOT(ISERROR(SEARCH("HABILITADO",F11)))</formula>
    </cfRule>
  </conditionalFormatting>
  <conditionalFormatting sqref="F26">
    <cfRule type="cellIs" dxfId="456" priority="53" operator="equal">
      <formula>#REF!</formula>
    </cfRule>
    <cfRule type="cellIs" dxfId="455" priority="54" operator="equal">
      <formula>#REF!</formula>
    </cfRule>
  </conditionalFormatting>
  <conditionalFormatting sqref="F29">
    <cfRule type="cellIs" dxfId="454" priority="41" operator="equal">
      <formula>#REF!</formula>
    </cfRule>
    <cfRule type="cellIs" dxfId="453" priority="42" operator="equal">
      <formula>#REF!</formula>
    </cfRule>
  </conditionalFormatting>
  <conditionalFormatting sqref="G11">
    <cfRule type="containsText" dxfId="452" priority="49" operator="containsText" text="NO CUMPLE">
      <formula>NOT(ISERROR(SEARCH("NO CUMPLE",G11)))</formula>
    </cfRule>
    <cfRule type="containsText" dxfId="451" priority="50" operator="containsText" text="CUMPLE">
      <formula>NOT(ISERROR(SEARCH("CUMPLE",G11)))</formula>
    </cfRule>
  </conditionalFormatting>
  <conditionalFormatting sqref="I28:K29 T21:T23">
    <cfRule type="containsText" dxfId="450" priority="29" operator="containsText" text="NO">
      <formula>NOT(ISERROR(SEARCH("NO",I21)))</formula>
    </cfRule>
    <cfRule type="containsText" dxfId="449" priority="30" operator="containsText" text="CUMPLE">
      <formula>NOT(ISERROR(SEARCH("CUMPLE",I21)))</formula>
    </cfRule>
  </conditionalFormatting>
  <conditionalFormatting sqref="K57:K59">
    <cfRule type="cellIs" dxfId="448" priority="69" operator="equal">
      <formula>#REF!</formula>
    </cfRule>
    <cfRule type="cellIs" dxfId="447" priority="70" operator="equal">
      <formula>#REF!</formula>
    </cfRule>
  </conditionalFormatting>
  <conditionalFormatting sqref="L26">
    <cfRule type="cellIs" dxfId="446" priority="51" operator="equal">
      <formula>#REF!</formula>
    </cfRule>
    <cfRule type="cellIs" dxfId="445" priority="52" operator="equal">
      <formula>#REF!</formula>
    </cfRule>
  </conditionalFormatting>
  <conditionalFormatting sqref="L57:M59">
    <cfRule type="cellIs" dxfId="444" priority="71" operator="equal">
      <formula>#REF!</formula>
    </cfRule>
    <cfRule type="cellIs" dxfId="443" priority="72" operator="equal">
      <formula>#REF!</formula>
    </cfRule>
  </conditionalFormatting>
  <conditionalFormatting sqref="N26">
    <cfRule type="cellIs" dxfId="442" priority="57" operator="equal">
      <formula>#REF!</formula>
    </cfRule>
    <cfRule type="cellIs" dxfId="441" priority="58" operator="equal">
      <formula>#REF!</formula>
    </cfRule>
  </conditionalFormatting>
  <conditionalFormatting sqref="N28:N29">
    <cfRule type="containsText" dxfId="440" priority="39" operator="containsText" text="NO">
      <formula>NOT(ISERROR(SEARCH("NO",N28)))</formula>
    </cfRule>
    <cfRule type="containsText" dxfId="439" priority="40" operator="containsText" text="CUMPLE">
      <formula>NOT(ISERROR(SEARCH("CUMPLE",N28)))</formula>
    </cfRule>
  </conditionalFormatting>
  <conditionalFormatting sqref="O26 C27:F27 I27:K27 N27:P27 C30:L30">
    <cfRule type="cellIs" dxfId="438" priority="81" operator="equal">
      <formula>#REF!</formula>
    </cfRule>
    <cfRule type="cellIs" dxfId="437" priority="82" operator="equal">
      <formula>#REF!</formula>
    </cfRule>
  </conditionalFormatting>
  <conditionalFormatting sqref="O29">
    <cfRule type="cellIs" dxfId="436" priority="47" operator="equal">
      <formula>#REF!</formula>
    </cfRule>
    <cfRule type="cellIs" dxfId="435" priority="48" operator="equal">
      <formula>#REF!</formula>
    </cfRule>
  </conditionalFormatting>
  <conditionalFormatting sqref="P28">
    <cfRule type="cellIs" dxfId="434" priority="59" operator="equal">
      <formula>#REF!</formula>
    </cfRule>
    <cfRule type="cellIs" dxfId="433" priority="60" operator="equal">
      <formula>#REF!</formula>
    </cfRule>
  </conditionalFormatting>
  <conditionalFormatting sqref="P26">
    <cfRule type="cellIs" dxfId="432" priority="79" operator="equal">
      <formula>#REF!</formula>
    </cfRule>
    <cfRule type="cellIs" dxfId="431" priority="80" operator="equal">
      <formula>#REF!</formula>
    </cfRule>
  </conditionalFormatting>
  <conditionalFormatting sqref="P29">
    <cfRule type="cellIs" dxfId="430" priority="43" operator="equal">
      <formula>#REF!</formula>
    </cfRule>
    <cfRule type="cellIs" dxfId="429" priority="44" operator="equal">
      <formula>#REF!</formula>
    </cfRule>
  </conditionalFormatting>
  <conditionalFormatting sqref="Q26:R26">
    <cfRule type="cellIs" dxfId="428" priority="77" operator="equal">
      <formula>#REF!</formula>
    </cfRule>
    <cfRule type="cellIs" dxfId="427" priority="78" operator="equal">
      <formula>#REF!</formula>
    </cfRule>
  </conditionalFormatting>
  <conditionalFormatting sqref="S31">
    <cfRule type="cellIs" dxfId="426" priority="33" operator="equal">
      <formula>"CUMPLE"</formula>
    </cfRule>
    <cfRule type="cellIs" dxfId="425" priority="34" operator="equal">
      <formula>"NO CUMPLE"</formula>
    </cfRule>
  </conditionalFormatting>
  <conditionalFormatting sqref="T49:T56">
    <cfRule type="containsText" dxfId="424" priority="37" operator="containsText" text="NO CUMPLE">
      <formula>NOT(ISERROR(SEARCH("NO CUMPLE",T49)))</formula>
    </cfRule>
    <cfRule type="containsText" dxfId="423" priority="38" operator="containsText" text="CUMPLE">
      <formula>NOT(ISERROR(SEARCH("CUMPLE",T49)))</formula>
    </cfRule>
  </conditionalFormatting>
  <conditionalFormatting sqref="O28">
    <cfRule type="cellIs" dxfId="422" priority="1" operator="equal">
      <formula>#REF!</formula>
    </cfRule>
    <cfRule type="cellIs" dxfId="421" priority="2" operator="equal">
      <formula>#REF!</formula>
    </cfRule>
  </conditionalFormatting>
  <dataValidations count="1">
    <dataValidation type="list" allowBlank="1" showInputMessage="1" showErrorMessage="1" sqref="E24:L24" xr:uid="{BB096F4D-4F91-4377-8837-371FD9E2AF54}">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2B156-521B-4A2A-8369-CC166FDA1A70}">
  <sheetPr>
    <pageSetUpPr fitToPage="1"/>
  </sheetPr>
  <dimension ref="A1:M25"/>
  <sheetViews>
    <sheetView view="pageBreakPreview" zoomScaleNormal="100" zoomScaleSheetLayoutView="100" workbookViewId="0">
      <selection activeCell="B13" sqref="B13:B14"/>
    </sheetView>
  </sheetViews>
  <sheetFormatPr baseColWidth="10" defaultColWidth="11.42578125" defaultRowHeight="12.75" x14ac:dyDescent="0.2"/>
  <cols>
    <col min="1" max="1" width="5" style="26" customWidth="1"/>
    <col min="2" max="2" width="46.85546875" style="26" customWidth="1"/>
    <col min="3" max="3" width="8.7109375" style="147"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82" t="s">
        <v>18</v>
      </c>
      <c r="B1" s="383"/>
      <c r="C1" s="383"/>
      <c r="D1" s="383"/>
      <c r="E1" s="383"/>
      <c r="F1" s="383"/>
      <c r="G1" s="383"/>
      <c r="H1" s="383"/>
      <c r="I1" s="383"/>
      <c r="J1" s="383"/>
      <c r="K1" s="383"/>
      <c r="L1" s="383"/>
      <c r="M1" s="384"/>
    </row>
    <row r="2" spans="1:13" ht="26.25" customHeight="1" x14ac:dyDescent="0.25">
      <c r="A2" s="385" t="s">
        <v>41</v>
      </c>
      <c r="B2" s="386"/>
      <c r="C2" s="386"/>
      <c r="D2" s="386"/>
      <c r="E2" s="386"/>
      <c r="F2" s="386"/>
      <c r="G2" s="386"/>
      <c r="H2" s="386"/>
      <c r="I2" s="386"/>
      <c r="J2" s="386"/>
      <c r="K2" s="386"/>
      <c r="L2" s="386"/>
      <c r="M2" s="387"/>
    </row>
    <row r="3" spans="1:13" ht="28.5" customHeight="1" x14ac:dyDescent="0.25">
      <c r="A3" s="385" t="s">
        <v>67</v>
      </c>
      <c r="B3" s="386"/>
      <c r="C3" s="386"/>
      <c r="D3" s="386"/>
      <c r="E3" s="386"/>
      <c r="F3" s="386"/>
      <c r="G3" s="386"/>
      <c r="H3" s="386"/>
      <c r="I3" s="386"/>
      <c r="J3" s="386"/>
      <c r="K3" s="386"/>
      <c r="L3" s="386"/>
      <c r="M3" s="387"/>
    </row>
    <row r="4" spans="1:13" ht="28.5" customHeight="1" thickBot="1" x14ac:dyDescent="0.25">
      <c r="A4" s="388" t="str">
        <f>Datos!B3</f>
        <v>FDLU-LP-010-2024 (117411)</v>
      </c>
      <c r="B4" s="389"/>
      <c r="C4" s="389"/>
      <c r="D4" s="389"/>
      <c r="E4" s="389"/>
      <c r="F4" s="389"/>
      <c r="G4" s="389"/>
      <c r="H4" s="389"/>
      <c r="I4" s="389"/>
      <c r="J4" s="389"/>
      <c r="K4" s="389"/>
      <c r="L4" s="389"/>
      <c r="M4" s="390"/>
    </row>
    <row r="5" spans="1:13" ht="8.25" customHeight="1" thickBot="1" x14ac:dyDescent="0.3">
      <c r="A5" s="27"/>
      <c r="B5" s="39"/>
      <c r="C5" s="142"/>
      <c r="D5" s="39"/>
      <c r="E5" s="39"/>
      <c r="F5" s="39"/>
      <c r="M5" s="28"/>
    </row>
    <row r="6" spans="1:13" ht="37.5" customHeight="1" thickBot="1" x14ac:dyDescent="0.25">
      <c r="A6" s="358" t="s">
        <v>19</v>
      </c>
      <c r="B6" s="359"/>
      <c r="C6" s="359"/>
      <c r="D6" s="391" t="str">
        <f>Datos!B2</f>
        <v>CONTRATAR MEDIANTE EL SISTEMA DE PRECIOS UNITARIOS A MONTO AGOTABLE, LAS OBRAS DE REHABILITACIÓN Y/O CONSERVACIÓN Y/O MEJORAMIENTO Y/O MANTENIMIENTO DE PARQUES DE PROXIMIDAD DE LA LOCALIDAD DE USME</v>
      </c>
      <c r="E6" s="391"/>
      <c r="F6" s="391"/>
      <c r="G6" s="391"/>
      <c r="H6" s="391"/>
      <c r="I6" s="392"/>
      <c r="J6" s="392"/>
      <c r="K6" s="392"/>
      <c r="L6" s="392"/>
      <c r="M6" s="393"/>
    </row>
    <row r="7" spans="1:13" ht="9" customHeight="1" thickBot="1" x14ac:dyDescent="0.25">
      <c r="A7" s="136"/>
      <c r="B7" s="137"/>
      <c r="C7" s="137"/>
      <c r="D7" s="138"/>
      <c r="E7" s="138"/>
      <c r="F7" s="138"/>
      <c r="G7" s="138"/>
      <c r="H7" s="138"/>
      <c r="I7" s="138"/>
      <c r="J7" s="138"/>
      <c r="K7" s="138"/>
      <c r="L7" s="138"/>
      <c r="M7" s="139"/>
    </row>
    <row r="8" spans="1:13" ht="36" customHeight="1" thickBot="1" x14ac:dyDescent="0.25">
      <c r="A8" s="358" t="s">
        <v>69</v>
      </c>
      <c r="B8" s="359"/>
      <c r="C8" s="359"/>
      <c r="D8" s="359"/>
      <c r="E8" s="360">
        <f>Datos!B4</f>
        <v>3108643000</v>
      </c>
      <c r="F8" s="361"/>
      <c r="G8" s="362"/>
      <c r="H8" s="138"/>
      <c r="I8" s="138"/>
      <c r="J8" s="138"/>
      <c r="K8" s="138"/>
      <c r="L8" s="138"/>
      <c r="M8" s="139"/>
    </row>
    <row r="9" spans="1:13" ht="36" customHeight="1" thickBot="1" x14ac:dyDescent="0.25">
      <c r="A9" s="375" t="s">
        <v>72</v>
      </c>
      <c r="B9" s="359"/>
      <c r="C9" s="359"/>
      <c r="D9" s="359"/>
      <c r="E9" s="376">
        <f>Datos!B4-E8*E11</f>
        <v>3108643000</v>
      </c>
      <c r="F9" s="377"/>
      <c r="G9" s="378"/>
      <c r="H9" s="138"/>
      <c r="I9" s="138"/>
      <c r="J9" s="138"/>
      <c r="K9" s="138"/>
      <c r="L9" s="138"/>
      <c r="M9" s="139"/>
    </row>
    <row r="10" spans="1:13" ht="36" customHeight="1" thickBot="1" x14ac:dyDescent="0.25">
      <c r="A10" s="358" t="s">
        <v>70</v>
      </c>
      <c r="B10" s="359"/>
      <c r="C10" s="359"/>
      <c r="D10" s="359"/>
      <c r="E10" s="379">
        <v>9</v>
      </c>
      <c r="F10" s="380"/>
      <c r="G10" s="381"/>
      <c r="H10" s="138"/>
      <c r="I10" s="138"/>
      <c r="J10" s="138"/>
      <c r="K10" s="138"/>
      <c r="L10" s="138"/>
      <c r="M10" s="139"/>
    </row>
    <row r="11" spans="1:13" ht="36" customHeight="1" thickBot="1" x14ac:dyDescent="0.25">
      <c r="A11" s="358" t="s">
        <v>71</v>
      </c>
      <c r="B11" s="359"/>
      <c r="C11" s="359"/>
      <c r="D11" s="359"/>
      <c r="E11" s="336">
        <v>0</v>
      </c>
      <c r="F11" s="337"/>
      <c r="G11" s="338"/>
      <c r="H11" s="138"/>
      <c r="I11" s="138"/>
      <c r="J11" s="138"/>
      <c r="K11" s="138"/>
      <c r="L11" s="138"/>
      <c r="M11" s="139"/>
    </row>
    <row r="12" spans="1:13" ht="10.5" customHeight="1" thickBot="1" x14ac:dyDescent="0.3">
      <c r="A12" s="27"/>
      <c r="B12" s="39"/>
      <c r="C12" s="142"/>
      <c r="D12" s="39"/>
      <c r="E12" s="39"/>
      <c r="F12" s="39"/>
      <c r="G12" s="91"/>
      <c r="H12" s="91"/>
      <c r="I12" s="91"/>
      <c r="J12" s="91"/>
      <c r="K12" s="91"/>
      <c r="L12" s="91"/>
      <c r="M12" s="129"/>
    </row>
    <row r="13" spans="1:13" ht="27.75" customHeight="1" x14ac:dyDescent="0.2">
      <c r="A13" s="324" t="s">
        <v>12</v>
      </c>
      <c r="B13" s="326" t="s">
        <v>17</v>
      </c>
      <c r="C13" s="326" t="s">
        <v>74</v>
      </c>
      <c r="D13" s="339" t="s">
        <v>75</v>
      </c>
      <c r="E13" s="340"/>
      <c r="F13" s="340"/>
      <c r="G13" s="340"/>
      <c r="H13" s="347" t="s">
        <v>68</v>
      </c>
      <c r="I13" s="347" t="s">
        <v>20</v>
      </c>
      <c r="J13" s="343" t="s">
        <v>15</v>
      </c>
      <c r="K13" s="340"/>
      <c r="L13" s="340"/>
      <c r="M13" s="344"/>
    </row>
    <row r="14" spans="1:13" s="148" customFormat="1" ht="17.25" customHeight="1" thickBot="1" x14ac:dyDescent="0.25">
      <c r="A14" s="325"/>
      <c r="B14" s="327"/>
      <c r="C14" s="327"/>
      <c r="D14" s="341"/>
      <c r="E14" s="342"/>
      <c r="F14" s="342"/>
      <c r="G14" s="342"/>
      <c r="H14" s="348"/>
      <c r="I14" s="348"/>
      <c r="J14" s="345"/>
      <c r="K14" s="342"/>
      <c r="L14" s="342"/>
      <c r="M14" s="346"/>
    </row>
    <row r="15" spans="1:13" ht="30" customHeight="1" x14ac:dyDescent="0.2">
      <c r="A15" s="235" t="str">
        <f>+'1. Exp.Habilitante  - 19'!B9</f>
        <v>1.</v>
      </c>
      <c r="B15" s="234" t="s">
        <v>248</v>
      </c>
      <c r="C15" s="143" t="s">
        <v>74</v>
      </c>
      <c r="D15" s="364" t="s">
        <v>75</v>
      </c>
      <c r="E15" s="365"/>
      <c r="F15" s="365"/>
      <c r="G15" s="365"/>
      <c r="H15" s="149" t="s">
        <v>73</v>
      </c>
      <c r="I15" s="150" t="s">
        <v>20</v>
      </c>
      <c r="J15" s="366" t="s">
        <v>15</v>
      </c>
      <c r="K15" s="367"/>
      <c r="L15" s="367"/>
      <c r="M15" s="368"/>
    </row>
    <row r="16" spans="1:13" ht="34.5" customHeight="1" x14ac:dyDescent="0.2">
      <c r="A16" s="236" t="str">
        <f>+'1. Exp.Habilitante  - 19'!B9</f>
        <v>1.</v>
      </c>
      <c r="B16" s="162">
        <f>+'1. Exp.Habilitante  - 19'!K14</f>
        <v>0</v>
      </c>
      <c r="C16" s="141">
        <f>+'1. Exp.Habilitante  - 19'!R14</f>
        <v>0</v>
      </c>
      <c r="D16" s="369" t="s">
        <v>187</v>
      </c>
      <c r="E16" s="370"/>
      <c r="F16" s="370"/>
      <c r="G16" s="370"/>
      <c r="H16" s="373">
        <v>14201343252</v>
      </c>
      <c r="I16" s="328" t="s">
        <v>9</v>
      </c>
      <c r="J16" s="330" t="s">
        <v>66</v>
      </c>
      <c r="K16" s="331"/>
      <c r="L16" s="331"/>
      <c r="M16" s="332"/>
    </row>
    <row r="17" spans="1:13" ht="34.5" customHeight="1" thickBot="1" x14ac:dyDescent="0.25">
      <c r="A17" s="237" t="str">
        <f>+'1. Exp.Habilitante  - 19'!B9</f>
        <v>1.</v>
      </c>
      <c r="B17" s="163">
        <f>+'1. Exp.Habilitante  - 19'!K15</f>
        <v>0</v>
      </c>
      <c r="C17" s="233">
        <f>+'1. Exp.Habilitante  - 19'!R15</f>
        <v>0</v>
      </c>
      <c r="D17" s="371"/>
      <c r="E17" s="372"/>
      <c r="F17" s="372"/>
      <c r="G17" s="372"/>
      <c r="H17" s="374"/>
      <c r="I17" s="329"/>
      <c r="J17" s="333"/>
      <c r="K17" s="334"/>
      <c r="L17" s="334"/>
      <c r="M17" s="335"/>
    </row>
    <row r="18" spans="1:13" s="91" customFormat="1" ht="13.5" thickBot="1" x14ac:dyDescent="0.25">
      <c r="A18" s="92"/>
      <c r="C18" s="230"/>
    </row>
    <row r="19" spans="1:13" ht="23.25" customHeight="1" thickBot="1" x14ac:dyDescent="0.25">
      <c r="A19" s="355" t="s">
        <v>40</v>
      </c>
      <c r="B19" s="356"/>
      <c r="C19" s="356"/>
      <c r="D19" s="356"/>
      <c r="E19" s="356"/>
      <c r="F19" s="356"/>
      <c r="G19" s="356"/>
      <c r="H19" s="356"/>
      <c r="I19" s="356"/>
      <c r="J19" s="356"/>
      <c r="K19" s="356"/>
      <c r="L19" s="356"/>
      <c r="M19" s="357"/>
    </row>
    <row r="20" spans="1:13" ht="94.5" customHeight="1" x14ac:dyDescent="0.2">
      <c r="A20" s="102"/>
      <c r="B20" s="103"/>
      <c r="C20" s="145"/>
      <c r="D20" s="151"/>
      <c r="E20" s="151"/>
      <c r="F20" s="151"/>
      <c r="G20" s="151"/>
      <c r="H20" s="113"/>
      <c r="I20" s="113"/>
      <c r="J20" s="103"/>
      <c r="K20" s="103"/>
      <c r="L20" s="103"/>
      <c r="M20" s="104"/>
    </row>
    <row r="21" spans="1:13" ht="10.5" customHeight="1" x14ac:dyDescent="0.2">
      <c r="A21" s="105"/>
      <c r="B21" s="106"/>
      <c r="C21" s="161"/>
      <c r="D21" s="161"/>
      <c r="E21" s="161"/>
      <c r="F21" s="161"/>
      <c r="G21" s="161"/>
      <c r="H21" s="161"/>
      <c r="I21" s="161"/>
      <c r="J21" s="106"/>
      <c r="K21" s="106"/>
      <c r="L21" s="106"/>
      <c r="M21" s="107"/>
    </row>
    <row r="22" spans="1:13" ht="16.5" customHeight="1" x14ac:dyDescent="0.2">
      <c r="A22" s="105"/>
      <c r="B22" s="106"/>
      <c r="C22" s="363"/>
      <c r="D22" s="363"/>
      <c r="E22" s="363"/>
      <c r="F22" s="363"/>
      <c r="G22" s="363"/>
      <c r="H22" s="363"/>
      <c r="I22" s="363"/>
      <c r="J22" s="106"/>
      <c r="K22" s="106"/>
      <c r="L22" s="106"/>
      <c r="M22" s="107"/>
    </row>
    <row r="23" spans="1:13" ht="6.75" customHeight="1" thickBot="1" x14ac:dyDescent="0.25">
      <c r="A23" s="105"/>
      <c r="B23" s="108"/>
      <c r="C23" s="146"/>
      <c r="D23" s="108"/>
      <c r="E23" s="108"/>
      <c r="F23" s="108"/>
      <c r="G23" s="108"/>
      <c r="H23" s="108"/>
      <c r="I23" s="108"/>
      <c r="J23" s="108"/>
      <c r="K23" s="108"/>
      <c r="L23" s="108"/>
      <c r="M23" s="107"/>
    </row>
    <row r="24" spans="1:13" ht="16.5" x14ac:dyDescent="0.2">
      <c r="A24" s="349"/>
      <c r="B24" s="350"/>
      <c r="C24" s="350"/>
      <c r="D24" s="350"/>
      <c r="E24" s="350"/>
      <c r="F24" s="350"/>
      <c r="G24" s="350"/>
      <c r="H24" s="350"/>
      <c r="I24" s="350"/>
      <c r="J24" s="350"/>
      <c r="K24" s="350"/>
      <c r="L24" s="350"/>
      <c r="M24" s="351"/>
    </row>
    <row r="25" spans="1:13" ht="17.25" thickBot="1" x14ac:dyDescent="0.25">
      <c r="A25" s="352"/>
      <c r="B25" s="353"/>
      <c r="C25" s="353"/>
      <c r="D25" s="353"/>
      <c r="E25" s="353"/>
      <c r="F25" s="353"/>
      <c r="G25" s="353"/>
      <c r="H25" s="353"/>
      <c r="I25" s="353"/>
      <c r="J25" s="353"/>
      <c r="K25" s="353"/>
      <c r="L25" s="353"/>
      <c r="M25" s="354"/>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31">
    <mergeCell ref="A19:M19"/>
    <mergeCell ref="C22:I22"/>
    <mergeCell ref="A24:M24"/>
    <mergeCell ref="A25:M25"/>
    <mergeCell ref="H13:H14"/>
    <mergeCell ref="I13:I14"/>
    <mergeCell ref="J13:M14"/>
    <mergeCell ref="D15:G15"/>
    <mergeCell ref="J15:M15"/>
    <mergeCell ref="D16:G17"/>
    <mergeCell ref="H16:H17"/>
    <mergeCell ref="I16:I17"/>
    <mergeCell ref="J16:M17"/>
    <mergeCell ref="A11:D11"/>
    <mergeCell ref="E11:G11"/>
    <mergeCell ref="A13:A14"/>
    <mergeCell ref="B13:B14"/>
    <mergeCell ref="C13:C14"/>
    <mergeCell ref="D13:G14"/>
    <mergeCell ref="A8:D8"/>
    <mergeCell ref="E8:G8"/>
    <mergeCell ref="A9:D9"/>
    <mergeCell ref="E9:G9"/>
    <mergeCell ref="A10:D10"/>
    <mergeCell ref="E10:G10"/>
    <mergeCell ref="A1:M1"/>
    <mergeCell ref="A2:M2"/>
    <mergeCell ref="A3:M3"/>
    <mergeCell ref="A4:M4"/>
    <mergeCell ref="A6:C6"/>
    <mergeCell ref="D6:M6"/>
  </mergeCells>
  <conditionalFormatting sqref="A19">
    <cfRule type="cellIs" dxfId="420" priority="8" operator="equal">
      <formula>#REF!</formula>
    </cfRule>
    <cfRule type="cellIs" dxfId="419" priority="9" operator="equal">
      <formula>#REF!</formula>
    </cfRule>
    <cfRule type="cellIs" dxfId="418" priority="10" operator="equal">
      <formula>#REF!</formula>
    </cfRule>
    <cfRule type="cellIs" dxfId="417" priority="11" operator="equal">
      <formula>#REF!</formula>
    </cfRule>
  </conditionalFormatting>
  <conditionalFormatting sqref="H15">
    <cfRule type="top10" dxfId="416" priority="12" rank="1"/>
  </conditionalFormatting>
  <conditionalFormatting sqref="I16">
    <cfRule type="containsText" dxfId="415" priority="3" operator="containsText" text="NO">
      <formula>NOT(ISERROR(SEARCH("NO",I16)))</formula>
    </cfRule>
    <cfRule type="containsText" dxfId="414" priority="4" operator="containsText" text="CUMPLE">
      <formula>NOT(ISERROR(SEARCH("CUMPLE",I16)))</formula>
    </cfRule>
    <cfRule type="top10" dxfId="413" priority="5" rank="1"/>
  </conditionalFormatting>
  <conditionalFormatting sqref="J15">
    <cfRule type="colorScale" priority="6">
      <colorScale>
        <cfvo type="min"/>
        <cfvo type="percentile" val="50"/>
        <cfvo type="max"/>
        <color rgb="FFF8696B"/>
        <color rgb="FFFFEB84"/>
        <color rgb="FF63BE7B"/>
      </colorScale>
    </cfRule>
    <cfRule type="top10" dxfId="412" priority="7" rank="1"/>
  </conditionalFormatting>
  <conditionalFormatting sqref="J16">
    <cfRule type="colorScale" priority="1">
      <colorScale>
        <cfvo type="min"/>
        <cfvo type="percentile" val="50"/>
        <cfvo type="max"/>
        <color rgb="FFF8696B"/>
        <color rgb="FFFFEB84"/>
        <color rgb="FF63BE7B"/>
      </colorScale>
    </cfRule>
    <cfRule type="top10" dxfId="411"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249AB-6FEA-44A4-91E5-E1A174B9BE20}">
  <dimension ref="A1:T61"/>
  <sheetViews>
    <sheetView view="pageBreakPreview" zoomScale="80" zoomScaleNormal="80" zoomScaleSheetLayoutView="80" workbookViewId="0">
      <selection activeCell="I49" sqref="D49:S60"/>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1"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62" t="s">
        <v>18</v>
      </c>
      <c r="C2" s="262"/>
      <c r="D2" s="262"/>
      <c r="E2" s="262"/>
      <c r="F2" s="262"/>
      <c r="G2" s="262"/>
      <c r="H2" s="262"/>
      <c r="I2" s="262"/>
      <c r="J2" s="262"/>
      <c r="K2" s="262"/>
      <c r="L2" s="262"/>
      <c r="M2" s="262"/>
      <c r="N2" s="262"/>
      <c r="O2" s="262"/>
      <c r="P2" s="262"/>
      <c r="Q2" s="262"/>
      <c r="R2" s="262"/>
      <c r="S2" s="262"/>
      <c r="T2" s="262"/>
    </row>
    <row r="3" spans="1:20" ht="36" customHeight="1" x14ac:dyDescent="0.2">
      <c r="A3" s="10"/>
      <c r="B3" s="262" t="s">
        <v>21</v>
      </c>
      <c r="C3" s="262"/>
      <c r="D3" s="262"/>
      <c r="E3" s="262"/>
      <c r="F3" s="262"/>
      <c r="G3" s="262"/>
      <c r="H3" s="262"/>
      <c r="I3" s="262"/>
      <c r="J3" s="262"/>
      <c r="K3" s="262"/>
      <c r="L3" s="262"/>
      <c r="M3" s="262"/>
      <c r="N3" s="262"/>
      <c r="O3" s="262"/>
      <c r="P3" s="262"/>
      <c r="Q3" s="262"/>
      <c r="R3" s="262"/>
      <c r="S3" s="262"/>
      <c r="T3" s="262"/>
    </row>
    <row r="4" spans="1:20" ht="36" customHeight="1" x14ac:dyDescent="0.2">
      <c r="A4" s="10"/>
      <c r="B4" s="262" t="s">
        <v>41</v>
      </c>
      <c r="C4" s="262"/>
      <c r="D4" s="262"/>
      <c r="E4" s="262"/>
      <c r="F4" s="262"/>
      <c r="G4" s="262"/>
      <c r="H4" s="262"/>
      <c r="I4" s="262"/>
      <c r="J4" s="262"/>
      <c r="K4" s="262"/>
      <c r="L4" s="262"/>
      <c r="M4" s="262"/>
      <c r="N4" s="262"/>
      <c r="O4" s="262"/>
      <c r="P4" s="262"/>
      <c r="Q4" s="262"/>
      <c r="R4" s="262"/>
      <c r="S4" s="262"/>
      <c r="T4" s="262"/>
    </row>
    <row r="5" spans="1:20" ht="36" customHeight="1" x14ac:dyDescent="0.2">
      <c r="A5" s="10"/>
      <c r="B5" s="262" t="str">
        <f>Datos!B3</f>
        <v>FDLU-LP-010-2024 (117411)</v>
      </c>
      <c r="C5" s="262"/>
      <c r="D5" s="262"/>
      <c r="E5" s="262"/>
      <c r="F5" s="262"/>
      <c r="G5" s="262"/>
      <c r="H5" s="262"/>
      <c r="I5" s="262"/>
      <c r="J5" s="262"/>
      <c r="K5" s="262"/>
      <c r="L5" s="262"/>
      <c r="M5" s="262"/>
      <c r="N5" s="262"/>
      <c r="O5" s="262"/>
      <c r="P5" s="262"/>
      <c r="Q5" s="262"/>
      <c r="R5" s="262"/>
      <c r="S5" s="262"/>
      <c r="T5" s="26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1" t="s">
        <v>0</v>
      </c>
      <c r="C7" s="272"/>
      <c r="D7" s="273"/>
      <c r="E7" s="274" t="s">
        <v>150</v>
      </c>
      <c r="F7" s="274"/>
      <c r="G7" s="274"/>
      <c r="H7" s="274"/>
      <c r="I7" s="274"/>
      <c r="J7" s="274"/>
      <c r="K7" s="274"/>
      <c r="L7" s="274"/>
      <c r="M7" s="274"/>
      <c r="N7" s="274"/>
      <c r="O7" s="274"/>
      <c r="P7" s="274"/>
      <c r="Q7" s="274"/>
      <c r="R7" s="274"/>
      <c r="S7" s="274"/>
      <c r="T7" s="274"/>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24.75" customHeight="1" x14ac:dyDescent="0.2">
      <c r="A9" s="47"/>
      <c r="B9" s="135" t="s">
        <v>158</v>
      </c>
      <c r="C9" s="268" t="s">
        <v>188</v>
      </c>
      <c r="D9" s="269"/>
      <c r="E9" s="269"/>
      <c r="F9" s="269"/>
      <c r="G9" s="269"/>
      <c r="H9" s="269"/>
      <c r="I9" s="269"/>
      <c r="J9" s="270"/>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1" t="s">
        <v>9</v>
      </c>
      <c r="H11" s="252"/>
      <c r="I11" s="252"/>
      <c r="J11" s="253"/>
      <c r="K11" s="35"/>
      <c r="L11" s="9"/>
      <c r="M11" s="9"/>
      <c r="N11" s="9"/>
      <c r="O11" s="9"/>
      <c r="P11" s="9"/>
      <c r="Q11" s="9"/>
      <c r="R11" s="9"/>
      <c r="S11" s="9"/>
      <c r="T11" s="9"/>
    </row>
    <row r="12" spans="1:20" s="1" customFormat="1" ht="38.25" customHeight="1" x14ac:dyDescent="0.2">
      <c r="A12" s="47"/>
      <c r="B12" s="35"/>
      <c r="C12" s="4"/>
      <c r="E12" s="23"/>
      <c r="F12" s="23"/>
      <c r="G12" s="254"/>
      <c r="H12" s="254"/>
      <c r="I12" s="254"/>
      <c r="J12" s="254"/>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85" t="s">
        <v>1</v>
      </c>
      <c r="C14" s="286"/>
      <c r="D14" s="287"/>
      <c r="E14" s="294" t="s">
        <v>188</v>
      </c>
      <c r="F14" s="295"/>
      <c r="G14" s="295"/>
      <c r="H14" s="296"/>
      <c r="I14" s="257" t="s">
        <v>2</v>
      </c>
      <c r="J14" s="258"/>
      <c r="K14" s="259"/>
      <c r="L14" s="260"/>
      <c r="M14" s="260"/>
      <c r="N14" s="261"/>
      <c r="O14" s="257" t="s">
        <v>3</v>
      </c>
      <c r="P14" s="275"/>
      <c r="Q14" s="258"/>
      <c r="R14" s="238"/>
      <c r="S14" s="49"/>
      <c r="T14" s="49"/>
    </row>
    <row r="15" spans="1:20" s="7" customFormat="1" ht="35.25" customHeight="1" x14ac:dyDescent="0.2">
      <c r="A15" s="8"/>
      <c r="B15" s="288"/>
      <c r="C15" s="289"/>
      <c r="D15" s="290"/>
      <c r="E15" s="297"/>
      <c r="F15" s="298"/>
      <c r="G15" s="298"/>
      <c r="H15" s="299"/>
      <c r="I15" s="257" t="s">
        <v>4</v>
      </c>
      <c r="J15" s="258"/>
      <c r="K15" s="259"/>
      <c r="L15" s="260"/>
      <c r="M15" s="260"/>
      <c r="N15" s="261"/>
      <c r="O15" s="257" t="s">
        <v>3</v>
      </c>
      <c r="P15" s="275"/>
      <c r="Q15" s="258"/>
      <c r="R15" s="238"/>
      <c r="S15" s="49"/>
      <c r="T15" s="49"/>
    </row>
    <row r="16" spans="1:20" s="1" customFormat="1" ht="25.5" customHeight="1" x14ac:dyDescent="0.2">
      <c r="A16" s="47"/>
      <c r="B16" s="291"/>
      <c r="C16" s="292"/>
      <c r="D16" s="293"/>
      <c r="E16" s="300"/>
      <c r="F16" s="301"/>
      <c r="G16" s="301"/>
      <c r="H16" s="302"/>
      <c r="I16" s="257" t="s">
        <v>5</v>
      </c>
      <c r="J16" s="258"/>
      <c r="K16" s="259"/>
      <c r="L16" s="260"/>
      <c r="M16" s="260"/>
      <c r="N16" s="261"/>
      <c r="O16" s="257" t="s">
        <v>3</v>
      </c>
      <c r="P16" s="275"/>
      <c r="Q16" s="258"/>
      <c r="R16" s="238"/>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0" t="s">
        <v>6</v>
      </c>
      <c r="C18" s="280"/>
      <c r="D18" s="280"/>
      <c r="E18" s="281">
        <f>Datos!B4</f>
        <v>3108643000</v>
      </c>
      <c r="F18" s="281"/>
      <c r="G18" s="280" t="s">
        <v>103</v>
      </c>
      <c r="H18" s="280"/>
      <c r="I18" s="280"/>
      <c r="J18" s="241">
        <v>0.75</v>
      </c>
      <c r="K18" s="51">
        <f>((E18/1300000)*J18)</f>
        <v>1793.4478846153847</v>
      </c>
      <c r="L18" s="9"/>
      <c r="M18" s="9"/>
      <c r="N18" s="9"/>
      <c r="O18" s="9"/>
      <c r="P18" s="9"/>
      <c r="Q18" s="9"/>
      <c r="R18" s="9"/>
      <c r="S18" s="9"/>
      <c r="T18" s="9"/>
    </row>
    <row r="19" spans="1:20" s="1" customFormat="1" ht="174.75" customHeight="1" x14ac:dyDescent="0.2">
      <c r="A19" s="47"/>
      <c r="B19" s="255" t="s">
        <v>7</v>
      </c>
      <c r="C19" s="256"/>
      <c r="D19" s="273"/>
      <c r="E19" s="282" t="s">
        <v>160</v>
      </c>
      <c r="F19" s="283"/>
      <c r="G19" s="283"/>
      <c r="H19" s="283"/>
      <c r="I19" s="283"/>
      <c r="J19" s="283"/>
      <c r="K19" s="283"/>
      <c r="L19" s="283"/>
      <c r="M19" s="283"/>
      <c r="N19" s="283"/>
      <c r="O19" s="283"/>
      <c r="P19" s="283"/>
      <c r="Q19" s="283"/>
      <c r="R19" s="284"/>
      <c r="S19" s="263"/>
      <c r="T19" s="264"/>
    </row>
    <row r="20" spans="1:20" s="1" customFormat="1" ht="48.75" customHeight="1" x14ac:dyDescent="0.2">
      <c r="A20" s="47"/>
      <c r="B20" s="303" t="s">
        <v>65</v>
      </c>
      <c r="C20" s="303"/>
      <c r="D20" s="110" t="s">
        <v>61</v>
      </c>
      <c r="E20" s="52">
        <v>72101500</v>
      </c>
      <c r="F20" s="52">
        <v>72141300</v>
      </c>
      <c r="G20" s="52">
        <v>72153100</v>
      </c>
      <c r="H20" s="52"/>
      <c r="I20" s="52"/>
      <c r="J20" s="52"/>
      <c r="K20" s="52"/>
      <c r="L20" s="52"/>
      <c r="M20" s="52"/>
      <c r="N20" s="52"/>
      <c r="O20" s="52"/>
      <c r="P20" s="52"/>
      <c r="Q20" s="53"/>
      <c r="R20" s="54"/>
      <c r="S20" s="109" t="s">
        <v>59</v>
      </c>
      <c r="T20" s="109" t="s">
        <v>62</v>
      </c>
    </row>
    <row r="21" spans="1:20" s="1" customFormat="1" ht="22.5" customHeight="1" x14ac:dyDescent="0.2">
      <c r="A21" s="47"/>
      <c r="B21" s="255" t="s">
        <v>8</v>
      </c>
      <c r="C21" s="256"/>
      <c r="D21" s="55" t="s">
        <v>22</v>
      </c>
      <c r="E21" s="56" t="s">
        <v>170</v>
      </c>
      <c r="F21" s="56" t="s">
        <v>170</v>
      </c>
      <c r="G21" s="56" t="s">
        <v>170</v>
      </c>
      <c r="H21" s="56"/>
      <c r="I21" s="56"/>
      <c r="J21" s="56"/>
      <c r="K21" s="56"/>
      <c r="L21" s="56"/>
      <c r="M21" s="56"/>
      <c r="N21" s="56"/>
      <c r="O21" s="56"/>
      <c r="P21" s="56"/>
      <c r="Q21" s="56"/>
      <c r="R21" s="56"/>
      <c r="S21" s="54">
        <f>COUNTA(E21:R21)</f>
        <v>3</v>
      </c>
      <c r="T21" s="93" t="str">
        <f>IF(S21&gt;=1,"CUMPLE","NO CUMPLE")</f>
        <v>CUMPLE</v>
      </c>
    </row>
    <row r="22" spans="1:20" s="1" customFormat="1" ht="22.5" customHeight="1" x14ac:dyDescent="0.2">
      <c r="A22" s="47"/>
      <c r="B22" s="255" t="s">
        <v>8</v>
      </c>
      <c r="C22" s="256"/>
      <c r="D22" s="55" t="s">
        <v>23</v>
      </c>
      <c r="E22" s="56" t="s">
        <v>170</v>
      </c>
      <c r="F22" s="56" t="s">
        <v>170</v>
      </c>
      <c r="G22" s="56" t="s">
        <v>170</v>
      </c>
      <c r="H22" s="56"/>
      <c r="I22" s="56"/>
      <c r="J22" s="56"/>
      <c r="K22" s="56"/>
      <c r="L22" s="56"/>
      <c r="M22" s="56"/>
      <c r="N22" s="56"/>
      <c r="O22" s="56"/>
      <c r="P22" s="56"/>
      <c r="Q22" s="56"/>
      <c r="R22" s="56"/>
      <c r="S22" s="54">
        <f t="shared" ref="S22" si="0">COUNTA(E22:R22)</f>
        <v>3</v>
      </c>
      <c r="T22" s="93" t="str">
        <f t="shared" ref="T22" si="1">IF(S22&gt;=1,"CUMPLE","NO CUMPLE")</f>
        <v>CUMPLE</v>
      </c>
    </row>
    <row r="23" spans="1:20" s="1" customFormat="1" ht="22.5" customHeight="1" x14ac:dyDescent="0.2">
      <c r="A23" s="47"/>
      <c r="B23" s="277" t="s">
        <v>60</v>
      </c>
      <c r="C23" s="278"/>
      <c r="D23" s="279"/>
      <c r="E23" s="52">
        <f>IF(E22&gt;0,1,0)</f>
        <v>1</v>
      </c>
      <c r="F23" s="52">
        <f t="shared" ref="F23:R23" si="2">IF(F22&gt;0,1,0)</f>
        <v>1</v>
      </c>
      <c r="G23" s="52">
        <f t="shared" si="2"/>
        <v>1</v>
      </c>
      <c r="H23" s="52">
        <f t="shared" si="2"/>
        <v>0</v>
      </c>
      <c r="I23" s="52">
        <f t="shared" si="2"/>
        <v>0</v>
      </c>
      <c r="J23" s="52">
        <f t="shared" si="2"/>
        <v>0</v>
      </c>
      <c r="K23" s="52">
        <f t="shared" si="2"/>
        <v>0</v>
      </c>
      <c r="L23" s="52">
        <f t="shared" si="2"/>
        <v>0</v>
      </c>
      <c r="M23" s="52">
        <f t="shared" si="2"/>
        <v>0</v>
      </c>
      <c r="N23" s="52">
        <f t="shared" si="2"/>
        <v>0</v>
      </c>
      <c r="O23" s="52">
        <f t="shared" si="2"/>
        <v>0</v>
      </c>
      <c r="P23" s="52">
        <f t="shared" si="2"/>
        <v>0</v>
      </c>
      <c r="Q23" s="52">
        <f t="shared" si="2"/>
        <v>0</v>
      </c>
      <c r="R23" s="52">
        <f t="shared" si="2"/>
        <v>0</v>
      </c>
      <c r="S23" s="54">
        <f>SUM(E23:R23)</f>
        <v>3</v>
      </c>
      <c r="T23" s="93" t="str">
        <f>IF(S23&gt;=1,"CUMPLE","NO CUMPLE")</f>
        <v>CUMPLE</v>
      </c>
    </row>
    <row r="24" spans="1:20" s="13" customFormat="1" ht="10.5" customHeight="1" x14ac:dyDescent="0.2">
      <c r="A24" s="59"/>
      <c r="B24" s="36"/>
      <c r="C24" s="36"/>
      <c r="D24" s="36"/>
      <c r="E24" s="36"/>
      <c r="F24" s="36"/>
      <c r="G24" s="37"/>
      <c r="H24" s="37"/>
      <c r="I24" s="37"/>
      <c r="J24" s="37"/>
      <c r="K24" s="38"/>
      <c r="L24" s="38"/>
      <c r="M24" s="38"/>
      <c r="N24" s="38"/>
      <c r="O24" s="38"/>
      <c r="P24" s="38"/>
      <c r="Q24" s="60"/>
      <c r="R24" s="38"/>
      <c r="S24" s="38"/>
      <c r="T24" s="59"/>
    </row>
    <row r="25" spans="1:20" s="13" customFormat="1" ht="24" customHeight="1" x14ac:dyDescent="0.2">
      <c r="A25" s="59"/>
      <c r="B25" s="276" t="s">
        <v>11</v>
      </c>
      <c r="C25" s="276"/>
      <c r="D25" s="276"/>
      <c r="E25" s="276"/>
      <c r="F25" s="276"/>
      <c r="G25" s="276"/>
      <c r="H25" s="276"/>
      <c r="I25" s="276"/>
      <c r="J25" s="276"/>
      <c r="K25" s="276"/>
      <c r="L25" s="276"/>
      <c r="M25" s="276"/>
      <c r="N25" s="276"/>
      <c r="O25" s="276"/>
      <c r="P25" s="276"/>
      <c r="Q25" s="276"/>
      <c r="R25" s="276"/>
      <c r="S25" s="276"/>
      <c r="T25" s="276"/>
    </row>
    <row r="26" spans="1:20" s="2" customFormat="1" ht="190.5" customHeight="1" x14ac:dyDescent="0.2">
      <c r="A26" s="61"/>
      <c r="B26" s="62" t="s">
        <v>12</v>
      </c>
      <c r="C26" s="62" t="s">
        <v>42</v>
      </c>
      <c r="D26" s="62" t="s">
        <v>43</v>
      </c>
      <c r="E26" s="62" t="s">
        <v>44</v>
      </c>
      <c r="F26" s="265" t="s">
        <v>45</v>
      </c>
      <c r="G26" s="265"/>
      <c r="H26" s="265"/>
      <c r="I26" s="228" t="s">
        <v>63</v>
      </c>
      <c r="J26" s="228" t="s">
        <v>172</v>
      </c>
      <c r="K26" s="228" t="s">
        <v>64</v>
      </c>
      <c r="L26" s="310" t="s">
        <v>46</v>
      </c>
      <c r="M26" s="311"/>
      <c r="N26" s="62" t="s">
        <v>24</v>
      </c>
      <c r="O26" s="62" t="s">
        <v>13</v>
      </c>
      <c r="P26" s="62" t="s">
        <v>25</v>
      </c>
      <c r="Q26" s="63" t="s">
        <v>14</v>
      </c>
      <c r="R26" s="62" t="s">
        <v>26</v>
      </c>
      <c r="S26" s="312" t="s">
        <v>15</v>
      </c>
      <c r="T26" s="313"/>
    </row>
    <row r="27" spans="1:20" ht="10.5" customHeight="1" x14ac:dyDescent="0.2">
      <c r="A27" s="10"/>
      <c r="B27" s="64"/>
      <c r="C27" s="65"/>
      <c r="D27" s="65"/>
      <c r="E27" s="66"/>
      <c r="F27" s="304"/>
      <c r="G27" s="304"/>
      <c r="H27" s="304"/>
      <c r="I27" s="66"/>
      <c r="J27" s="66"/>
      <c r="K27" s="66"/>
      <c r="L27" s="6"/>
      <c r="M27" s="6"/>
      <c r="N27" s="66"/>
      <c r="O27" s="66"/>
      <c r="P27" s="66"/>
      <c r="Q27" s="67"/>
      <c r="R27" s="66"/>
      <c r="S27" s="66"/>
    </row>
    <row r="28" spans="1:20" ht="85.5" customHeight="1" x14ac:dyDescent="0.2">
      <c r="A28" s="10"/>
      <c r="B28" s="68">
        <v>1</v>
      </c>
      <c r="C28" s="24">
        <v>12</v>
      </c>
      <c r="D28" s="242">
        <v>71</v>
      </c>
      <c r="E28" s="25" t="s">
        <v>189</v>
      </c>
      <c r="F28" s="266" t="s">
        <v>190</v>
      </c>
      <c r="G28" s="267"/>
      <c r="H28" s="267"/>
      <c r="I28" s="229" t="s">
        <v>9</v>
      </c>
      <c r="J28" s="229" t="s">
        <v>9</v>
      </c>
      <c r="K28" s="229" t="s">
        <v>9</v>
      </c>
      <c r="L28" s="305" t="s">
        <v>192</v>
      </c>
      <c r="M28" s="306"/>
      <c r="N28" s="229" t="s">
        <v>9</v>
      </c>
      <c r="O28" s="69" t="s">
        <v>188</v>
      </c>
      <c r="P28" s="243">
        <v>0.5</v>
      </c>
      <c r="Q28" s="71">
        <v>4680.01</v>
      </c>
      <c r="R28" s="72">
        <f>Q28*P28</f>
        <v>2340.0050000000001</v>
      </c>
      <c r="S28" s="307"/>
      <c r="T28" s="308"/>
    </row>
    <row r="29" spans="1:20" ht="109.5" customHeight="1" x14ac:dyDescent="0.2">
      <c r="A29" s="10"/>
      <c r="B29" s="68">
        <v>2</v>
      </c>
      <c r="C29" s="25">
        <v>14</v>
      </c>
      <c r="D29" s="242">
        <v>80</v>
      </c>
      <c r="E29" s="25" t="s">
        <v>189</v>
      </c>
      <c r="F29" s="266" t="s">
        <v>191</v>
      </c>
      <c r="G29" s="267"/>
      <c r="H29" s="267"/>
      <c r="I29" s="229" t="s">
        <v>9</v>
      </c>
      <c r="J29" s="229" t="s">
        <v>9</v>
      </c>
      <c r="K29" s="229" t="s">
        <v>9</v>
      </c>
      <c r="L29" s="305" t="s">
        <v>193</v>
      </c>
      <c r="M29" s="306"/>
      <c r="N29" s="229" t="s">
        <v>9</v>
      </c>
      <c r="O29" s="69" t="s">
        <v>188</v>
      </c>
      <c r="P29" s="70">
        <v>0.5</v>
      </c>
      <c r="Q29" s="71">
        <v>8479.9500000000007</v>
      </c>
      <c r="R29" s="72">
        <f>Q29*P29</f>
        <v>4239.9750000000004</v>
      </c>
      <c r="S29" s="307"/>
      <c r="T29" s="308"/>
    </row>
    <row r="30" spans="1:20" ht="10.5" customHeight="1" x14ac:dyDescent="0.2">
      <c r="A30" s="10"/>
      <c r="B30" s="73"/>
      <c r="C30" s="74"/>
      <c r="D30" s="74"/>
      <c r="E30" s="75"/>
      <c r="F30" s="76"/>
      <c r="G30" s="76"/>
      <c r="H30" s="76"/>
      <c r="I30" s="76"/>
      <c r="J30" s="76"/>
      <c r="K30" s="18"/>
      <c r="L30" s="19"/>
      <c r="M30" s="20"/>
      <c r="N30" s="20"/>
      <c r="O30" s="21"/>
      <c r="P30" s="21"/>
      <c r="Q30" s="77"/>
      <c r="R30" s="20"/>
      <c r="S30" s="20"/>
    </row>
    <row r="31" spans="1:20" ht="18" customHeight="1" x14ac:dyDescent="0.2">
      <c r="A31" s="10"/>
      <c r="B31" s="315" t="s">
        <v>16</v>
      </c>
      <c r="C31" s="316"/>
      <c r="D31" s="316"/>
      <c r="E31" s="316"/>
      <c r="F31" s="316"/>
      <c r="G31" s="316"/>
      <c r="H31" s="316"/>
      <c r="I31" s="316"/>
      <c r="J31" s="316"/>
      <c r="K31" s="316"/>
      <c r="L31" s="316"/>
      <c r="M31" s="316"/>
      <c r="N31" s="316"/>
      <c r="O31" s="316"/>
      <c r="P31" s="316"/>
      <c r="Q31" s="317"/>
      <c r="R31" s="78">
        <f>SUM(R28:R29)</f>
        <v>6579.9800000000005</v>
      </c>
      <c r="S31" s="133" t="str">
        <f>IF(R31&gt;K18,"CUMPLE","NO CUMPLE")</f>
        <v>CUMPLE</v>
      </c>
      <c r="T31" s="10"/>
    </row>
    <row r="32" spans="1:20" ht="18" customHeight="1" x14ac:dyDescent="0.2">
      <c r="A32" s="10"/>
      <c r="B32" s="5"/>
      <c r="C32" s="5"/>
      <c r="D32" s="5"/>
      <c r="E32" s="5"/>
      <c r="F32" s="5"/>
      <c r="G32" s="5"/>
      <c r="H32" s="5"/>
      <c r="I32" s="5"/>
      <c r="J32" s="5"/>
      <c r="K32" s="5"/>
      <c r="L32" s="5"/>
      <c r="M32" s="5"/>
      <c r="N32" s="5"/>
      <c r="O32" s="5"/>
      <c r="P32" s="5"/>
      <c r="Q32" s="5"/>
      <c r="R32" s="134"/>
      <c r="S32" s="5"/>
      <c r="T32" s="10"/>
    </row>
    <row r="33" spans="1:20" ht="18" customHeight="1" x14ac:dyDescent="0.2">
      <c r="A33" s="10"/>
      <c r="B33" s="5"/>
      <c r="C33" s="5"/>
      <c r="D33" s="5"/>
      <c r="E33" s="5"/>
      <c r="F33" s="5"/>
      <c r="G33" s="5"/>
      <c r="H33" s="5"/>
      <c r="I33" s="5"/>
      <c r="J33" s="5"/>
      <c r="K33" s="5"/>
      <c r="L33" s="5"/>
      <c r="M33" s="5"/>
      <c r="N33" s="5"/>
      <c r="O33" s="5"/>
      <c r="P33" s="5"/>
      <c r="Q33" s="231">
        <v>0.7</v>
      </c>
      <c r="R33" s="232">
        <f>(E18+Q33)/R34</f>
        <v>2391.2638466923077</v>
      </c>
      <c r="S33" s="5"/>
      <c r="T33" s="10"/>
    </row>
    <row r="34" spans="1:20" ht="18" customHeight="1" x14ac:dyDescent="0.2">
      <c r="A34" s="10"/>
      <c r="B34" s="5"/>
      <c r="C34" s="5"/>
      <c r="D34" s="5"/>
      <c r="E34" s="5"/>
      <c r="F34" s="5"/>
      <c r="G34" s="5"/>
      <c r="H34" s="5"/>
      <c r="I34" s="5"/>
      <c r="J34" s="5"/>
      <c r="K34" s="5"/>
      <c r="L34" s="5"/>
      <c r="M34" s="5"/>
      <c r="N34" s="5"/>
      <c r="O34" s="5"/>
      <c r="P34" s="5"/>
      <c r="Q34" s="5"/>
      <c r="R34" s="134">
        <v>1300000</v>
      </c>
      <c r="S34" s="5"/>
      <c r="T34" s="10"/>
    </row>
    <row r="35" spans="1:20" ht="18" customHeight="1" x14ac:dyDescent="0.2">
      <c r="A35" s="10"/>
      <c r="B35" s="5"/>
      <c r="C35" s="5"/>
      <c r="D35" s="5"/>
      <c r="E35" s="5"/>
      <c r="F35" s="5"/>
      <c r="G35" s="5"/>
      <c r="H35" s="5"/>
      <c r="I35" s="5"/>
      <c r="J35" s="5"/>
      <c r="K35" s="5"/>
      <c r="L35" s="5"/>
      <c r="M35" s="5"/>
      <c r="N35" s="5"/>
      <c r="O35" s="5"/>
      <c r="P35" s="5"/>
      <c r="Q35" s="5"/>
      <c r="R35" s="134"/>
      <c r="S35" s="5"/>
      <c r="T35" s="10"/>
    </row>
    <row r="36" spans="1:20" ht="18" customHeight="1" x14ac:dyDescent="0.2">
      <c r="A36" s="10"/>
      <c r="B36" s="5"/>
      <c r="C36" s="5"/>
      <c r="D36" s="5"/>
      <c r="E36" s="5"/>
      <c r="F36" s="5"/>
      <c r="G36" s="5"/>
      <c r="H36" s="5"/>
      <c r="I36" s="5"/>
      <c r="J36" s="5"/>
      <c r="K36" s="5"/>
      <c r="L36" s="5"/>
      <c r="M36" s="5"/>
      <c r="N36" s="5"/>
      <c r="O36" s="5"/>
      <c r="P36" s="5"/>
      <c r="Q36" s="5"/>
      <c r="R36" s="134"/>
      <c r="S36" s="5"/>
      <c r="T36" s="10"/>
    </row>
    <row r="37" spans="1:20" ht="18" customHeight="1" x14ac:dyDescent="0.2">
      <c r="A37" s="10"/>
      <c r="B37" s="5"/>
      <c r="C37" s="5"/>
      <c r="D37" s="5"/>
      <c r="E37" s="5"/>
      <c r="F37" s="5"/>
      <c r="G37" s="5"/>
      <c r="H37" s="5"/>
      <c r="I37" s="5"/>
      <c r="J37" s="5"/>
      <c r="K37" s="5"/>
      <c r="L37" s="5"/>
      <c r="M37" s="5"/>
      <c r="N37" s="5"/>
      <c r="O37" s="5"/>
      <c r="P37" s="5"/>
      <c r="Q37" s="5"/>
      <c r="R37" s="134"/>
      <c r="S37" s="5"/>
      <c r="T37" s="10"/>
    </row>
    <row r="38" spans="1:20" ht="18" customHeight="1" x14ac:dyDescent="0.2">
      <c r="A38" s="10"/>
      <c r="B38" s="5"/>
      <c r="C38" s="5"/>
      <c r="D38" s="5"/>
      <c r="E38" s="5"/>
      <c r="F38" s="5"/>
      <c r="G38" s="5"/>
      <c r="H38" s="5"/>
      <c r="I38" s="5"/>
      <c r="J38" s="5"/>
      <c r="K38" s="5"/>
      <c r="L38" s="5"/>
      <c r="M38" s="5"/>
      <c r="N38" s="5"/>
      <c r="O38" s="5"/>
      <c r="P38" s="5"/>
      <c r="Q38" s="5"/>
      <c r="R38" s="134"/>
      <c r="S38" s="5"/>
      <c r="T38" s="10"/>
    </row>
    <row r="39" spans="1:20" ht="18" customHeight="1" x14ac:dyDescent="0.2">
      <c r="A39" s="10"/>
      <c r="B39" s="5"/>
      <c r="C39" s="5"/>
      <c r="D39" s="5"/>
      <c r="E39" s="5"/>
      <c r="F39" s="5"/>
      <c r="G39" s="5"/>
      <c r="H39" s="5"/>
      <c r="I39" s="5"/>
      <c r="J39" s="5"/>
      <c r="K39" s="5"/>
      <c r="L39" s="5"/>
      <c r="M39" s="5"/>
      <c r="N39" s="5"/>
      <c r="O39" s="5"/>
      <c r="P39" s="5"/>
      <c r="Q39" s="5"/>
      <c r="R39" s="134"/>
      <c r="S39" s="5"/>
      <c r="T39" s="10"/>
    </row>
    <row r="40" spans="1:20" ht="18" customHeight="1" x14ac:dyDescent="0.2">
      <c r="A40" s="10"/>
      <c r="B40" s="5"/>
      <c r="C40" s="5"/>
      <c r="D40" s="5"/>
      <c r="E40" s="5"/>
      <c r="F40" s="5"/>
      <c r="G40" s="5"/>
      <c r="H40" s="5"/>
      <c r="I40" s="5"/>
      <c r="J40" s="5"/>
      <c r="K40" s="5"/>
      <c r="L40" s="5"/>
      <c r="M40" s="5"/>
      <c r="N40" s="5"/>
      <c r="O40" s="5"/>
      <c r="P40" s="5"/>
      <c r="Q40" s="5"/>
      <c r="R40" s="134"/>
      <c r="S40" s="5"/>
      <c r="T40" s="10"/>
    </row>
    <row r="41" spans="1:20" ht="18" customHeight="1" x14ac:dyDescent="0.2">
      <c r="A41" s="10"/>
      <c r="B41" s="5"/>
      <c r="C41" s="5"/>
      <c r="D41" s="5"/>
      <c r="E41" s="5"/>
      <c r="F41" s="5"/>
      <c r="G41" s="5"/>
      <c r="H41" s="5"/>
      <c r="I41" s="5"/>
      <c r="J41" s="5"/>
      <c r="K41" s="5"/>
      <c r="L41" s="5"/>
      <c r="M41" s="5"/>
      <c r="N41" s="5"/>
      <c r="O41" s="5"/>
      <c r="P41" s="5"/>
      <c r="Q41" s="5"/>
      <c r="R41" s="134"/>
      <c r="S41" s="5"/>
      <c r="T41" s="10"/>
    </row>
    <row r="42" spans="1:20" ht="18" customHeight="1" x14ac:dyDescent="0.2">
      <c r="A42" s="10"/>
      <c r="B42" s="5"/>
      <c r="C42" s="5"/>
      <c r="D42" s="5"/>
      <c r="E42" s="5"/>
      <c r="F42" s="5"/>
      <c r="G42" s="5"/>
      <c r="H42" s="5"/>
      <c r="I42" s="5"/>
      <c r="J42" s="5"/>
      <c r="K42" s="5"/>
      <c r="L42" s="5"/>
      <c r="M42" s="5"/>
      <c r="N42" s="5"/>
      <c r="O42" s="5"/>
      <c r="P42" s="5"/>
      <c r="Q42" s="5"/>
      <c r="R42" s="134"/>
      <c r="S42" s="5"/>
      <c r="T42" s="10"/>
    </row>
    <row r="43" spans="1:20" ht="18" customHeight="1" x14ac:dyDescent="0.2">
      <c r="A43" s="10"/>
      <c r="B43" s="5"/>
      <c r="C43" s="5"/>
      <c r="D43" s="5"/>
      <c r="E43" s="5"/>
      <c r="F43" s="5"/>
      <c r="G43" s="5"/>
      <c r="H43" s="5"/>
      <c r="I43" s="5"/>
      <c r="J43" s="5"/>
      <c r="K43" s="5"/>
      <c r="L43" s="5"/>
      <c r="M43" s="5"/>
      <c r="N43" s="5"/>
      <c r="O43" s="5"/>
      <c r="P43" s="5"/>
      <c r="Q43" s="5"/>
      <c r="R43" s="134"/>
      <c r="S43" s="5"/>
      <c r="T43" s="10"/>
    </row>
    <row r="44" spans="1:20" ht="18" customHeight="1" x14ac:dyDescent="0.2">
      <c r="A44" s="10"/>
      <c r="B44" s="5"/>
      <c r="C44" s="5"/>
      <c r="D44" s="5"/>
      <c r="E44" s="5"/>
      <c r="F44" s="5"/>
      <c r="G44" s="5"/>
      <c r="H44" s="5"/>
      <c r="I44" s="5"/>
      <c r="J44" s="5"/>
      <c r="K44" s="5"/>
      <c r="L44" s="5"/>
      <c r="M44" s="5"/>
      <c r="N44" s="5"/>
      <c r="O44" s="5"/>
      <c r="P44" s="5"/>
      <c r="Q44" s="5"/>
      <c r="R44" s="134"/>
      <c r="S44" s="5"/>
      <c r="T44" s="10"/>
    </row>
    <row r="45" spans="1:20" ht="10.5" customHeight="1" thickBot="1" x14ac:dyDescent="0.25">
      <c r="A45" s="10"/>
      <c r="B45" s="73"/>
      <c r="C45" s="74"/>
      <c r="D45" s="74"/>
      <c r="E45" s="75"/>
      <c r="F45" s="76"/>
      <c r="G45" s="76"/>
      <c r="H45" s="76"/>
      <c r="I45" s="76"/>
      <c r="J45" s="76"/>
      <c r="K45" s="18"/>
      <c r="L45" s="19"/>
      <c r="M45" s="20"/>
      <c r="N45" s="20"/>
      <c r="O45" s="21"/>
      <c r="P45" s="21"/>
      <c r="Q45" s="77"/>
      <c r="R45" s="20"/>
      <c r="S45" s="20"/>
    </row>
    <row r="46" spans="1:20" ht="70.5" customHeight="1" thickBot="1" x14ac:dyDescent="0.25">
      <c r="A46" s="10"/>
      <c r="B46" s="320" t="s">
        <v>161</v>
      </c>
      <c r="C46" s="321"/>
      <c r="D46" s="321"/>
      <c r="E46" s="321"/>
      <c r="F46" s="321"/>
      <c r="G46" s="321"/>
      <c r="H46" s="321"/>
      <c r="I46" s="321"/>
      <c r="J46" s="321"/>
      <c r="K46" s="321"/>
      <c r="L46" s="321"/>
      <c r="M46" s="321"/>
      <c r="N46" s="321"/>
      <c r="O46" s="321"/>
      <c r="P46" s="321"/>
      <c r="Q46" s="321"/>
      <c r="R46" s="321"/>
      <c r="S46" s="321"/>
      <c r="T46" s="322"/>
    </row>
    <row r="47" spans="1:20" ht="10.5" customHeight="1" thickBot="1" x14ac:dyDescent="0.25">
      <c r="A47" s="10"/>
      <c r="B47" s="73"/>
      <c r="C47" s="74"/>
      <c r="D47" s="74"/>
      <c r="E47" s="75"/>
      <c r="F47" s="76"/>
      <c r="G47" s="76"/>
      <c r="H47" s="76"/>
      <c r="I47" s="76"/>
      <c r="J47" s="76"/>
      <c r="K47" s="18"/>
      <c r="L47" s="19"/>
      <c r="M47" s="20"/>
      <c r="N47" s="20"/>
      <c r="O47" s="21"/>
      <c r="P47" s="21"/>
      <c r="Q47" s="77"/>
      <c r="R47" s="20"/>
      <c r="S47" s="20"/>
    </row>
    <row r="48" spans="1:20" ht="17.25" hidden="1" thickBot="1" x14ac:dyDescent="0.25">
      <c r="B48" s="73"/>
      <c r="C48" s="74"/>
      <c r="D48" s="74"/>
      <c r="E48" s="75"/>
      <c r="F48" s="76"/>
      <c r="G48" s="76"/>
      <c r="H48" s="76"/>
      <c r="I48" s="76"/>
      <c r="J48" s="76"/>
      <c r="K48" s="18"/>
      <c r="L48" s="19"/>
      <c r="M48" s="20"/>
      <c r="N48" s="20"/>
      <c r="O48" s="21"/>
      <c r="P48" s="21"/>
      <c r="Q48" s="77"/>
      <c r="R48" s="20"/>
      <c r="S48" s="20"/>
    </row>
    <row r="49" spans="1:20" ht="93.75" customHeight="1" x14ac:dyDescent="0.2">
      <c r="A49" s="10"/>
      <c r="B49" s="111"/>
      <c r="C49" s="112"/>
      <c r="D49" s="113"/>
      <c r="E49" s="113"/>
      <c r="F49" s="113"/>
      <c r="G49" s="113"/>
      <c r="H49" s="113"/>
      <c r="I49" s="151"/>
      <c r="J49" s="151"/>
      <c r="K49" s="151"/>
      <c r="L49" s="151"/>
      <c r="M49" s="113"/>
      <c r="N49" s="113"/>
      <c r="O49" s="113"/>
      <c r="P49" s="113"/>
      <c r="Q49" s="113"/>
      <c r="R49" s="114"/>
      <c r="S49" s="114"/>
      <c r="T49" s="115"/>
    </row>
    <row r="50" spans="1:20" s="98" customFormat="1" ht="23.25" customHeight="1" x14ac:dyDescent="0.25">
      <c r="A50" s="96"/>
      <c r="B50" s="116"/>
      <c r="C50" s="97"/>
      <c r="D50" s="101"/>
      <c r="E50" s="101"/>
      <c r="F50" s="101"/>
      <c r="G50" s="96"/>
      <c r="H50" s="96"/>
      <c r="I50" s="101"/>
      <c r="J50" s="101"/>
      <c r="K50" s="101"/>
      <c r="L50" s="101"/>
      <c r="M50" s="101"/>
      <c r="N50" s="101"/>
      <c r="O50" s="79"/>
      <c r="P50" s="79"/>
      <c r="Q50" s="101"/>
      <c r="R50" s="101"/>
      <c r="S50" s="101"/>
      <c r="T50" s="117"/>
    </row>
    <row r="51" spans="1:20" s="98" customFormat="1" ht="23.25" customHeight="1" x14ac:dyDescent="0.25">
      <c r="A51" s="96"/>
      <c r="B51" s="116"/>
      <c r="C51" s="97"/>
      <c r="D51" s="101"/>
      <c r="E51" s="101"/>
      <c r="F51" s="101"/>
      <c r="G51" s="96"/>
      <c r="H51" s="96"/>
      <c r="I51" s="314"/>
      <c r="J51" s="314"/>
      <c r="K51" s="314"/>
      <c r="L51" s="314"/>
      <c r="M51" s="314"/>
      <c r="N51" s="314"/>
      <c r="O51" s="79"/>
      <c r="P51" s="79"/>
      <c r="Q51" s="101"/>
      <c r="R51" s="101"/>
      <c r="S51" s="101"/>
      <c r="T51" s="117"/>
    </row>
    <row r="52" spans="1:20" s="95" customFormat="1" ht="9" customHeight="1" thickBot="1" x14ac:dyDescent="0.25">
      <c r="A52" s="94"/>
      <c r="B52" s="118"/>
      <c r="C52" s="5"/>
      <c r="D52" s="79"/>
      <c r="E52" s="79"/>
      <c r="F52" s="79"/>
      <c r="G52" s="79"/>
      <c r="H52" s="119"/>
      <c r="I52" s="79"/>
      <c r="J52" s="79"/>
      <c r="K52" s="79"/>
      <c r="L52" s="79"/>
      <c r="M52" s="79"/>
      <c r="N52" s="79"/>
      <c r="O52" s="79"/>
      <c r="P52" s="79"/>
      <c r="Q52" s="79"/>
      <c r="R52" s="79"/>
      <c r="S52" s="79"/>
      <c r="T52" s="120"/>
    </row>
    <row r="53" spans="1:20" ht="15.75" x14ac:dyDescent="0.2">
      <c r="A53" s="10"/>
      <c r="B53" s="118"/>
      <c r="C53" s="5"/>
      <c r="D53" s="323"/>
      <c r="E53" s="323"/>
      <c r="F53" s="323"/>
      <c r="G53" s="323"/>
      <c r="H53" s="323"/>
      <c r="I53" s="323"/>
      <c r="J53" s="323"/>
      <c r="K53" s="323"/>
      <c r="L53" s="323"/>
      <c r="M53" s="323"/>
      <c r="N53" s="323"/>
      <c r="O53" s="323"/>
      <c r="P53" s="323"/>
      <c r="Q53" s="323"/>
      <c r="R53" s="323"/>
      <c r="S53" s="323"/>
      <c r="T53" s="120"/>
    </row>
    <row r="54" spans="1:20" ht="15.75" x14ac:dyDescent="0.2">
      <c r="A54" s="10"/>
      <c r="B54" s="118"/>
      <c r="C54" s="5"/>
      <c r="D54" s="309"/>
      <c r="E54" s="309"/>
      <c r="F54" s="309"/>
      <c r="G54" s="309"/>
      <c r="H54" s="309"/>
      <c r="I54" s="309"/>
      <c r="J54" s="309"/>
      <c r="K54" s="309"/>
      <c r="L54" s="309"/>
      <c r="M54" s="309"/>
      <c r="N54" s="309"/>
      <c r="O54" s="309"/>
      <c r="P54" s="309"/>
      <c r="Q54" s="309"/>
      <c r="R54" s="309"/>
      <c r="S54" s="309"/>
      <c r="T54" s="120"/>
    </row>
    <row r="55" spans="1:20" ht="15.75" x14ac:dyDescent="0.2">
      <c r="A55" s="10"/>
      <c r="B55" s="118"/>
      <c r="C55" s="5"/>
      <c r="D55" s="309"/>
      <c r="E55" s="309"/>
      <c r="F55" s="309"/>
      <c r="G55" s="309"/>
      <c r="H55" s="309"/>
      <c r="I55" s="309"/>
      <c r="J55" s="309"/>
      <c r="K55" s="309"/>
      <c r="L55" s="309"/>
      <c r="M55" s="309"/>
      <c r="N55" s="309"/>
      <c r="O55" s="309"/>
      <c r="P55" s="309"/>
      <c r="Q55" s="309"/>
      <c r="R55" s="309"/>
      <c r="S55" s="309"/>
      <c r="T55" s="120"/>
    </row>
    <row r="56" spans="1:20" ht="15.75" x14ac:dyDescent="0.2">
      <c r="A56" s="10"/>
      <c r="B56" s="118"/>
      <c r="C56" s="5"/>
      <c r="D56" s="309"/>
      <c r="E56" s="309"/>
      <c r="F56" s="309"/>
      <c r="G56" s="309"/>
      <c r="H56" s="309"/>
      <c r="I56" s="309"/>
      <c r="J56" s="309"/>
      <c r="K56" s="309"/>
      <c r="L56" s="309"/>
      <c r="M56" s="309"/>
      <c r="N56" s="309"/>
      <c r="O56" s="309"/>
      <c r="P56" s="309"/>
      <c r="Q56" s="309"/>
      <c r="R56" s="309"/>
      <c r="S56" s="309"/>
      <c r="T56" s="120"/>
    </row>
    <row r="57" spans="1:20" ht="17.25" thickBot="1" x14ac:dyDescent="0.25">
      <c r="B57" s="121"/>
      <c r="C57" s="122"/>
      <c r="D57" s="122"/>
      <c r="E57" s="123"/>
      <c r="F57" s="124"/>
      <c r="G57" s="124"/>
      <c r="H57" s="124"/>
      <c r="I57" s="124"/>
      <c r="J57" s="124"/>
      <c r="K57" s="319"/>
      <c r="L57" s="319"/>
      <c r="M57" s="319"/>
      <c r="N57" s="125"/>
      <c r="O57" s="126"/>
      <c r="P57" s="126"/>
      <c r="Q57" s="127"/>
      <c r="R57" s="125"/>
      <c r="S57" s="125"/>
      <c r="T57" s="128"/>
    </row>
    <row r="58" spans="1:20" ht="16.5" x14ac:dyDescent="0.2">
      <c r="B58" s="73"/>
      <c r="C58" s="74"/>
      <c r="D58" s="74"/>
      <c r="E58" s="75"/>
      <c r="F58" s="76"/>
      <c r="G58" s="76"/>
      <c r="H58" s="76"/>
      <c r="I58" s="76"/>
      <c r="J58" s="76"/>
      <c r="K58" s="227"/>
      <c r="L58" s="227"/>
      <c r="M58" s="227"/>
      <c r="N58" s="20"/>
      <c r="O58" s="21"/>
      <c r="P58" s="21"/>
      <c r="Q58" s="77"/>
      <c r="R58" s="20"/>
      <c r="S58" s="20"/>
    </row>
    <row r="59" spans="1:20" ht="16.5" x14ac:dyDescent="0.2">
      <c r="B59" s="73"/>
      <c r="C59" s="74"/>
      <c r="D59" s="74"/>
      <c r="E59" s="75"/>
      <c r="F59" s="76"/>
      <c r="G59" s="76"/>
      <c r="H59" s="76"/>
      <c r="I59" s="76"/>
      <c r="J59" s="76"/>
      <c r="K59" s="227"/>
      <c r="L59" s="227"/>
      <c r="M59" s="227"/>
      <c r="N59" s="20"/>
      <c r="O59" s="21"/>
      <c r="P59" s="21"/>
      <c r="Q59" s="77"/>
      <c r="R59" s="20"/>
      <c r="S59" s="20"/>
    </row>
    <row r="60" spans="1:20" ht="15.75" x14ac:dyDescent="0.2">
      <c r="B60" s="29"/>
      <c r="C60" s="29"/>
      <c r="D60" s="29"/>
      <c r="E60" s="29"/>
      <c r="F60" s="30"/>
      <c r="G60" s="29"/>
      <c r="H60" s="29"/>
      <c r="I60" s="29"/>
      <c r="J60" s="29"/>
      <c r="K60" s="318"/>
      <c r="L60" s="318"/>
      <c r="M60" s="318"/>
      <c r="N60" s="29"/>
      <c r="O60" s="29"/>
      <c r="P60" s="29"/>
      <c r="Q60" s="46"/>
      <c r="R60" s="29"/>
      <c r="S60" s="29"/>
      <c r="T60" s="3"/>
    </row>
    <row r="61" spans="1:20" s="14" customFormat="1" x14ac:dyDescent="0.2">
      <c r="A61" s="6"/>
      <c r="B61" s="6"/>
      <c r="C61" s="6"/>
      <c r="D61" s="6"/>
      <c r="K61" s="318"/>
      <c r="L61" s="318"/>
      <c r="M61" s="318"/>
      <c r="Q61" s="81"/>
      <c r="T61" s="6"/>
    </row>
  </sheetData>
  <sheetProtection selectLockedCells="1"/>
  <mergeCells count="51">
    <mergeCell ref="K61:M61"/>
    <mergeCell ref="D53:S53"/>
    <mergeCell ref="D54:S54"/>
    <mergeCell ref="D55:S55"/>
    <mergeCell ref="D56:S56"/>
    <mergeCell ref="K57:M57"/>
    <mergeCell ref="K60:M60"/>
    <mergeCell ref="B31:Q31"/>
    <mergeCell ref="B46:T46"/>
    <mergeCell ref="I51:N51"/>
    <mergeCell ref="F29:H29"/>
    <mergeCell ref="L29:M29"/>
    <mergeCell ref="S29:T29"/>
    <mergeCell ref="F28:H28"/>
    <mergeCell ref="L28:M28"/>
    <mergeCell ref="S28:T28"/>
    <mergeCell ref="B20:C20"/>
    <mergeCell ref="B21:C21"/>
    <mergeCell ref="B22:C22"/>
    <mergeCell ref="B23:D23"/>
    <mergeCell ref="B25:T25"/>
    <mergeCell ref="F26:H26"/>
    <mergeCell ref="L26:M26"/>
    <mergeCell ref="S26:T26"/>
    <mergeCell ref="F27:H27"/>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29:D29">
    <cfRule type="cellIs" dxfId="410" priority="47" operator="equal">
      <formula>#REF!</formula>
    </cfRule>
    <cfRule type="cellIs" dxfId="409" priority="48" operator="equal">
      <formula>#REF!</formula>
    </cfRule>
  </conditionalFormatting>
  <conditionalFormatting sqref="C26:F26">
    <cfRule type="cellIs" dxfId="408" priority="57" operator="equal">
      <formula>#REF!</formula>
    </cfRule>
    <cfRule type="cellIs" dxfId="407" priority="58" operator="equal">
      <formula>#REF!</formula>
    </cfRule>
  </conditionalFormatting>
  <conditionalFormatting sqref="C28:F28 E29">
    <cfRule type="cellIs" dxfId="406" priority="69" operator="equal">
      <formula>#REF!</formula>
    </cfRule>
    <cfRule type="cellIs" dxfId="405" priority="70" operator="equal">
      <formula>#REF!</formula>
    </cfRule>
  </conditionalFormatting>
  <conditionalFormatting sqref="C57:J59">
    <cfRule type="cellIs" dxfId="404" priority="67" operator="equal">
      <formula>#REF!</formula>
    </cfRule>
    <cfRule type="cellIs" dxfId="403" priority="68" operator="equal">
      <formula>#REF!</formula>
    </cfRule>
  </conditionalFormatting>
  <conditionalFormatting sqref="C24:L24">
    <cfRule type="cellIs" dxfId="402" priority="75" operator="equal">
      <formula>#REF!</formula>
    </cfRule>
    <cfRule type="cellIs" dxfId="401" priority="76" operator="equal">
      <formula>#REF!</formula>
    </cfRule>
  </conditionalFormatting>
  <conditionalFormatting sqref="C45:L45">
    <cfRule type="cellIs" dxfId="400" priority="33" operator="equal">
      <formula>#REF!</formula>
    </cfRule>
    <cfRule type="cellIs" dxfId="399" priority="34" operator="equal">
      <formula>#REF!</formula>
    </cfRule>
  </conditionalFormatting>
  <conditionalFormatting sqref="C47:L48">
    <cfRule type="cellIs" dxfId="398" priority="63" operator="equal">
      <formula>#REF!</formula>
    </cfRule>
    <cfRule type="cellIs" dxfId="397" priority="64" operator="equal">
      <formula>#REF!</formula>
    </cfRule>
  </conditionalFormatting>
  <conditionalFormatting sqref="D53">
    <cfRule type="cellIs" dxfId="396" priority="65" operator="equal">
      <formula>#REF!</formula>
    </cfRule>
    <cfRule type="cellIs" dxfId="395" priority="66" operator="equal">
      <formula>#REF!</formula>
    </cfRule>
  </conditionalFormatting>
  <conditionalFormatting sqref="F11">
    <cfRule type="containsText" dxfId="394" priority="77" operator="containsText" text="NO HABILITADO">
      <formula>NOT(ISERROR(SEARCH("NO HABILITADO",F11)))</formula>
    </cfRule>
    <cfRule type="containsText" dxfId="393" priority="78" operator="containsText" text="HABILITADO">
      <formula>NOT(ISERROR(SEARCH("HABILITADO",F11)))</formula>
    </cfRule>
  </conditionalFormatting>
  <conditionalFormatting sqref="F26">
    <cfRule type="cellIs" dxfId="392" priority="55" operator="equal">
      <formula>#REF!</formula>
    </cfRule>
    <cfRule type="cellIs" dxfId="391" priority="56" operator="equal">
      <formula>#REF!</formula>
    </cfRule>
  </conditionalFormatting>
  <conditionalFormatting sqref="F29">
    <cfRule type="cellIs" dxfId="390" priority="43" operator="equal">
      <formula>#REF!</formula>
    </cfRule>
    <cfRule type="cellIs" dxfId="389" priority="44" operator="equal">
      <formula>#REF!</formula>
    </cfRule>
  </conditionalFormatting>
  <conditionalFormatting sqref="G11">
    <cfRule type="containsText" dxfId="388" priority="51" operator="containsText" text="NO CUMPLE">
      <formula>NOT(ISERROR(SEARCH("NO CUMPLE",G11)))</formula>
    </cfRule>
    <cfRule type="containsText" dxfId="387" priority="52" operator="containsText" text="CUMPLE">
      <formula>NOT(ISERROR(SEARCH("CUMPLE",G11)))</formula>
    </cfRule>
  </conditionalFormatting>
  <conditionalFormatting sqref="I28:K29 T21:T23">
    <cfRule type="containsText" dxfId="386" priority="31" operator="containsText" text="NO">
      <formula>NOT(ISERROR(SEARCH("NO",I21)))</formula>
    </cfRule>
    <cfRule type="containsText" dxfId="385" priority="32" operator="containsText" text="CUMPLE">
      <formula>NOT(ISERROR(SEARCH("CUMPLE",I21)))</formula>
    </cfRule>
  </conditionalFormatting>
  <conditionalFormatting sqref="K57:K59">
    <cfRule type="cellIs" dxfId="384" priority="71" operator="equal">
      <formula>#REF!</formula>
    </cfRule>
    <cfRule type="cellIs" dxfId="383" priority="72" operator="equal">
      <formula>#REF!</formula>
    </cfRule>
  </conditionalFormatting>
  <conditionalFormatting sqref="L26">
    <cfRule type="cellIs" dxfId="382" priority="53" operator="equal">
      <formula>#REF!</formula>
    </cfRule>
    <cfRule type="cellIs" dxfId="381" priority="54" operator="equal">
      <formula>#REF!</formula>
    </cfRule>
  </conditionalFormatting>
  <conditionalFormatting sqref="L57:M59">
    <cfRule type="cellIs" dxfId="380" priority="73" operator="equal">
      <formula>#REF!</formula>
    </cfRule>
    <cfRule type="cellIs" dxfId="379" priority="74" operator="equal">
      <formula>#REF!</formula>
    </cfRule>
  </conditionalFormatting>
  <conditionalFormatting sqref="N26">
    <cfRule type="cellIs" dxfId="378" priority="59" operator="equal">
      <formula>#REF!</formula>
    </cfRule>
    <cfRule type="cellIs" dxfId="377" priority="60" operator="equal">
      <formula>#REF!</formula>
    </cfRule>
  </conditionalFormatting>
  <conditionalFormatting sqref="N28:N29">
    <cfRule type="containsText" dxfId="376" priority="41" operator="containsText" text="NO">
      <formula>NOT(ISERROR(SEARCH("NO",N28)))</formula>
    </cfRule>
    <cfRule type="containsText" dxfId="375" priority="42" operator="containsText" text="CUMPLE">
      <formula>NOT(ISERROR(SEARCH("CUMPLE",N28)))</formula>
    </cfRule>
  </conditionalFormatting>
  <conditionalFormatting sqref="O26 C27:F27 I27:K27 N27:P27 C30:L30">
    <cfRule type="cellIs" dxfId="374" priority="83" operator="equal">
      <formula>#REF!</formula>
    </cfRule>
    <cfRule type="cellIs" dxfId="373" priority="84" operator="equal">
      <formula>#REF!</formula>
    </cfRule>
  </conditionalFormatting>
  <conditionalFormatting sqref="P28">
    <cfRule type="cellIs" dxfId="372" priority="61" operator="equal">
      <formula>#REF!</formula>
    </cfRule>
    <cfRule type="cellIs" dxfId="371" priority="62" operator="equal">
      <formula>#REF!</formula>
    </cfRule>
  </conditionalFormatting>
  <conditionalFormatting sqref="P26">
    <cfRule type="cellIs" dxfId="370" priority="81" operator="equal">
      <formula>#REF!</formula>
    </cfRule>
    <cfRule type="cellIs" dxfId="369" priority="82" operator="equal">
      <formula>#REF!</formula>
    </cfRule>
  </conditionalFormatting>
  <conditionalFormatting sqref="P29">
    <cfRule type="cellIs" dxfId="368" priority="45" operator="equal">
      <formula>#REF!</formula>
    </cfRule>
    <cfRule type="cellIs" dxfId="367" priority="46" operator="equal">
      <formula>#REF!</formula>
    </cfRule>
  </conditionalFormatting>
  <conditionalFormatting sqref="Q26:R26">
    <cfRule type="cellIs" dxfId="366" priority="79" operator="equal">
      <formula>#REF!</formula>
    </cfRule>
    <cfRule type="cellIs" dxfId="365" priority="80" operator="equal">
      <formula>#REF!</formula>
    </cfRule>
  </conditionalFormatting>
  <conditionalFormatting sqref="S31">
    <cfRule type="cellIs" dxfId="364" priority="35" operator="equal">
      <formula>"CUMPLE"</formula>
    </cfRule>
    <cfRule type="cellIs" dxfId="363" priority="36" operator="equal">
      <formula>"NO CUMPLE"</formula>
    </cfRule>
  </conditionalFormatting>
  <conditionalFormatting sqref="T49:T56">
    <cfRule type="containsText" dxfId="362" priority="39" operator="containsText" text="NO CUMPLE">
      <formula>NOT(ISERROR(SEARCH("NO CUMPLE",T49)))</formula>
    </cfRule>
    <cfRule type="containsText" dxfId="361" priority="40" operator="containsText" text="CUMPLE">
      <formula>NOT(ISERROR(SEARCH("CUMPLE",T49)))</formula>
    </cfRule>
  </conditionalFormatting>
  <conditionalFormatting sqref="O28">
    <cfRule type="cellIs" dxfId="360" priority="3" operator="equal">
      <formula>#REF!</formula>
    </cfRule>
    <cfRule type="cellIs" dxfId="359" priority="4" operator="equal">
      <formula>#REF!</formula>
    </cfRule>
  </conditionalFormatting>
  <conditionalFormatting sqref="O29">
    <cfRule type="cellIs" dxfId="358" priority="1" operator="equal">
      <formula>#REF!</formula>
    </cfRule>
    <cfRule type="cellIs" dxfId="357" priority="2" operator="equal">
      <formula>#REF!</formula>
    </cfRule>
  </conditionalFormatting>
  <dataValidations count="1">
    <dataValidation type="list" allowBlank="1" showInputMessage="1" showErrorMessage="1" sqref="E24:L24" xr:uid="{2343F20C-9A52-4A31-BF40-D2D9F662700D}">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15A55-D344-4B10-8EE1-73D4F1319F31}">
  <sheetPr>
    <pageSetUpPr fitToPage="1"/>
  </sheetPr>
  <dimension ref="A1:M25"/>
  <sheetViews>
    <sheetView view="pageBreakPreview" zoomScaleNormal="100" zoomScaleSheetLayoutView="100" workbookViewId="0">
      <selection activeCell="G26" sqref="G26"/>
    </sheetView>
  </sheetViews>
  <sheetFormatPr baseColWidth="10" defaultColWidth="11.42578125" defaultRowHeight="12.75" x14ac:dyDescent="0.2"/>
  <cols>
    <col min="1" max="1" width="5" style="26" customWidth="1"/>
    <col min="2" max="2" width="46.85546875" style="26" customWidth="1"/>
    <col min="3" max="3" width="8.7109375" style="147"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82" t="s">
        <v>18</v>
      </c>
      <c r="B1" s="383"/>
      <c r="C1" s="383"/>
      <c r="D1" s="383"/>
      <c r="E1" s="383"/>
      <c r="F1" s="383"/>
      <c r="G1" s="383"/>
      <c r="H1" s="383"/>
      <c r="I1" s="383"/>
      <c r="J1" s="383"/>
      <c r="K1" s="383"/>
      <c r="L1" s="383"/>
      <c r="M1" s="384"/>
    </row>
    <row r="2" spans="1:13" ht="26.25" customHeight="1" x14ac:dyDescent="0.25">
      <c r="A2" s="385" t="s">
        <v>41</v>
      </c>
      <c r="B2" s="386"/>
      <c r="C2" s="386"/>
      <c r="D2" s="386"/>
      <c r="E2" s="386"/>
      <c r="F2" s="386"/>
      <c r="G2" s="386"/>
      <c r="H2" s="386"/>
      <c r="I2" s="386"/>
      <c r="J2" s="386"/>
      <c r="K2" s="386"/>
      <c r="L2" s="386"/>
      <c r="M2" s="387"/>
    </row>
    <row r="3" spans="1:13" ht="28.5" customHeight="1" x14ac:dyDescent="0.25">
      <c r="A3" s="385" t="s">
        <v>67</v>
      </c>
      <c r="B3" s="386"/>
      <c r="C3" s="386"/>
      <c r="D3" s="386"/>
      <c r="E3" s="386"/>
      <c r="F3" s="386"/>
      <c r="G3" s="386"/>
      <c r="H3" s="386"/>
      <c r="I3" s="386"/>
      <c r="J3" s="386"/>
      <c r="K3" s="386"/>
      <c r="L3" s="386"/>
      <c r="M3" s="387"/>
    </row>
    <row r="4" spans="1:13" ht="28.5" customHeight="1" thickBot="1" x14ac:dyDescent="0.25">
      <c r="A4" s="388" t="str">
        <f>Datos!B3</f>
        <v>FDLU-LP-010-2024 (117411)</v>
      </c>
      <c r="B4" s="389"/>
      <c r="C4" s="389"/>
      <c r="D4" s="389"/>
      <c r="E4" s="389"/>
      <c r="F4" s="389"/>
      <c r="G4" s="389"/>
      <c r="H4" s="389"/>
      <c r="I4" s="389"/>
      <c r="J4" s="389"/>
      <c r="K4" s="389"/>
      <c r="L4" s="389"/>
      <c r="M4" s="390"/>
    </row>
    <row r="5" spans="1:13" ht="8.25" customHeight="1" thickBot="1" x14ac:dyDescent="0.3">
      <c r="A5" s="27"/>
      <c r="B5" s="39"/>
      <c r="C5" s="142"/>
      <c r="D5" s="39"/>
      <c r="E5" s="39"/>
      <c r="F5" s="39"/>
      <c r="M5" s="28"/>
    </row>
    <row r="6" spans="1:13" ht="37.5" customHeight="1" thickBot="1" x14ac:dyDescent="0.25">
      <c r="A6" s="358" t="s">
        <v>19</v>
      </c>
      <c r="B6" s="359"/>
      <c r="C6" s="359"/>
      <c r="D6" s="391" t="str">
        <f>Datos!B2</f>
        <v>CONTRATAR MEDIANTE EL SISTEMA DE PRECIOS UNITARIOS A MONTO AGOTABLE, LAS OBRAS DE REHABILITACIÓN Y/O CONSERVACIÓN Y/O MEJORAMIENTO Y/O MANTENIMIENTO DE PARQUES DE PROXIMIDAD DE LA LOCALIDAD DE USME</v>
      </c>
      <c r="E6" s="391"/>
      <c r="F6" s="391"/>
      <c r="G6" s="391"/>
      <c r="H6" s="391"/>
      <c r="I6" s="392"/>
      <c r="J6" s="392"/>
      <c r="K6" s="392"/>
      <c r="L6" s="392"/>
      <c r="M6" s="393"/>
    </row>
    <row r="7" spans="1:13" ht="9" customHeight="1" thickBot="1" x14ac:dyDescent="0.25">
      <c r="A7" s="136"/>
      <c r="B7" s="137"/>
      <c r="C7" s="137"/>
      <c r="D7" s="138"/>
      <c r="E7" s="138"/>
      <c r="F7" s="138"/>
      <c r="G7" s="138"/>
      <c r="H7" s="138"/>
      <c r="I7" s="138"/>
      <c r="J7" s="138"/>
      <c r="K7" s="138"/>
      <c r="L7" s="138"/>
      <c r="M7" s="139"/>
    </row>
    <row r="8" spans="1:13" ht="36" customHeight="1" thickBot="1" x14ac:dyDescent="0.25">
      <c r="A8" s="358" t="s">
        <v>69</v>
      </c>
      <c r="B8" s="359"/>
      <c r="C8" s="359"/>
      <c r="D8" s="359"/>
      <c r="E8" s="360">
        <f>Datos!B4</f>
        <v>3108643000</v>
      </c>
      <c r="F8" s="361"/>
      <c r="G8" s="362"/>
      <c r="H8" s="138"/>
      <c r="I8" s="138"/>
      <c r="J8" s="138"/>
      <c r="K8" s="138"/>
      <c r="L8" s="138"/>
      <c r="M8" s="139"/>
    </row>
    <row r="9" spans="1:13" ht="36" customHeight="1" thickBot="1" x14ac:dyDescent="0.25">
      <c r="A9" s="375" t="s">
        <v>72</v>
      </c>
      <c r="B9" s="359"/>
      <c r="C9" s="359"/>
      <c r="D9" s="359"/>
      <c r="E9" s="376">
        <f>Datos!B4-E8*E11</f>
        <v>3108643000</v>
      </c>
      <c r="F9" s="377"/>
      <c r="G9" s="378"/>
      <c r="H9" s="138"/>
      <c r="I9" s="138"/>
      <c r="J9" s="138"/>
      <c r="K9" s="138"/>
      <c r="L9" s="138"/>
      <c r="M9" s="139"/>
    </row>
    <row r="10" spans="1:13" ht="36" customHeight="1" thickBot="1" x14ac:dyDescent="0.25">
      <c r="A10" s="358" t="s">
        <v>70</v>
      </c>
      <c r="B10" s="359"/>
      <c r="C10" s="359"/>
      <c r="D10" s="359"/>
      <c r="E10" s="379">
        <v>9</v>
      </c>
      <c r="F10" s="380"/>
      <c r="G10" s="381"/>
      <c r="H10" s="138"/>
      <c r="I10" s="138"/>
      <c r="J10" s="138"/>
      <c r="K10" s="138"/>
      <c r="L10" s="138"/>
      <c r="M10" s="139"/>
    </row>
    <row r="11" spans="1:13" ht="36" customHeight="1" thickBot="1" x14ac:dyDescent="0.25">
      <c r="A11" s="358" t="s">
        <v>71</v>
      </c>
      <c r="B11" s="359"/>
      <c r="C11" s="359"/>
      <c r="D11" s="359"/>
      <c r="E11" s="336">
        <v>0</v>
      </c>
      <c r="F11" s="337"/>
      <c r="G11" s="338"/>
      <c r="H11" s="138"/>
      <c r="I11" s="138"/>
      <c r="J11" s="138"/>
      <c r="K11" s="138"/>
      <c r="L11" s="138"/>
      <c r="M11" s="139"/>
    </row>
    <row r="12" spans="1:13" ht="10.5" customHeight="1" thickBot="1" x14ac:dyDescent="0.3">
      <c r="A12" s="27"/>
      <c r="B12" s="39"/>
      <c r="C12" s="142"/>
      <c r="D12" s="39"/>
      <c r="E12" s="39"/>
      <c r="F12" s="39"/>
      <c r="G12" s="91"/>
      <c r="H12" s="91"/>
      <c r="I12" s="91"/>
      <c r="J12" s="91"/>
      <c r="K12" s="91"/>
      <c r="L12" s="91"/>
      <c r="M12" s="129"/>
    </row>
    <row r="13" spans="1:13" ht="27.75" customHeight="1" x14ac:dyDescent="0.2">
      <c r="A13" s="324" t="s">
        <v>12</v>
      </c>
      <c r="B13" s="326" t="s">
        <v>17</v>
      </c>
      <c r="C13" s="326" t="s">
        <v>74</v>
      </c>
      <c r="D13" s="339" t="s">
        <v>75</v>
      </c>
      <c r="E13" s="340"/>
      <c r="F13" s="340"/>
      <c r="G13" s="340"/>
      <c r="H13" s="347" t="s">
        <v>68</v>
      </c>
      <c r="I13" s="347" t="s">
        <v>20</v>
      </c>
      <c r="J13" s="343" t="s">
        <v>15</v>
      </c>
      <c r="K13" s="340"/>
      <c r="L13" s="340"/>
      <c r="M13" s="344"/>
    </row>
    <row r="14" spans="1:13" s="148" customFormat="1" ht="17.25" customHeight="1" thickBot="1" x14ac:dyDescent="0.25">
      <c r="A14" s="325"/>
      <c r="B14" s="327"/>
      <c r="C14" s="327"/>
      <c r="D14" s="341"/>
      <c r="E14" s="342"/>
      <c r="F14" s="342"/>
      <c r="G14" s="342"/>
      <c r="H14" s="348"/>
      <c r="I14" s="348"/>
      <c r="J14" s="345"/>
      <c r="K14" s="342"/>
      <c r="L14" s="342"/>
      <c r="M14" s="346"/>
    </row>
    <row r="15" spans="1:13" ht="30" customHeight="1" x14ac:dyDescent="0.2">
      <c r="A15" s="235" t="str">
        <f>+'1. Exp.Habilitante - 20'!B9</f>
        <v>1.</v>
      </c>
      <c r="B15" s="234" t="str">
        <f>+'1. Exp.Habilitante - 20'!C9</f>
        <v>RETIN INGENIERÍA S.A.S.</v>
      </c>
      <c r="C15" s="143" t="s">
        <v>74</v>
      </c>
      <c r="D15" s="364" t="s">
        <v>75</v>
      </c>
      <c r="E15" s="365"/>
      <c r="F15" s="365"/>
      <c r="G15" s="365"/>
      <c r="H15" s="149" t="s">
        <v>73</v>
      </c>
      <c r="I15" s="150" t="s">
        <v>20</v>
      </c>
      <c r="J15" s="366" t="s">
        <v>15</v>
      </c>
      <c r="K15" s="367"/>
      <c r="L15" s="367"/>
      <c r="M15" s="368"/>
    </row>
    <row r="16" spans="1:13" ht="34.5" customHeight="1" x14ac:dyDescent="0.2">
      <c r="A16" s="236" t="str">
        <f>+'1. Exp.Habilitante - 20'!B9</f>
        <v>1.</v>
      </c>
      <c r="B16" s="162">
        <f>+'1. Exp.Habilitante - 20'!K14</f>
        <v>0</v>
      </c>
      <c r="C16" s="141">
        <f>+'1. Exp.Habilitante - 20'!R14</f>
        <v>0</v>
      </c>
      <c r="D16" s="369" t="s">
        <v>194</v>
      </c>
      <c r="E16" s="370"/>
      <c r="F16" s="370"/>
      <c r="G16" s="370"/>
      <c r="H16" s="373">
        <v>30487136768</v>
      </c>
      <c r="I16" s="328" t="s">
        <v>9</v>
      </c>
      <c r="J16" s="330" t="s">
        <v>66</v>
      </c>
      <c r="K16" s="331"/>
      <c r="L16" s="331"/>
      <c r="M16" s="332"/>
    </row>
    <row r="17" spans="1:13" ht="34.5" customHeight="1" thickBot="1" x14ac:dyDescent="0.25">
      <c r="A17" s="237" t="str">
        <f>+'1. Exp.Habilitante - 20'!B9</f>
        <v>1.</v>
      </c>
      <c r="B17" s="163">
        <f>+'1. Exp.Habilitante - 20'!K15</f>
        <v>0</v>
      </c>
      <c r="C17" s="233">
        <f>+'1. Exp.Habilitante - 20'!R15</f>
        <v>0</v>
      </c>
      <c r="D17" s="371"/>
      <c r="E17" s="372"/>
      <c r="F17" s="372"/>
      <c r="G17" s="372"/>
      <c r="H17" s="374"/>
      <c r="I17" s="329"/>
      <c r="J17" s="333"/>
      <c r="K17" s="334"/>
      <c r="L17" s="334"/>
      <c r="M17" s="335"/>
    </row>
    <row r="18" spans="1:13" s="91" customFormat="1" ht="13.5" thickBot="1" x14ac:dyDescent="0.25">
      <c r="A18" s="92"/>
      <c r="C18" s="230"/>
    </row>
    <row r="19" spans="1:13" ht="23.25" customHeight="1" thickBot="1" x14ac:dyDescent="0.25">
      <c r="A19" s="355" t="s">
        <v>40</v>
      </c>
      <c r="B19" s="356"/>
      <c r="C19" s="356"/>
      <c r="D19" s="356"/>
      <c r="E19" s="356"/>
      <c r="F19" s="356"/>
      <c r="G19" s="356"/>
      <c r="H19" s="356"/>
      <c r="I19" s="356"/>
      <c r="J19" s="356"/>
      <c r="K19" s="356"/>
      <c r="L19" s="356"/>
      <c r="M19" s="357"/>
    </row>
    <row r="20" spans="1:13" ht="94.5" customHeight="1" x14ac:dyDescent="0.2">
      <c r="A20" s="102"/>
      <c r="B20" s="103"/>
      <c r="C20" s="145"/>
      <c r="D20" s="151"/>
      <c r="E20" s="151"/>
      <c r="F20" s="151"/>
      <c r="G20" s="151"/>
      <c r="H20" s="113"/>
      <c r="I20" s="113"/>
      <c r="J20" s="103"/>
      <c r="K20" s="103"/>
      <c r="L20" s="103"/>
      <c r="M20" s="104"/>
    </row>
    <row r="21" spans="1:13" ht="10.5" customHeight="1" x14ac:dyDescent="0.2">
      <c r="A21" s="105"/>
      <c r="B21" s="106"/>
      <c r="C21" s="161"/>
      <c r="D21" s="161"/>
      <c r="E21" s="161"/>
      <c r="F21" s="161"/>
      <c r="G21" s="161"/>
      <c r="H21" s="161"/>
      <c r="I21" s="161"/>
      <c r="J21" s="106"/>
      <c r="K21" s="106"/>
      <c r="L21" s="106"/>
      <c r="M21" s="107"/>
    </row>
    <row r="22" spans="1:13" ht="16.5" customHeight="1" x14ac:dyDescent="0.2">
      <c r="A22" s="105"/>
      <c r="B22" s="106"/>
      <c r="C22" s="363"/>
      <c r="D22" s="363"/>
      <c r="E22" s="363"/>
      <c r="F22" s="363"/>
      <c r="G22" s="363"/>
      <c r="H22" s="363"/>
      <c r="I22" s="363"/>
      <c r="J22" s="106"/>
      <c r="K22" s="106"/>
      <c r="L22" s="106"/>
      <c r="M22" s="107"/>
    </row>
    <row r="23" spans="1:13" ht="6.75" customHeight="1" thickBot="1" x14ac:dyDescent="0.25">
      <c r="A23" s="105"/>
      <c r="B23" s="108"/>
      <c r="C23" s="146"/>
      <c r="D23" s="108"/>
      <c r="E23" s="108"/>
      <c r="F23" s="108"/>
      <c r="G23" s="108"/>
      <c r="H23" s="108"/>
      <c r="I23" s="108"/>
      <c r="J23" s="108"/>
      <c r="K23" s="108"/>
      <c r="L23" s="108"/>
      <c r="M23" s="107"/>
    </row>
    <row r="24" spans="1:13" ht="16.5" x14ac:dyDescent="0.2">
      <c r="A24" s="349"/>
      <c r="B24" s="350"/>
      <c r="C24" s="350"/>
      <c r="D24" s="350"/>
      <c r="E24" s="350"/>
      <c r="F24" s="350"/>
      <c r="G24" s="350"/>
      <c r="H24" s="350"/>
      <c r="I24" s="350"/>
      <c r="J24" s="350"/>
      <c r="K24" s="350"/>
      <c r="L24" s="350"/>
      <c r="M24" s="351"/>
    </row>
    <row r="25" spans="1:13" ht="17.25" thickBot="1" x14ac:dyDescent="0.25">
      <c r="A25" s="352"/>
      <c r="B25" s="353"/>
      <c r="C25" s="353"/>
      <c r="D25" s="353"/>
      <c r="E25" s="353"/>
      <c r="F25" s="353"/>
      <c r="G25" s="353"/>
      <c r="H25" s="353"/>
      <c r="I25" s="353"/>
      <c r="J25" s="353"/>
      <c r="K25" s="353"/>
      <c r="L25" s="353"/>
      <c r="M25" s="354"/>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31">
    <mergeCell ref="A19:M19"/>
    <mergeCell ref="C22:I22"/>
    <mergeCell ref="A24:M24"/>
    <mergeCell ref="A25:M25"/>
    <mergeCell ref="H13:H14"/>
    <mergeCell ref="I13:I14"/>
    <mergeCell ref="J13:M14"/>
    <mergeCell ref="D15:G15"/>
    <mergeCell ref="J15:M15"/>
    <mergeCell ref="D16:G17"/>
    <mergeCell ref="H16:H17"/>
    <mergeCell ref="I16:I17"/>
    <mergeCell ref="J16:M17"/>
    <mergeCell ref="A11:D11"/>
    <mergeCell ref="E11:G11"/>
    <mergeCell ref="A13:A14"/>
    <mergeCell ref="B13:B14"/>
    <mergeCell ref="C13:C14"/>
    <mergeCell ref="D13:G14"/>
    <mergeCell ref="A8:D8"/>
    <mergeCell ref="E8:G8"/>
    <mergeCell ref="A9:D9"/>
    <mergeCell ref="E9:G9"/>
    <mergeCell ref="A10:D10"/>
    <mergeCell ref="E10:G10"/>
    <mergeCell ref="A1:M1"/>
    <mergeCell ref="A2:M2"/>
    <mergeCell ref="A3:M3"/>
    <mergeCell ref="A4:M4"/>
    <mergeCell ref="A6:C6"/>
    <mergeCell ref="D6:M6"/>
  </mergeCells>
  <conditionalFormatting sqref="A19">
    <cfRule type="cellIs" dxfId="356" priority="8" operator="equal">
      <formula>#REF!</formula>
    </cfRule>
    <cfRule type="cellIs" dxfId="355" priority="9" operator="equal">
      <formula>#REF!</formula>
    </cfRule>
    <cfRule type="cellIs" dxfId="354" priority="10" operator="equal">
      <formula>#REF!</formula>
    </cfRule>
    <cfRule type="cellIs" dxfId="353" priority="11" operator="equal">
      <formula>#REF!</formula>
    </cfRule>
  </conditionalFormatting>
  <conditionalFormatting sqref="H15">
    <cfRule type="top10" dxfId="352" priority="12" rank="1"/>
  </conditionalFormatting>
  <conditionalFormatting sqref="I16">
    <cfRule type="containsText" dxfId="351" priority="3" operator="containsText" text="NO">
      <formula>NOT(ISERROR(SEARCH("NO",I16)))</formula>
    </cfRule>
    <cfRule type="containsText" dxfId="350" priority="4" operator="containsText" text="CUMPLE">
      <formula>NOT(ISERROR(SEARCH("CUMPLE",I16)))</formula>
    </cfRule>
    <cfRule type="top10" dxfId="349" priority="5" rank="1"/>
  </conditionalFormatting>
  <conditionalFormatting sqref="J15">
    <cfRule type="colorScale" priority="6">
      <colorScale>
        <cfvo type="min"/>
        <cfvo type="percentile" val="50"/>
        <cfvo type="max"/>
        <color rgb="FFF8696B"/>
        <color rgb="FFFFEB84"/>
        <color rgb="FF63BE7B"/>
      </colorScale>
    </cfRule>
    <cfRule type="top10" dxfId="348" priority="7" rank="1"/>
  </conditionalFormatting>
  <conditionalFormatting sqref="J16">
    <cfRule type="colorScale" priority="1">
      <colorScale>
        <cfvo type="min"/>
        <cfvo type="percentile" val="50"/>
        <cfvo type="max"/>
        <color rgb="FFF8696B"/>
        <color rgb="FFFFEB84"/>
        <color rgb="FF63BE7B"/>
      </colorScale>
    </cfRule>
    <cfRule type="top10" dxfId="347"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99686-884C-4289-A72C-3E007D59560A}">
  <dimension ref="A1:T61"/>
  <sheetViews>
    <sheetView view="pageBreakPreview" zoomScale="80" zoomScaleNormal="80" zoomScaleSheetLayoutView="80" workbookViewId="0">
      <selection activeCell="H49" sqref="D49:S60"/>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1"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62" t="s">
        <v>18</v>
      </c>
      <c r="C2" s="262"/>
      <c r="D2" s="262"/>
      <c r="E2" s="262"/>
      <c r="F2" s="262"/>
      <c r="G2" s="262"/>
      <c r="H2" s="262"/>
      <c r="I2" s="262"/>
      <c r="J2" s="262"/>
      <c r="K2" s="262"/>
      <c r="L2" s="262"/>
      <c r="M2" s="262"/>
      <c r="N2" s="262"/>
      <c r="O2" s="262"/>
      <c r="P2" s="262"/>
      <c r="Q2" s="262"/>
      <c r="R2" s="262"/>
      <c r="S2" s="262"/>
      <c r="T2" s="262"/>
    </row>
    <row r="3" spans="1:20" ht="36" customHeight="1" x14ac:dyDescent="0.2">
      <c r="A3" s="10"/>
      <c r="B3" s="262" t="s">
        <v>21</v>
      </c>
      <c r="C3" s="262"/>
      <c r="D3" s="262"/>
      <c r="E3" s="262"/>
      <c r="F3" s="262"/>
      <c r="G3" s="262"/>
      <c r="H3" s="262"/>
      <c r="I3" s="262"/>
      <c r="J3" s="262"/>
      <c r="K3" s="262"/>
      <c r="L3" s="262"/>
      <c r="M3" s="262"/>
      <c r="N3" s="262"/>
      <c r="O3" s="262"/>
      <c r="P3" s="262"/>
      <c r="Q3" s="262"/>
      <c r="R3" s="262"/>
      <c r="S3" s="262"/>
      <c r="T3" s="262"/>
    </row>
    <row r="4" spans="1:20" ht="36" customHeight="1" x14ac:dyDescent="0.2">
      <c r="A4" s="10"/>
      <c r="B4" s="262" t="s">
        <v>41</v>
      </c>
      <c r="C4" s="262"/>
      <c r="D4" s="262"/>
      <c r="E4" s="262"/>
      <c r="F4" s="262"/>
      <c r="G4" s="262"/>
      <c r="H4" s="262"/>
      <c r="I4" s="262"/>
      <c r="J4" s="262"/>
      <c r="K4" s="262"/>
      <c r="L4" s="262"/>
      <c r="M4" s="262"/>
      <c r="N4" s="262"/>
      <c r="O4" s="262"/>
      <c r="P4" s="262"/>
      <c r="Q4" s="262"/>
      <c r="R4" s="262"/>
      <c r="S4" s="262"/>
      <c r="T4" s="262"/>
    </row>
    <row r="5" spans="1:20" ht="36" customHeight="1" x14ac:dyDescent="0.2">
      <c r="A5" s="10"/>
      <c r="B5" s="262" t="str">
        <f>Datos!B3</f>
        <v>FDLU-LP-010-2024 (117411)</v>
      </c>
      <c r="C5" s="262"/>
      <c r="D5" s="262"/>
      <c r="E5" s="262"/>
      <c r="F5" s="262"/>
      <c r="G5" s="262"/>
      <c r="H5" s="262"/>
      <c r="I5" s="262"/>
      <c r="J5" s="262"/>
      <c r="K5" s="262"/>
      <c r="L5" s="262"/>
      <c r="M5" s="262"/>
      <c r="N5" s="262"/>
      <c r="O5" s="262"/>
      <c r="P5" s="262"/>
      <c r="Q5" s="262"/>
      <c r="R5" s="262"/>
      <c r="S5" s="262"/>
      <c r="T5" s="26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1" t="s">
        <v>0</v>
      </c>
      <c r="C7" s="272"/>
      <c r="D7" s="273"/>
      <c r="E7" s="274" t="s">
        <v>150</v>
      </c>
      <c r="F7" s="274"/>
      <c r="G7" s="274"/>
      <c r="H7" s="274"/>
      <c r="I7" s="274"/>
      <c r="J7" s="274"/>
      <c r="K7" s="274"/>
      <c r="L7" s="274"/>
      <c r="M7" s="274"/>
      <c r="N7" s="274"/>
      <c r="O7" s="274"/>
      <c r="P7" s="274"/>
      <c r="Q7" s="274"/>
      <c r="R7" s="274"/>
      <c r="S7" s="274"/>
      <c r="T7" s="274"/>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30" customHeight="1" x14ac:dyDescent="0.2">
      <c r="A9" s="47"/>
      <c r="B9" s="135" t="s">
        <v>158</v>
      </c>
      <c r="C9" s="268" t="s">
        <v>195</v>
      </c>
      <c r="D9" s="269"/>
      <c r="E9" s="269"/>
      <c r="F9" s="269"/>
      <c r="G9" s="269"/>
      <c r="H9" s="269"/>
      <c r="I9" s="269"/>
      <c r="J9" s="270"/>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1" t="s">
        <v>9</v>
      </c>
      <c r="H11" s="252"/>
      <c r="I11" s="252"/>
      <c r="J11" s="253"/>
      <c r="K11" s="35"/>
      <c r="L11" s="9"/>
      <c r="M11" s="9"/>
      <c r="N11" s="9"/>
      <c r="O11" s="9"/>
      <c r="P11" s="9"/>
      <c r="Q11" s="9"/>
      <c r="R11" s="9"/>
      <c r="S11" s="9"/>
      <c r="T11" s="9"/>
    </row>
    <row r="12" spans="1:20" s="1" customFormat="1" ht="38.25" customHeight="1" x14ac:dyDescent="0.2">
      <c r="A12" s="47"/>
      <c r="B12" s="35"/>
      <c r="C12" s="4"/>
      <c r="E12" s="23"/>
      <c r="F12" s="23"/>
      <c r="G12" s="254"/>
      <c r="H12" s="254"/>
      <c r="I12" s="254"/>
      <c r="J12" s="254"/>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85" t="s">
        <v>1</v>
      </c>
      <c r="C14" s="286"/>
      <c r="D14" s="287"/>
      <c r="E14" s="294" t="s">
        <v>195</v>
      </c>
      <c r="F14" s="295"/>
      <c r="G14" s="295"/>
      <c r="H14" s="296"/>
      <c r="I14" s="257" t="s">
        <v>2</v>
      </c>
      <c r="J14" s="258"/>
      <c r="K14" s="259" t="s">
        <v>196</v>
      </c>
      <c r="L14" s="260"/>
      <c r="M14" s="260"/>
      <c r="N14" s="261"/>
      <c r="O14" s="257" t="s">
        <v>3</v>
      </c>
      <c r="P14" s="275"/>
      <c r="Q14" s="258"/>
      <c r="R14" s="238">
        <v>0.5</v>
      </c>
      <c r="S14" s="49"/>
      <c r="T14" s="49"/>
    </row>
    <row r="15" spans="1:20" s="7" customFormat="1" ht="35.25" customHeight="1" x14ac:dyDescent="0.2">
      <c r="A15" s="8"/>
      <c r="B15" s="288"/>
      <c r="C15" s="289"/>
      <c r="D15" s="290"/>
      <c r="E15" s="297"/>
      <c r="F15" s="298"/>
      <c r="G15" s="298"/>
      <c r="H15" s="299"/>
      <c r="I15" s="257" t="s">
        <v>4</v>
      </c>
      <c r="J15" s="258"/>
      <c r="K15" s="259" t="s">
        <v>197</v>
      </c>
      <c r="L15" s="260"/>
      <c r="M15" s="260"/>
      <c r="N15" s="261"/>
      <c r="O15" s="257" t="s">
        <v>3</v>
      </c>
      <c r="P15" s="275"/>
      <c r="Q15" s="258"/>
      <c r="R15" s="238">
        <v>0.5</v>
      </c>
      <c r="S15" s="49"/>
      <c r="T15" s="49"/>
    </row>
    <row r="16" spans="1:20" s="1" customFormat="1" ht="25.5" customHeight="1" x14ac:dyDescent="0.2">
      <c r="A16" s="47"/>
      <c r="B16" s="291"/>
      <c r="C16" s="292"/>
      <c r="D16" s="293"/>
      <c r="E16" s="300"/>
      <c r="F16" s="301"/>
      <c r="G16" s="301"/>
      <c r="H16" s="302"/>
      <c r="I16" s="257" t="s">
        <v>5</v>
      </c>
      <c r="J16" s="258"/>
      <c r="K16" s="259"/>
      <c r="L16" s="260"/>
      <c r="M16" s="260"/>
      <c r="N16" s="261"/>
      <c r="O16" s="257" t="s">
        <v>3</v>
      </c>
      <c r="P16" s="275"/>
      <c r="Q16" s="258"/>
      <c r="R16" s="238"/>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0" t="s">
        <v>6</v>
      </c>
      <c r="C18" s="280"/>
      <c r="D18" s="280"/>
      <c r="E18" s="281">
        <f>Datos!B4</f>
        <v>3108643000</v>
      </c>
      <c r="F18" s="281"/>
      <c r="G18" s="280" t="s">
        <v>103</v>
      </c>
      <c r="H18" s="280"/>
      <c r="I18" s="280"/>
      <c r="J18" s="241">
        <v>0.75</v>
      </c>
      <c r="K18" s="51">
        <f>((E18/1300000)*J18)</f>
        <v>1793.4478846153847</v>
      </c>
      <c r="L18" s="9"/>
      <c r="M18" s="9"/>
      <c r="N18" s="9"/>
      <c r="O18" s="9"/>
      <c r="P18" s="9"/>
      <c r="Q18" s="9"/>
      <c r="R18" s="9"/>
      <c r="S18" s="9"/>
      <c r="T18" s="9"/>
    </row>
    <row r="19" spans="1:20" s="1" customFormat="1" ht="174.75" customHeight="1" x14ac:dyDescent="0.2">
      <c r="A19" s="47"/>
      <c r="B19" s="255" t="s">
        <v>7</v>
      </c>
      <c r="C19" s="256"/>
      <c r="D19" s="273"/>
      <c r="E19" s="282" t="s">
        <v>160</v>
      </c>
      <c r="F19" s="283"/>
      <c r="G19" s="283"/>
      <c r="H19" s="283"/>
      <c r="I19" s="283"/>
      <c r="J19" s="283"/>
      <c r="K19" s="283"/>
      <c r="L19" s="283"/>
      <c r="M19" s="283"/>
      <c r="N19" s="283"/>
      <c r="O19" s="283"/>
      <c r="P19" s="283"/>
      <c r="Q19" s="283"/>
      <c r="R19" s="284"/>
      <c r="S19" s="263"/>
      <c r="T19" s="264"/>
    </row>
    <row r="20" spans="1:20" s="1" customFormat="1" ht="48.75" customHeight="1" x14ac:dyDescent="0.2">
      <c r="A20" s="47"/>
      <c r="B20" s="303" t="s">
        <v>65</v>
      </c>
      <c r="C20" s="303"/>
      <c r="D20" s="110" t="s">
        <v>61</v>
      </c>
      <c r="E20" s="52">
        <v>72101500</v>
      </c>
      <c r="F20" s="52">
        <v>72141300</v>
      </c>
      <c r="G20" s="52">
        <v>72153100</v>
      </c>
      <c r="H20" s="52"/>
      <c r="I20" s="52"/>
      <c r="J20" s="52"/>
      <c r="K20" s="52"/>
      <c r="L20" s="52"/>
      <c r="M20" s="52"/>
      <c r="N20" s="52"/>
      <c r="O20" s="52"/>
      <c r="P20" s="52"/>
      <c r="Q20" s="53"/>
      <c r="R20" s="54"/>
      <c r="S20" s="109" t="s">
        <v>59</v>
      </c>
      <c r="T20" s="109" t="s">
        <v>62</v>
      </c>
    </row>
    <row r="21" spans="1:20" s="1" customFormat="1" ht="22.5" customHeight="1" x14ac:dyDescent="0.2">
      <c r="A21" s="47"/>
      <c r="B21" s="255" t="s">
        <v>8</v>
      </c>
      <c r="C21" s="256"/>
      <c r="D21" s="55" t="s">
        <v>22</v>
      </c>
      <c r="E21" s="56" t="s">
        <v>170</v>
      </c>
      <c r="F21" s="56" t="s">
        <v>170</v>
      </c>
      <c r="G21" s="56" t="s">
        <v>170</v>
      </c>
      <c r="H21" s="56"/>
      <c r="I21" s="56"/>
      <c r="J21" s="56"/>
      <c r="K21" s="56"/>
      <c r="L21" s="56"/>
      <c r="M21" s="56"/>
      <c r="N21" s="56"/>
      <c r="O21" s="56"/>
      <c r="P21" s="56"/>
      <c r="Q21" s="56"/>
      <c r="R21" s="56"/>
      <c r="S21" s="54">
        <f>COUNTA(E21:R21)</f>
        <v>3</v>
      </c>
      <c r="T21" s="93" t="str">
        <f>IF(S21&gt;=1,"CUMPLE","NO CUMPLE")</f>
        <v>CUMPLE</v>
      </c>
    </row>
    <row r="22" spans="1:20" s="1" customFormat="1" ht="22.5" customHeight="1" x14ac:dyDescent="0.2">
      <c r="A22" s="47"/>
      <c r="B22" s="255" t="s">
        <v>8</v>
      </c>
      <c r="C22" s="256"/>
      <c r="D22" s="55" t="s">
        <v>23</v>
      </c>
      <c r="E22" s="56" t="s">
        <v>170</v>
      </c>
      <c r="F22" s="56" t="s">
        <v>170</v>
      </c>
      <c r="G22" s="56" t="s">
        <v>170</v>
      </c>
      <c r="H22" s="56"/>
      <c r="I22" s="56"/>
      <c r="J22" s="56"/>
      <c r="K22" s="56"/>
      <c r="L22" s="56"/>
      <c r="M22" s="56"/>
      <c r="N22" s="56"/>
      <c r="O22" s="56"/>
      <c r="P22" s="56"/>
      <c r="Q22" s="56"/>
      <c r="R22" s="56"/>
      <c r="S22" s="54">
        <f t="shared" ref="S22" si="0">COUNTA(E22:R22)</f>
        <v>3</v>
      </c>
      <c r="T22" s="93" t="str">
        <f t="shared" ref="T22" si="1">IF(S22&gt;=1,"CUMPLE","NO CUMPLE")</f>
        <v>CUMPLE</v>
      </c>
    </row>
    <row r="23" spans="1:20" s="1" customFormat="1" ht="22.5" customHeight="1" x14ac:dyDescent="0.2">
      <c r="A23" s="47"/>
      <c r="B23" s="277" t="s">
        <v>60</v>
      </c>
      <c r="C23" s="278"/>
      <c r="D23" s="279"/>
      <c r="E23" s="52">
        <f>IF(E22&gt;0,1,0)</f>
        <v>1</v>
      </c>
      <c r="F23" s="52">
        <f t="shared" ref="F23:R23" si="2">IF(F22&gt;0,1,0)</f>
        <v>1</v>
      </c>
      <c r="G23" s="52">
        <f t="shared" si="2"/>
        <v>1</v>
      </c>
      <c r="H23" s="52">
        <f t="shared" si="2"/>
        <v>0</v>
      </c>
      <c r="I23" s="52">
        <f t="shared" si="2"/>
        <v>0</v>
      </c>
      <c r="J23" s="52">
        <f t="shared" si="2"/>
        <v>0</v>
      </c>
      <c r="K23" s="52">
        <f t="shared" si="2"/>
        <v>0</v>
      </c>
      <c r="L23" s="52">
        <f t="shared" si="2"/>
        <v>0</v>
      </c>
      <c r="M23" s="52">
        <f t="shared" si="2"/>
        <v>0</v>
      </c>
      <c r="N23" s="52">
        <f t="shared" si="2"/>
        <v>0</v>
      </c>
      <c r="O23" s="52">
        <f t="shared" si="2"/>
        <v>0</v>
      </c>
      <c r="P23" s="52">
        <f t="shared" si="2"/>
        <v>0</v>
      </c>
      <c r="Q23" s="52">
        <f t="shared" si="2"/>
        <v>0</v>
      </c>
      <c r="R23" s="52">
        <f t="shared" si="2"/>
        <v>0</v>
      </c>
      <c r="S23" s="54">
        <f>SUM(E23:R23)</f>
        <v>3</v>
      </c>
      <c r="T23" s="93" t="str">
        <f>IF(S23&gt;=1,"CUMPLE","NO CUMPLE")</f>
        <v>CUMPLE</v>
      </c>
    </row>
    <row r="24" spans="1:20" s="13" customFormat="1" ht="10.5" customHeight="1" x14ac:dyDescent="0.2">
      <c r="A24" s="59"/>
      <c r="B24" s="36"/>
      <c r="C24" s="36"/>
      <c r="D24" s="36"/>
      <c r="E24" s="36"/>
      <c r="F24" s="36"/>
      <c r="G24" s="37"/>
      <c r="H24" s="37"/>
      <c r="I24" s="37"/>
      <c r="J24" s="37"/>
      <c r="K24" s="38"/>
      <c r="L24" s="38"/>
      <c r="M24" s="38"/>
      <c r="N24" s="38"/>
      <c r="O24" s="38"/>
      <c r="P24" s="38"/>
      <c r="Q24" s="60"/>
      <c r="R24" s="38"/>
      <c r="S24" s="38"/>
      <c r="T24" s="59"/>
    </row>
    <row r="25" spans="1:20" s="13" customFormat="1" ht="24" customHeight="1" x14ac:dyDescent="0.2">
      <c r="A25" s="59"/>
      <c r="B25" s="276" t="s">
        <v>11</v>
      </c>
      <c r="C25" s="276"/>
      <c r="D25" s="276"/>
      <c r="E25" s="276"/>
      <c r="F25" s="276"/>
      <c r="G25" s="276"/>
      <c r="H25" s="276"/>
      <c r="I25" s="276"/>
      <c r="J25" s="276"/>
      <c r="K25" s="276"/>
      <c r="L25" s="276"/>
      <c r="M25" s="276"/>
      <c r="N25" s="276"/>
      <c r="O25" s="276"/>
      <c r="P25" s="276"/>
      <c r="Q25" s="276"/>
      <c r="R25" s="276"/>
      <c r="S25" s="276"/>
      <c r="T25" s="276"/>
    </row>
    <row r="26" spans="1:20" s="2" customFormat="1" ht="190.5" customHeight="1" x14ac:dyDescent="0.2">
      <c r="A26" s="61"/>
      <c r="B26" s="62" t="s">
        <v>12</v>
      </c>
      <c r="C26" s="62" t="s">
        <v>42</v>
      </c>
      <c r="D26" s="62" t="s">
        <v>43</v>
      </c>
      <c r="E26" s="62" t="s">
        <v>44</v>
      </c>
      <c r="F26" s="265" t="s">
        <v>45</v>
      </c>
      <c r="G26" s="265"/>
      <c r="H26" s="265"/>
      <c r="I26" s="228" t="s">
        <v>63</v>
      </c>
      <c r="J26" s="228" t="s">
        <v>172</v>
      </c>
      <c r="K26" s="228" t="s">
        <v>64</v>
      </c>
      <c r="L26" s="310" t="s">
        <v>46</v>
      </c>
      <c r="M26" s="311"/>
      <c r="N26" s="62" t="s">
        <v>24</v>
      </c>
      <c r="O26" s="62" t="s">
        <v>13</v>
      </c>
      <c r="P26" s="62" t="s">
        <v>25</v>
      </c>
      <c r="Q26" s="63" t="s">
        <v>14</v>
      </c>
      <c r="R26" s="62" t="s">
        <v>26</v>
      </c>
      <c r="S26" s="312" t="s">
        <v>15</v>
      </c>
      <c r="T26" s="313"/>
    </row>
    <row r="27" spans="1:20" ht="10.5" customHeight="1" x14ac:dyDescent="0.2">
      <c r="A27" s="10"/>
      <c r="B27" s="64"/>
      <c r="C27" s="65"/>
      <c r="D27" s="65"/>
      <c r="E27" s="66"/>
      <c r="F27" s="304"/>
      <c r="G27" s="304"/>
      <c r="H27" s="304"/>
      <c r="I27" s="66"/>
      <c r="J27" s="66"/>
      <c r="K27" s="66"/>
      <c r="L27" s="6"/>
      <c r="M27" s="6"/>
      <c r="N27" s="66"/>
      <c r="O27" s="66"/>
      <c r="P27" s="66"/>
      <c r="Q27" s="67"/>
      <c r="R27" s="66"/>
      <c r="S27" s="66"/>
    </row>
    <row r="28" spans="1:20" ht="85.5" customHeight="1" x14ac:dyDescent="0.2">
      <c r="A28" s="10"/>
      <c r="B28" s="68">
        <v>1</v>
      </c>
      <c r="C28" s="24">
        <v>71</v>
      </c>
      <c r="D28" s="242">
        <v>188</v>
      </c>
      <c r="E28" s="25" t="s">
        <v>18</v>
      </c>
      <c r="F28" s="266" t="s">
        <v>199</v>
      </c>
      <c r="G28" s="267"/>
      <c r="H28" s="267"/>
      <c r="I28" s="229" t="s">
        <v>9</v>
      </c>
      <c r="J28" s="229" t="s">
        <v>9</v>
      </c>
      <c r="K28" s="229" t="s">
        <v>9</v>
      </c>
      <c r="L28" s="305" t="s">
        <v>201</v>
      </c>
      <c r="M28" s="306"/>
      <c r="N28" s="229" t="s">
        <v>9</v>
      </c>
      <c r="O28" s="69" t="s">
        <v>197</v>
      </c>
      <c r="P28" s="243">
        <v>0.9</v>
      </c>
      <c r="Q28" s="71">
        <v>8301.0400000000009</v>
      </c>
      <c r="R28" s="72">
        <f>Q28*P28</f>
        <v>7470.9360000000006</v>
      </c>
      <c r="S28" s="307"/>
      <c r="T28" s="308"/>
    </row>
    <row r="29" spans="1:20" ht="109.5" customHeight="1" x14ac:dyDescent="0.2">
      <c r="A29" s="10"/>
      <c r="B29" s="68">
        <v>2</v>
      </c>
      <c r="C29" s="25" t="s">
        <v>198</v>
      </c>
      <c r="D29" s="244" t="s">
        <v>204</v>
      </c>
      <c r="E29" s="25" t="s">
        <v>18</v>
      </c>
      <c r="F29" s="266" t="s">
        <v>200</v>
      </c>
      <c r="G29" s="267"/>
      <c r="H29" s="267"/>
      <c r="I29" s="229" t="s">
        <v>9</v>
      </c>
      <c r="J29" s="229" t="s">
        <v>9</v>
      </c>
      <c r="K29" s="229" t="s">
        <v>9</v>
      </c>
      <c r="L29" s="305" t="s">
        <v>202</v>
      </c>
      <c r="M29" s="306"/>
      <c r="N29" s="229" t="s">
        <v>9</v>
      </c>
      <c r="O29" s="69" t="s">
        <v>203</v>
      </c>
      <c r="P29" s="70">
        <v>1</v>
      </c>
      <c r="Q29" s="71">
        <v>6387.55</v>
      </c>
      <c r="R29" s="72">
        <f>Q29*P29</f>
        <v>6387.55</v>
      </c>
      <c r="S29" s="307"/>
      <c r="T29" s="308"/>
    </row>
    <row r="30" spans="1:20" ht="10.5" customHeight="1" x14ac:dyDescent="0.2">
      <c r="A30" s="10"/>
      <c r="B30" s="73"/>
      <c r="C30" s="74"/>
      <c r="D30" s="74"/>
      <c r="E30" s="75"/>
      <c r="F30" s="76"/>
      <c r="G30" s="76"/>
      <c r="H30" s="76"/>
      <c r="I30" s="76"/>
      <c r="J30" s="76"/>
      <c r="K30" s="18"/>
      <c r="L30" s="19"/>
      <c r="M30" s="20"/>
      <c r="N30" s="20"/>
      <c r="O30" s="21"/>
      <c r="P30" s="21"/>
      <c r="Q30" s="77"/>
      <c r="R30" s="20"/>
      <c r="S30" s="20"/>
    </row>
    <row r="31" spans="1:20" ht="18" customHeight="1" x14ac:dyDescent="0.2">
      <c r="A31" s="10"/>
      <c r="B31" s="315" t="s">
        <v>16</v>
      </c>
      <c r="C31" s="316"/>
      <c r="D31" s="316"/>
      <c r="E31" s="316"/>
      <c r="F31" s="316"/>
      <c r="G31" s="316"/>
      <c r="H31" s="316"/>
      <c r="I31" s="316"/>
      <c r="J31" s="316"/>
      <c r="K31" s="316"/>
      <c r="L31" s="316"/>
      <c r="M31" s="316"/>
      <c r="N31" s="316"/>
      <c r="O31" s="316"/>
      <c r="P31" s="316"/>
      <c r="Q31" s="317"/>
      <c r="R31" s="78">
        <f>SUM(R28:R29)</f>
        <v>13858.486000000001</v>
      </c>
      <c r="S31" s="133" t="str">
        <f>IF(R31&gt;K18,"CUMPLE","NO CUMPLE")</f>
        <v>CUMPLE</v>
      </c>
      <c r="T31" s="10"/>
    </row>
    <row r="32" spans="1:20" ht="18" customHeight="1" x14ac:dyDescent="0.2">
      <c r="A32" s="10"/>
      <c r="B32" s="5"/>
      <c r="C32" s="5"/>
      <c r="D32" s="5"/>
      <c r="E32" s="5"/>
      <c r="F32" s="5"/>
      <c r="G32" s="5"/>
      <c r="H32" s="5"/>
      <c r="I32" s="5"/>
      <c r="J32" s="5"/>
      <c r="K32" s="5"/>
      <c r="L32" s="5"/>
      <c r="M32" s="5"/>
      <c r="N32" s="5"/>
      <c r="O32" s="5"/>
      <c r="P32" s="5"/>
      <c r="Q32" s="5"/>
      <c r="R32" s="134"/>
      <c r="S32" s="5"/>
      <c r="T32" s="10"/>
    </row>
    <row r="33" spans="1:20" ht="18" customHeight="1" x14ac:dyDescent="0.2">
      <c r="A33" s="10"/>
      <c r="B33" s="5"/>
      <c r="C33" s="5"/>
      <c r="D33" s="5"/>
      <c r="E33" s="5"/>
      <c r="F33" s="5"/>
      <c r="G33" s="5"/>
      <c r="H33" s="5"/>
      <c r="I33" s="5"/>
      <c r="J33" s="5"/>
      <c r="K33" s="5"/>
      <c r="L33" s="5"/>
      <c r="M33" s="5"/>
      <c r="N33" s="5"/>
      <c r="O33" s="5"/>
      <c r="P33" s="5"/>
      <c r="Q33" s="231">
        <v>0.7</v>
      </c>
      <c r="R33" s="232">
        <f>(E18+Q33)/R34</f>
        <v>2391.2638466923077</v>
      </c>
      <c r="S33" s="5"/>
      <c r="T33" s="10"/>
    </row>
    <row r="34" spans="1:20" ht="18" customHeight="1" x14ac:dyDescent="0.2">
      <c r="A34" s="10"/>
      <c r="B34" s="5"/>
      <c r="C34" s="5"/>
      <c r="D34" s="5"/>
      <c r="E34" s="5"/>
      <c r="F34" s="5"/>
      <c r="G34" s="5"/>
      <c r="H34" s="5"/>
      <c r="I34" s="5"/>
      <c r="J34" s="5"/>
      <c r="K34" s="5"/>
      <c r="L34" s="5"/>
      <c r="M34" s="5"/>
      <c r="N34" s="5"/>
      <c r="O34" s="5"/>
      <c r="P34" s="5"/>
      <c r="Q34" s="5"/>
      <c r="R34" s="134">
        <v>1300000</v>
      </c>
      <c r="S34" s="5"/>
      <c r="T34" s="10"/>
    </row>
    <row r="35" spans="1:20" ht="18" customHeight="1" x14ac:dyDescent="0.2">
      <c r="A35" s="10"/>
      <c r="B35" s="5"/>
      <c r="C35" s="5"/>
      <c r="D35" s="5"/>
      <c r="E35" s="5"/>
      <c r="F35" s="5"/>
      <c r="G35" s="5"/>
      <c r="H35" s="5"/>
      <c r="I35" s="5"/>
      <c r="J35" s="5"/>
      <c r="K35" s="5"/>
      <c r="L35" s="5"/>
      <c r="M35" s="5"/>
      <c r="N35" s="5"/>
      <c r="O35" s="5"/>
      <c r="P35" s="5"/>
      <c r="Q35" s="5"/>
      <c r="R35" s="134"/>
      <c r="S35" s="5"/>
      <c r="T35" s="10"/>
    </row>
    <row r="36" spans="1:20" ht="18" customHeight="1" x14ac:dyDescent="0.2">
      <c r="A36" s="10"/>
      <c r="B36" s="5"/>
      <c r="C36" s="5"/>
      <c r="D36" s="5"/>
      <c r="E36" s="5"/>
      <c r="F36" s="5"/>
      <c r="G36" s="5"/>
      <c r="H36" s="5"/>
      <c r="I36" s="5"/>
      <c r="J36" s="5"/>
      <c r="K36" s="5"/>
      <c r="L36" s="5"/>
      <c r="M36" s="5"/>
      <c r="N36" s="5"/>
      <c r="O36" s="5"/>
      <c r="P36" s="5"/>
      <c r="Q36" s="5"/>
      <c r="R36" s="134"/>
      <c r="S36" s="5"/>
      <c r="T36" s="10"/>
    </row>
    <row r="37" spans="1:20" ht="18" customHeight="1" x14ac:dyDescent="0.2">
      <c r="A37" s="10"/>
      <c r="B37" s="5"/>
      <c r="C37" s="5"/>
      <c r="D37" s="5"/>
      <c r="E37" s="5"/>
      <c r="F37" s="5"/>
      <c r="G37" s="5"/>
      <c r="H37" s="5"/>
      <c r="I37" s="5"/>
      <c r="J37" s="5"/>
      <c r="K37" s="5"/>
      <c r="L37" s="5"/>
      <c r="M37" s="5"/>
      <c r="N37" s="5"/>
      <c r="O37" s="5"/>
      <c r="P37" s="5"/>
      <c r="Q37" s="5"/>
      <c r="R37" s="134"/>
      <c r="S37" s="5"/>
      <c r="T37" s="10"/>
    </row>
    <row r="38" spans="1:20" ht="18" customHeight="1" x14ac:dyDescent="0.2">
      <c r="A38" s="10"/>
      <c r="B38" s="5"/>
      <c r="C38" s="5"/>
      <c r="D38" s="5"/>
      <c r="E38" s="5"/>
      <c r="F38" s="5"/>
      <c r="G38" s="5"/>
      <c r="H38" s="5"/>
      <c r="I38" s="5"/>
      <c r="J38" s="5"/>
      <c r="K38" s="5"/>
      <c r="L38" s="5"/>
      <c r="M38" s="5"/>
      <c r="N38" s="5"/>
      <c r="O38" s="5"/>
      <c r="P38" s="5"/>
      <c r="Q38" s="5"/>
      <c r="R38" s="134"/>
      <c r="S38" s="5"/>
      <c r="T38" s="10"/>
    </row>
    <row r="39" spans="1:20" ht="18" customHeight="1" x14ac:dyDescent="0.2">
      <c r="A39" s="10"/>
      <c r="B39" s="5"/>
      <c r="C39" s="5"/>
      <c r="D39" s="5"/>
      <c r="E39" s="5"/>
      <c r="F39" s="5"/>
      <c r="G39" s="5"/>
      <c r="H39" s="5"/>
      <c r="I39" s="5"/>
      <c r="J39" s="5"/>
      <c r="K39" s="5"/>
      <c r="L39" s="5"/>
      <c r="M39" s="5"/>
      <c r="N39" s="5"/>
      <c r="O39" s="5"/>
      <c r="P39" s="5"/>
      <c r="Q39" s="5"/>
      <c r="R39" s="134"/>
      <c r="S39" s="5"/>
      <c r="T39" s="10"/>
    </row>
    <row r="40" spans="1:20" ht="18" customHeight="1" x14ac:dyDescent="0.2">
      <c r="A40" s="10"/>
      <c r="B40" s="5"/>
      <c r="C40" s="5"/>
      <c r="D40" s="5"/>
      <c r="E40" s="5"/>
      <c r="F40" s="5"/>
      <c r="G40" s="5"/>
      <c r="H40" s="5"/>
      <c r="I40" s="5"/>
      <c r="J40" s="5"/>
      <c r="K40" s="5"/>
      <c r="L40" s="5"/>
      <c r="M40" s="5"/>
      <c r="N40" s="5"/>
      <c r="O40" s="5"/>
      <c r="P40" s="5"/>
      <c r="Q40" s="5"/>
      <c r="R40" s="134"/>
      <c r="S40" s="5"/>
      <c r="T40" s="10"/>
    </row>
    <row r="41" spans="1:20" ht="18" customHeight="1" x14ac:dyDescent="0.2">
      <c r="A41" s="10"/>
      <c r="B41" s="5"/>
      <c r="C41" s="5"/>
      <c r="D41" s="5"/>
      <c r="E41" s="5"/>
      <c r="F41" s="5"/>
      <c r="G41" s="5"/>
      <c r="H41" s="5"/>
      <c r="I41" s="5"/>
      <c r="J41" s="5"/>
      <c r="K41" s="5"/>
      <c r="L41" s="5"/>
      <c r="M41" s="5"/>
      <c r="N41" s="5"/>
      <c r="O41" s="5"/>
      <c r="P41" s="5"/>
      <c r="Q41" s="5"/>
      <c r="R41" s="134"/>
      <c r="S41" s="5"/>
      <c r="T41" s="10"/>
    </row>
    <row r="42" spans="1:20" ht="18" customHeight="1" x14ac:dyDescent="0.2">
      <c r="A42" s="10"/>
      <c r="B42" s="5"/>
      <c r="C42" s="5"/>
      <c r="D42" s="5"/>
      <c r="E42" s="5"/>
      <c r="F42" s="5"/>
      <c r="G42" s="5"/>
      <c r="H42" s="5"/>
      <c r="I42" s="5"/>
      <c r="J42" s="5"/>
      <c r="K42" s="5"/>
      <c r="L42" s="5"/>
      <c r="M42" s="5"/>
      <c r="N42" s="5"/>
      <c r="O42" s="5"/>
      <c r="P42" s="5"/>
      <c r="Q42" s="5"/>
      <c r="R42" s="134"/>
      <c r="S42" s="5"/>
      <c r="T42" s="10"/>
    </row>
    <row r="43" spans="1:20" ht="18" customHeight="1" x14ac:dyDescent="0.2">
      <c r="A43" s="10"/>
      <c r="B43" s="5"/>
      <c r="C43" s="5"/>
      <c r="D43" s="5"/>
      <c r="E43" s="5"/>
      <c r="F43" s="5"/>
      <c r="G43" s="5"/>
      <c r="H43" s="5"/>
      <c r="I43" s="5"/>
      <c r="J43" s="5"/>
      <c r="K43" s="5"/>
      <c r="L43" s="5"/>
      <c r="M43" s="5"/>
      <c r="N43" s="5"/>
      <c r="O43" s="5"/>
      <c r="P43" s="5"/>
      <c r="Q43" s="5"/>
      <c r="R43" s="134"/>
      <c r="S43" s="5"/>
      <c r="T43" s="10"/>
    </row>
    <row r="44" spans="1:20" ht="18" customHeight="1" x14ac:dyDescent="0.2">
      <c r="A44" s="10"/>
      <c r="B44" s="5"/>
      <c r="C44" s="5"/>
      <c r="D44" s="5"/>
      <c r="E44" s="5"/>
      <c r="F44" s="5"/>
      <c r="G44" s="5"/>
      <c r="H44" s="5"/>
      <c r="I44" s="5"/>
      <c r="J44" s="5"/>
      <c r="K44" s="5"/>
      <c r="L44" s="5"/>
      <c r="M44" s="5"/>
      <c r="N44" s="5"/>
      <c r="O44" s="5"/>
      <c r="P44" s="5"/>
      <c r="Q44" s="5"/>
      <c r="R44" s="134"/>
      <c r="S44" s="5"/>
      <c r="T44" s="10"/>
    </row>
    <row r="45" spans="1:20" ht="10.5" customHeight="1" thickBot="1" x14ac:dyDescent="0.25">
      <c r="A45" s="10"/>
      <c r="B45" s="73"/>
      <c r="C45" s="74"/>
      <c r="D45" s="74"/>
      <c r="E45" s="75"/>
      <c r="F45" s="76"/>
      <c r="G45" s="76"/>
      <c r="H45" s="76"/>
      <c r="I45" s="76"/>
      <c r="J45" s="76"/>
      <c r="K45" s="18"/>
      <c r="L45" s="19"/>
      <c r="M45" s="20"/>
      <c r="N45" s="20"/>
      <c r="O45" s="21"/>
      <c r="P45" s="21"/>
      <c r="Q45" s="77"/>
      <c r="R45" s="20"/>
      <c r="S45" s="20"/>
    </row>
    <row r="46" spans="1:20" ht="70.5" customHeight="1" thickBot="1" x14ac:dyDescent="0.25">
      <c r="A46" s="10"/>
      <c r="B46" s="320" t="s">
        <v>161</v>
      </c>
      <c r="C46" s="321"/>
      <c r="D46" s="321"/>
      <c r="E46" s="321"/>
      <c r="F46" s="321"/>
      <c r="G46" s="321"/>
      <c r="H46" s="321"/>
      <c r="I46" s="321"/>
      <c r="J46" s="321"/>
      <c r="K46" s="321"/>
      <c r="L46" s="321"/>
      <c r="M46" s="321"/>
      <c r="N46" s="321"/>
      <c r="O46" s="321"/>
      <c r="P46" s="321"/>
      <c r="Q46" s="321"/>
      <c r="R46" s="321"/>
      <c r="S46" s="321"/>
      <c r="T46" s="322"/>
    </row>
    <row r="47" spans="1:20" ht="10.5" customHeight="1" thickBot="1" x14ac:dyDescent="0.25">
      <c r="A47" s="10"/>
      <c r="B47" s="73"/>
      <c r="C47" s="74"/>
      <c r="D47" s="74"/>
      <c r="E47" s="75"/>
      <c r="F47" s="76"/>
      <c r="G47" s="76"/>
      <c r="H47" s="76"/>
      <c r="I47" s="76"/>
      <c r="J47" s="76"/>
      <c r="K47" s="18"/>
      <c r="L47" s="19"/>
      <c r="M47" s="20"/>
      <c r="N47" s="20"/>
      <c r="O47" s="21"/>
      <c r="P47" s="21"/>
      <c r="Q47" s="77"/>
      <c r="R47" s="20"/>
      <c r="S47" s="20"/>
    </row>
    <row r="48" spans="1:20" ht="17.25" hidden="1" thickBot="1" x14ac:dyDescent="0.25">
      <c r="B48" s="73"/>
      <c r="C48" s="74"/>
      <c r="D48" s="74"/>
      <c r="E48" s="75"/>
      <c r="F48" s="76"/>
      <c r="G48" s="76"/>
      <c r="H48" s="76"/>
      <c r="I48" s="76"/>
      <c r="J48" s="76"/>
      <c r="K48" s="18"/>
      <c r="L48" s="19"/>
      <c r="M48" s="20"/>
      <c r="N48" s="20"/>
      <c r="O48" s="21"/>
      <c r="P48" s="21"/>
      <c r="Q48" s="77"/>
      <c r="R48" s="20"/>
      <c r="S48" s="20"/>
    </row>
    <row r="49" spans="1:20" ht="93.75" customHeight="1" x14ac:dyDescent="0.2">
      <c r="A49" s="10"/>
      <c r="B49" s="111"/>
      <c r="C49" s="112"/>
      <c r="D49" s="113"/>
      <c r="E49" s="113"/>
      <c r="F49" s="113"/>
      <c r="G49" s="113"/>
      <c r="H49" s="113"/>
      <c r="I49" s="151"/>
      <c r="J49" s="151"/>
      <c r="K49" s="151"/>
      <c r="L49" s="151"/>
      <c r="M49" s="113"/>
      <c r="N49" s="113"/>
      <c r="O49" s="113"/>
      <c r="P49" s="113"/>
      <c r="Q49" s="113"/>
      <c r="R49" s="114"/>
      <c r="S49" s="114"/>
      <c r="T49" s="115"/>
    </row>
    <row r="50" spans="1:20" s="98" customFormat="1" ht="23.25" customHeight="1" x14ac:dyDescent="0.25">
      <c r="A50" s="96"/>
      <c r="B50" s="116"/>
      <c r="C50" s="97"/>
      <c r="D50" s="101"/>
      <c r="E50" s="101"/>
      <c r="F50" s="101"/>
      <c r="G50" s="96"/>
      <c r="H50" s="96"/>
      <c r="I50" s="101"/>
      <c r="J50" s="101"/>
      <c r="K50" s="101"/>
      <c r="L50" s="101"/>
      <c r="M50" s="101"/>
      <c r="N50" s="101"/>
      <c r="O50" s="79"/>
      <c r="P50" s="79"/>
      <c r="Q50" s="101"/>
      <c r="R50" s="101"/>
      <c r="S50" s="101"/>
      <c r="T50" s="117"/>
    </row>
    <row r="51" spans="1:20" s="98" customFormat="1" ht="23.25" customHeight="1" x14ac:dyDescent="0.25">
      <c r="A51" s="96"/>
      <c r="B51" s="116"/>
      <c r="C51" s="97"/>
      <c r="D51" s="101"/>
      <c r="E51" s="101"/>
      <c r="F51" s="101"/>
      <c r="G51" s="96"/>
      <c r="H51" s="96"/>
      <c r="I51" s="314"/>
      <c r="J51" s="314"/>
      <c r="K51" s="314"/>
      <c r="L51" s="314"/>
      <c r="M51" s="314"/>
      <c r="N51" s="314"/>
      <c r="O51" s="79"/>
      <c r="P51" s="79"/>
      <c r="Q51" s="101"/>
      <c r="R51" s="101"/>
      <c r="S51" s="101"/>
      <c r="T51" s="117"/>
    </row>
    <row r="52" spans="1:20" s="95" customFormat="1" ht="9" customHeight="1" thickBot="1" x14ac:dyDescent="0.25">
      <c r="A52" s="94"/>
      <c r="B52" s="118"/>
      <c r="C52" s="5"/>
      <c r="D52" s="79"/>
      <c r="E52" s="79"/>
      <c r="F52" s="79"/>
      <c r="G52" s="79"/>
      <c r="H52" s="119"/>
      <c r="I52" s="79"/>
      <c r="J52" s="79"/>
      <c r="K52" s="79"/>
      <c r="L52" s="79"/>
      <c r="M52" s="79"/>
      <c r="N52" s="79"/>
      <c r="O52" s="79"/>
      <c r="P52" s="79"/>
      <c r="Q52" s="79"/>
      <c r="R52" s="79"/>
      <c r="S52" s="79"/>
      <c r="T52" s="120"/>
    </row>
    <row r="53" spans="1:20" ht="15.75" x14ac:dyDescent="0.2">
      <c r="A53" s="10"/>
      <c r="B53" s="118"/>
      <c r="C53" s="5"/>
      <c r="D53" s="323"/>
      <c r="E53" s="323"/>
      <c r="F53" s="323"/>
      <c r="G53" s="323"/>
      <c r="H53" s="323"/>
      <c r="I53" s="323"/>
      <c r="J53" s="323"/>
      <c r="K53" s="323"/>
      <c r="L53" s="323"/>
      <c r="M53" s="323"/>
      <c r="N53" s="323"/>
      <c r="O53" s="323"/>
      <c r="P53" s="323"/>
      <c r="Q53" s="323"/>
      <c r="R53" s="323"/>
      <c r="S53" s="323"/>
      <c r="T53" s="120"/>
    </row>
    <row r="54" spans="1:20" ht="15.75" x14ac:dyDescent="0.2">
      <c r="A54" s="10"/>
      <c r="B54" s="118"/>
      <c r="C54" s="5"/>
      <c r="D54" s="309"/>
      <c r="E54" s="309"/>
      <c r="F54" s="309"/>
      <c r="G54" s="309"/>
      <c r="H54" s="309"/>
      <c r="I54" s="309"/>
      <c r="J54" s="309"/>
      <c r="K54" s="309"/>
      <c r="L54" s="309"/>
      <c r="M54" s="309"/>
      <c r="N54" s="309"/>
      <c r="O54" s="309"/>
      <c r="P54" s="309"/>
      <c r="Q54" s="309"/>
      <c r="R54" s="309"/>
      <c r="S54" s="309"/>
      <c r="T54" s="120"/>
    </row>
    <row r="55" spans="1:20" ht="15.75" x14ac:dyDescent="0.2">
      <c r="A55" s="10"/>
      <c r="B55" s="118"/>
      <c r="C55" s="5"/>
      <c r="D55" s="309"/>
      <c r="E55" s="309"/>
      <c r="F55" s="309"/>
      <c r="G55" s="309"/>
      <c r="H55" s="309"/>
      <c r="I55" s="309"/>
      <c r="J55" s="309"/>
      <c r="K55" s="309"/>
      <c r="L55" s="309"/>
      <c r="M55" s="309"/>
      <c r="N55" s="309"/>
      <c r="O55" s="309"/>
      <c r="P55" s="309"/>
      <c r="Q55" s="309"/>
      <c r="R55" s="309"/>
      <c r="S55" s="309"/>
      <c r="T55" s="120"/>
    </row>
    <row r="56" spans="1:20" ht="15.75" x14ac:dyDescent="0.2">
      <c r="A56" s="10"/>
      <c r="B56" s="118"/>
      <c r="C56" s="5"/>
      <c r="D56" s="309"/>
      <c r="E56" s="309"/>
      <c r="F56" s="309"/>
      <c r="G56" s="309"/>
      <c r="H56" s="309"/>
      <c r="I56" s="309"/>
      <c r="J56" s="309"/>
      <c r="K56" s="309"/>
      <c r="L56" s="309"/>
      <c r="M56" s="309"/>
      <c r="N56" s="309"/>
      <c r="O56" s="309"/>
      <c r="P56" s="309"/>
      <c r="Q56" s="309"/>
      <c r="R56" s="309"/>
      <c r="S56" s="309"/>
      <c r="T56" s="120"/>
    </row>
    <row r="57" spans="1:20" ht="17.25" thickBot="1" x14ac:dyDescent="0.25">
      <c r="B57" s="121"/>
      <c r="C57" s="122"/>
      <c r="D57" s="122"/>
      <c r="E57" s="123"/>
      <c r="F57" s="124"/>
      <c r="G57" s="124"/>
      <c r="H57" s="124"/>
      <c r="I57" s="124"/>
      <c r="J57" s="124"/>
      <c r="K57" s="319"/>
      <c r="L57" s="319"/>
      <c r="M57" s="319"/>
      <c r="N57" s="125"/>
      <c r="O57" s="126"/>
      <c r="P57" s="126"/>
      <c r="Q57" s="127"/>
      <c r="R57" s="125"/>
      <c r="S57" s="125"/>
      <c r="T57" s="128"/>
    </row>
    <row r="58" spans="1:20" ht="16.5" x14ac:dyDescent="0.2">
      <c r="B58" s="73"/>
      <c r="C58" s="74"/>
      <c r="D58" s="74"/>
      <c r="E58" s="75"/>
      <c r="F58" s="76"/>
      <c r="G58" s="76"/>
      <c r="H58" s="76"/>
      <c r="I58" s="76"/>
      <c r="J58" s="76"/>
      <c r="K58" s="227"/>
      <c r="L58" s="227"/>
      <c r="M58" s="227"/>
      <c r="N58" s="20"/>
      <c r="O58" s="21"/>
      <c r="P58" s="21"/>
      <c r="Q58" s="77"/>
      <c r="R58" s="20"/>
      <c r="S58" s="20"/>
    </row>
    <row r="59" spans="1:20" ht="16.5" x14ac:dyDescent="0.2">
      <c r="B59" s="73"/>
      <c r="C59" s="74"/>
      <c r="D59" s="74"/>
      <c r="E59" s="75"/>
      <c r="F59" s="76"/>
      <c r="G59" s="76"/>
      <c r="H59" s="76"/>
      <c r="I59" s="76"/>
      <c r="J59" s="76"/>
      <c r="K59" s="227"/>
      <c r="L59" s="227"/>
      <c r="M59" s="227"/>
      <c r="N59" s="20"/>
      <c r="O59" s="21"/>
      <c r="P59" s="21"/>
      <c r="Q59" s="77"/>
      <c r="R59" s="20"/>
      <c r="S59" s="20"/>
    </row>
    <row r="60" spans="1:20" ht="15.75" x14ac:dyDescent="0.2">
      <c r="B60" s="29"/>
      <c r="C60" s="29"/>
      <c r="D60" s="29"/>
      <c r="E60" s="29"/>
      <c r="F60" s="30"/>
      <c r="G60" s="29"/>
      <c r="H60" s="29"/>
      <c r="I60" s="29"/>
      <c r="J60" s="29"/>
      <c r="K60" s="318"/>
      <c r="L60" s="318"/>
      <c r="M60" s="318"/>
      <c r="N60" s="29"/>
      <c r="O60" s="29"/>
      <c r="P60" s="29"/>
      <c r="Q60" s="46"/>
      <c r="R60" s="29"/>
      <c r="S60" s="29"/>
      <c r="T60" s="3"/>
    </row>
    <row r="61" spans="1:20" s="14" customFormat="1" x14ac:dyDescent="0.2">
      <c r="A61" s="6"/>
      <c r="B61" s="6"/>
      <c r="C61" s="6"/>
      <c r="D61" s="6"/>
      <c r="K61" s="318"/>
      <c r="L61" s="318"/>
      <c r="M61" s="318"/>
      <c r="Q61" s="81"/>
      <c r="T61" s="6"/>
    </row>
  </sheetData>
  <sheetProtection selectLockedCells="1"/>
  <mergeCells count="51">
    <mergeCell ref="K61:M61"/>
    <mergeCell ref="D53:S53"/>
    <mergeCell ref="D54:S54"/>
    <mergeCell ref="D55:S55"/>
    <mergeCell ref="D56:S56"/>
    <mergeCell ref="K57:M57"/>
    <mergeCell ref="K60:M60"/>
    <mergeCell ref="B31:Q31"/>
    <mergeCell ref="B46:T46"/>
    <mergeCell ref="I51:N51"/>
    <mergeCell ref="F29:H29"/>
    <mergeCell ref="L29:M29"/>
    <mergeCell ref="S29:T29"/>
    <mergeCell ref="F28:H28"/>
    <mergeCell ref="L28:M28"/>
    <mergeCell ref="S28:T28"/>
    <mergeCell ref="B20:C20"/>
    <mergeCell ref="B21:C21"/>
    <mergeCell ref="B22:C22"/>
    <mergeCell ref="B23:D23"/>
    <mergeCell ref="B25:T25"/>
    <mergeCell ref="F26:H26"/>
    <mergeCell ref="L26:M26"/>
    <mergeCell ref="S26:T26"/>
    <mergeCell ref="F27:H27"/>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29:E29">
    <cfRule type="cellIs" dxfId="346" priority="45" operator="equal">
      <formula>#REF!</formula>
    </cfRule>
    <cfRule type="cellIs" dxfId="345" priority="46" operator="equal">
      <formula>#REF!</formula>
    </cfRule>
  </conditionalFormatting>
  <conditionalFormatting sqref="C26:F26">
    <cfRule type="cellIs" dxfId="344" priority="55" operator="equal">
      <formula>#REF!</formula>
    </cfRule>
    <cfRule type="cellIs" dxfId="343" priority="56" operator="equal">
      <formula>#REF!</formula>
    </cfRule>
  </conditionalFormatting>
  <conditionalFormatting sqref="C28:F28">
    <cfRule type="cellIs" dxfId="342" priority="67" operator="equal">
      <formula>#REF!</formula>
    </cfRule>
    <cfRule type="cellIs" dxfId="341" priority="68" operator="equal">
      <formula>#REF!</formula>
    </cfRule>
  </conditionalFormatting>
  <conditionalFormatting sqref="C57:J59">
    <cfRule type="cellIs" dxfId="340" priority="65" operator="equal">
      <formula>#REF!</formula>
    </cfRule>
    <cfRule type="cellIs" dxfId="339" priority="66" operator="equal">
      <formula>#REF!</formula>
    </cfRule>
  </conditionalFormatting>
  <conditionalFormatting sqref="C24:L24">
    <cfRule type="cellIs" dxfId="338" priority="73" operator="equal">
      <formula>#REF!</formula>
    </cfRule>
    <cfRule type="cellIs" dxfId="337" priority="74" operator="equal">
      <formula>#REF!</formula>
    </cfRule>
  </conditionalFormatting>
  <conditionalFormatting sqref="C45:L45">
    <cfRule type="cellIs" dxfId="336" priority="31" operator="equal">
      <formula>#REF!</formula>
    </cfRule>
    <cfRule type="cellIs" dxfId="335" priority="32" operator="equal">
      <formula>#REF!</formula>
    </cfRule>
  </conditionalFormatting>
  <conditionalFormatting sqref="C47:L48">
    <cfRule type="cellIs" dxfId="334" priority="61" operator="equal">
      <formula>#REF!</formula>
    </cfRule>
    <cfRule type="cellIs" dxfId="333" priority="62" operator="equal">
      <formula>#REF!</formula>
    </cfRule>
  </conditionalFormatting>
  <conditionalFormatting sqref="D53">
    <cfRule type="cellIs" dxfId="332" priority="63" operator="equal">
      <formula>#REF!</formula>
    </cfRule>
    <cfRule type="cellIs" dxfId="331" priority="64" operator="equal">
      <formula>#REF!</formula>
    </cfRule>
  </conditionalFormatting>
  <conditionalFormatting sqref="F11">
    <cfRule type="containsText" dxfId="330" priority="75" operator="containsText" text="NO HABILITADO">
      <formula>NOT(ISERROR(SEARCH("NO HABILITADO",F11)))</formula>
    </cfRule>
    <cfRule type="containsText" dxfId="329" priority="76" operator="containsText" text="HABILITADO">
      <formula>NOT(ISERROR(SEARCH("HABILITADO",F11)))</formula>
    </cfRule>
  </conditionalFormatting>
  <conditionalFormatting sqref="F26">
    <cfRule type="cellIs" dxfId="328" priority="53" operator="equal">
      <formula>#REF!</formula>
    </cfRule>
    <cfRule type="cellIs" dxfId="327" priority="54" operator="equal">
      <formula>#REF!</formula>
    </cfRule>
  </conditionalFormatting>
  <conditionalFormatting sqref="F29">
    <cfRule type="cellIs" dxfId="326" priority="41" operator="equal">
      <formula>#REF!</formula>
    </cfRule>
    <cfRule type="cellIs" dxfId="325" priority="42" operator="equal">
      <formula>#REF!</formula>
    </cfRule>
  </conditionalFormatting>
  <conditionalFormatting sqref="G11">
    <cfRule type="containsText" dxfId="324" priority="49" operator="containsText" text="NO CUMPLE">
      <formula>NOT(ISERROR(SEARCH("NO CUMPLE",G11)))</formula>
    </cfRule>
    <cfRule type="containsText" dxfId="323" priority="50" operator="containsText" text="CUMPLE">
      <formula>NOT(ISERROR(SEARCH("CUMPLE",G11)))</formula>
    </cfRule>
  </conditionalFormatting>
  <conditionalFormatting sqref="I28:K29 T21:T23">
    <cfRule type="containsText" dxfId="322" priority="29" operator="containsText" text="NO">
      <formula>NOT(ISERROR(SEARCH("NO",I21)))</formula>
    </cfRule>
    <cfRule type="containsText" dxfId="321" priority="30" operator="containsText" text="CUMPLE">
      <formula>NOT(ISERROR(SEARCH("CUMPLE",I21)))</formula>
    </cfRule>
  </conditionalFormatting>
  <conditionalFormatting sqref="K57:K59">
    <cfRule type="cellIs" dxfId="320" priority="69" operator="equal">
      <formula>#REF!</formula>
    </cfRule>
    <cfRule type="cellIs" dxfId="319" priority="70" operator="equal">
      <formula>#REF!</formula>
    </cfRule>
  </conditionalFormatting>
  <conditionalFormatting sqref="L26">
    <cfRule type="cellIs" dxfId="318" priority="51" operator="equal">
      <formula>#REF!</formula>
    </cfRule>
    <cfRule type="cellIs" dxfId="317" priority="52" operator="equal">
      <formula>#REF!</formula>
    </cfRule>
  </conditionalFormatting>
  <conditionalFormatting sqref="L57:M59">
    <cfRule type="cellIs" dxfId="316" priority="71" operator="equal">
      <formula>#REF!</formula>
    </cfRule>
    <cfRule type="cellIs" dxfId="315" priority="72" operator="equal">
      <formula>#REF!</formula>
    </cfRule>
  </conditionalFormatting>
  <conditionalFormatting sqref="N26">
    <cfRule type="cellIs" dxfId="314" priority="57" operator="equal">
      <formula>#REF!</formula>
    </cfRule>
    <cfRule type="cellIs" dxfId="313" priority="58" operator="equal">
      <formula>#REF!</formula>
    </cfRule>
  </conditionalFormatting>
  <conditionalFormatting sqref="N28:N29">
    <cfRule type="containsText" dxfId="312" priority="39" operator="containsText" text="NO">
      <formula>NOT(ISERROR(SEARCH("NO",N28)))</formula>
    </cfRule>
    <cfRule type="containsText" dxfId="311" priority="40" operator="containsText" text="CUMPLE">
      <formula>NOT(ISERROR(SEARCH("CUMPLE",N28)))</formula>
    </cfRule>
  </conditionalFormatting>
  <conditionalFormatting sqref="O26 C27:F27 I27:K27 N27:P27 C30:L30">
    <cfRule type="cellIs" dxfId="310" priority="81" operator="equal">
      <formula>#REF!</formula>
    </cfRule>
    <cfRule type="cellIs" dxfId="309" priority="82" operator="equal">
      <formula>#REF!</formula>
    </cfRule>
  </conditionalFormatting>
  <conditionalFormatting sqref="O29">
    <cfRule type="cellIs" dxfId="308" priority="47" operator="equal">
      <formula>#REF!</formula>
    </cfRule>
    <cfRule type="cellIs" dxfId="307" priority="48" operator="equal">
      <formula>#REF!</formula>
    </cfRule>
  </conditionalFormatting>
  <conditionalFormatting sqref="P28">
    <cfRule type="cellIs" dxfId="306" priority="59" operator="equal">
      <formula>#REF!</formula>
    </cfRule>
    <cfRule type="cellIs" dxfId="305" priority="60" operator="equal">
      <formula>#REF!</formula>
    </cfRule>
  </conditionalFormatting>
  <conditionalFormatting sqref="P26">
    <cfRule type="cellIs" dxfId="304" priority="79" operator="equal">
      <formula>#REF!</formula>
    </cfRule>
    <cfRule type="cellIs" dxfId="303" priority="80" operator="equal">
      <formula>#REF!</formula>
    </cfRule>
  </conditionalFormatting>
  <conditionalFormatting sqref="P29">
    <cfRule type="cellIs" dxfId="302" priority="43" operator="equal">
      <formula>#REF!</formula>
    </cfRule>
    <cfRule type="cellIs" dxfId="301" priority="44" operator="equal">
      <formula>#REF!</formula>
    </cfRule>
  </conditionalFormatting>
  <conditionalFormatting sqref="Q26:R26">
    <cfRule type="cellIs" dxfId="300" priority="77" operator="equal">
      <formula>#REF!</formula>
    </cfRule>
    <cfRule type="cellIs" dxfId="299" priority="78" operator="equal">
      <formula>#REF!</formula>
    </cfRule>
  </conditionalFormatting>
  <conditionalFormatting sqref="S31">
    <cfRule type="cellIs" dxfId="298" priority="33" operator="equal">
      <formula>"CUMPLE"</formula>
    </cfRule>
    <cfRule type="cellIs" dxfId="297" priority="34" operator="equal">
      <formula>"NO CUMPLE"</formula>
    </cfRule>
  </conditionalFormatting>
  <conditionalFormatting sqref="T49:T56">
    <cfRule type="containsText" dxfId="296" priority="37" operator="containsText" text="NO CUMPLE">
      <formula>NOT(ISERROR(SEARCH("NO CUMPLE",T49)))</formula>
    </cfRule>
    <cfRule type="containsText" dxfId="295" priority="38" operator="containsText" text="CUMPLE">
      <formula>NOT(ISERROR(SEARCH("CUMPLE",T49)))</formula>
    </cfRule>
  </conditionalFormatting>
  <conditionalFormatting sqref="O28">
    <cfRule type="cellIs" dxfId="294" priority="1" operator="equal">
      <formula>#REF!</formula>
    </cfRule>
    <cfRule type="cellIs" dxfId="293" priority="2" operator="equal">
      <formula>#REF!</formula>
    </cfRule>
  </conditionalFormatting>
  <dataValidations count="1">
    <dataValidation type="list" allowBlank="1" showInputMessage="1" showErrorMessage="1" sqref="E24:L24" xr:uid="{F44DA74A-5B11-420A-A65E-7636931CC380}">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D1499-2C36-4B96-B672-773157B51192}">
  <sheetPr>
    <pageSetUpPr fitToPage="1"/>
  </sheetPr>
  <dimension ref="A1:M25"/>
  <sheetViews>
    <sheetView view="pageBreakPreview" topLeftCell="A7" zoomScaleNormal="100" zoomScaleSheetLayoutView="100" workbookViewId="0">
      <selection activeCell="C20" sqref="A20:M26"/>
    </sheetView>
  </sheetViews>
  <sheetFormatPr baseColWidth="10" defaultColWidth="11.42578125" defaultRowHeight="12.75" x14ac:dyDescent="0.2"/>
  <cols>
    <col min="1" max="1" width="5" style="26" customWidth="1"/>
    <col min="2" max="2" width="46.85546875" style="26" customWidth="1"/>
    <col min="3" max="3" width="8.7109375" style="147"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82" t="s">
        <v>18</v>
      </c>
      <c r="B1" s="383"/>
      <c r="C1" s="383"/>
      <c r="D1" s="383"/>
      <c r="E1" s="383"/>
      <c r="F1" s="383"/>
      <c r="G1" s="383"/>
      <c r="H1" s="383"/>
      <c r="I1" s="383"/>
      <c r="J1" s="383"/>
      <c r="K1" s="383"/>
      <c r="L1" s="383"/>
      <c r="M1" s="384"/>
    </row>
    <row r="2" spans="1:13" ht="26.25" customHeight="1" x14ac:dyDescent="0.25">
      <c r="A2" s="385" t="s">
        <v>41</v>
      </c>
      <c r="B2" s="386"/>
      <c r="C2" s="386"/>
      <c r="D2" s="386"/>
      <c r="E2" s="386"/>
      <c r="F2" s="386"/>
      <c r="G2" s="386"/>
      <c r="H2" s="386"/>
      <c r="I2" s="386"/>
      <c r="J2" s="386"/>
      <c r="K2" s="386"/>
      <c r="L2" s="386"/>
      <c r="M2" s="387"/>
    </row>
    <row r="3" spans="1:13" ht="28.5" customHeight="1" x14ac:dyDescent="0.25">
      <c r="A3" s="385" t="s">
        <v>67</v>
      </c>
      <c r="B3" s="386"/>
      <c r="C3" s="386"/>
      <c r="D3" s="386"/>
      <c r="E3" s="386"/>
      <c r="F3" s="386"/>
      <c r="G3" s="386"/>
      <c r="H3" s="386"/>
      <c r="I3" s="386"/>
      <c r="J3" s="386"/>
      <c r="K3" s="386"/>
      <c r="L3" s="386"/>
      <c r="M3" s="387"/>
    </row>
    <row r="4" spans="1:13" ht="28.5" customHeight="1" thickBot="1" x14ac:dyDescent="0.25">
      <c r="A4" s="388" t="str">
        <f>Datos!B3</f>
        <v>FDLU-LP-010-2024 (117411)</v>
      </c>
      <c r="B4" s="389"/>
      <c r="C4" s="389"/>
      <c r="D4" s="389"/>
      <c r="E4" s="389"/>
      <c r="F4" s="389"/>
      <c r="G4" s="389"/>
      <c r="H4" s="389"/>
      <c r="I4" s="389"/>
      <c r="J4" s="389"/>
      <c r="K4" s="389"/>
      <c r="L4" s="389"/>
      <c r="M4" s="390"/>
    </row>
    <row r="5" spans="1:13" ht="8.25" customHeight="1" thickBot="1" x14ac:dyDescent="0.3">
      <c r="A5" s="27"/>
      <c r="B5" s="39"/>
      <c r="C5" s="142"/>
      <c r="D5" s="39"/>
      <c r="E5" s="39"/>
      <c r="F5" s="39"/>
      <c r="M5" s="28"/>
    </row>
    <row r="6" spans="1:13" ht="37.5" customHeight="1" thickBot="1" x14ac:dyDescent="0.25">
      <c r="A6" s="358" t="s">
        <v>19</v>
      </c>
      <c r="B6" s="359"/>
      <c r="C6" s="359"/>
      <c r="D6" s="391" t="str">
        <f>Datos!B2</f>
        <v>CONTRATAR MEDIANTE EL SISTEMA DE PRECIOS UNITARIOS A MONTO AGOTABLE, LAS OBRAS DE REHABILITACIÓN Y/O CONSERVACIÓN Y/O MEJORAMIENTO Y/O MANTENIMIENTO DE PARQUES DE PROXIMIDAD DE LA LOCALIDAD DE USME</v>
      </c>
      <c r="E6" s="391"/>
      <c r="F6" s="391"/>
      <c r="G6" s="391"/>
      <c r="H6" s="391"/>
      <c r="I6" s="392"/>
      <c r="J6" s="392"/>
      <c r="K6" s="392"/>
      <c r="L6" s="392"/>
      <c r="M6" s="393"/>
    </row>
    <row r="7" spans="1:13" ht="9" customHeight="1" thickBot="1" x14ac:dyDescent="0.25">
      <c r="A7" s="136"/>
      <c r="B7" s="137"/>
      <c r="C7" s="137"/>
      <c r="D7" s="138"/>
      <c r="E7" s="138"/>
      <c r="F7" s="138"/>
      <c r="G7" s="138"/>
      <c r="H7" s="138"/>
      <c r="I7" s="138"/>
      <c r="J7" s="138"/>
      <c r="K7" s="138"/>
      <c r="L7" s="138"/>
      <c r="M7" s="139"/>
    </row>
    <row r="8" spans="1:13" ht="36" customHeight="1" thickBot="1" x14ac:dyDescent="0.25">
      <c r="A8" s="358" t="s">
        <v>69</v>
      </c>
      <c r="B8" s="359"/>
      <c r="C8" s="359"/>
      <c r="D8" s="359"/>
      <c r="E8" s="360">
        <f>Datos!B4</f>
        <v>3108643000</v>
      </c>
      <c r="F8" s="361"/>
      <c r="G8" s="362"/>
      <c r="H8" s="138"/>
      <c r="I8" s="138"/>
      <c r="J8" s="138"/>
      <c r="K8" s="138"/>
      <c r="L8" s="138"/>
      <c r="M8" s="139"/>
    </row>
    <row r="9" spans="1:13" ht="36" customHeight="1" thickBot="1" x14ac:dyDescent="0.25">
      <c r="A9" s="375" t="s">
        <v>72</v>
      </c>
      <c r="B9" s="359"/>
      <c r="C9" s="359"/>
      <c r="D9" s="359"/>
      <c r="E9" s="376">
        <f>Datos!B4-E8*E11</f>
        <v>3108643000</v>
      </c>
      <c r="F9" s="377"/>
      <c r="G9" s="378"/>
      <c r="H9" s="138"/>
      <c r="I9" s="138"/>
      <c r="J9" s="138"/>
      <c r="K9" s="138"/>
      <c r="L9" s="138"/>
      <c r="M9" s="139"/>
    </row>
    <row r="10" spans="1:13" ht="36" customHeight="1" thickBot="1" x14ac:dyDescent="0.25">
      <c r="A10" s="358" t="s">
        <v>70</v>
      </c>
      <c r="B10" s="359"/>
      <c r="C10" s="359"/>
      <c r="D10" s="359"/>
      <c r="E10" s="379">
        <v>9</v>
      </c>
      <c r="F10" s="380"/>
      <c r="G10" s="381"/>
      <c r="H10" s="138"/>
      <c r="I10" s="138"/>
      <c r="J10" s="138"/>
      <c r="K10" s="138"/>
      <c r="L10" s="138"/>
      <c r="M10" s="139"/>
    </row>
    <row r="11" spans="1:13" ht="36" customHeight="1" thickBot="1" x14ac:dyDescent="0.25">
      <c r="A11" s="358" t="s">
        <v>71</v>
      </c>
      <c r="B11" s="359"/>
      <c r="C11" s="359"/>
      <c r="D11" s="359"/>
      <c r="E11" s="336">
        <v>0</v>
      </c>
      <c r="F11" s="337"/>
      <c r="G11" s="338"/>
      <c r="H11" s="138"/>
      <c r="I11" s="138"/>
      <c r="J11" s="138"/>
      <c r="K11" s="138"/>
      <c r="L11" s="138"/>
      <c r="M11" s="139"/>
    </row>
    <row r="12" spans="1:13" ht="10.5" customHeight="1" thickBot="1" x14ac:dyDescent="0.3">
      <c r="A12" s="27"/>
      <c r="B12" s="39"/>
      <c r="C12" s="142"/>
      <c r="D12" s="39"/>
      <c r="E12" s="39"/>
      <c r="F12" s="39"/>
      <c r="G12" s="91"/>
      <c r="H12" s="91"/>
      <c r="I12" s="91"/>
      <c r="J12" s="91"/>
      <c r="K12" s="91"/>
      <c r="L12" s="91"/>
      <c r="M12" s="129"/>
    </row>
    <row r="13" spans="1:13" ht="27.75" customHeight="1" x14ac:dyDescent="0.2">
      <c r="A13" s="324" t="s">
        <v>12</v>
      </c>
      <c r="B13" s="326" t="s">
        <v>17</v>
      </c>
      <c r="C13" s="326" t="s">
        <v>74</v>
      </c>
      <c r="D13" s="339" t="s">
        <v>75</v>
      </c>
      <c r="E13" s="340"/>
      <c r="F13" s="340"/>
      <c r="G13" s="340"/>
      <c r="H13" s="347" t="s">
        <v>68</v>
      </c>
      <c r="I13" s="347" t="s">
        <v>20</v>
      </c>
      <c r="J13" s="343" t="s">
        <v>15</v>
      </c>
      <c r="K13" s="340"/>
      <c r="L13" s="340"/>
      <c r="M13" s="344"/>
    </row>
    <row r="14" spans="1:13" s="148" customFormat="1" ht="17.25" customHeight="1" thickBot="1" x14ac:dyDescent="0.25">
      <c r="A14" s="325"/>
      <c r="B14" s="327"/>
      <c r="C14" s="327"/>
      <c r="D14" s="341"/>
      <c r="E14" s="342"/>
      <c r="F14" s="342"/>
      <c r="G14" s="342"/>
      <c r="H14" s="348"/>
      <c r="I14" s="348"/>
      <c r="J14" s="345"/>
      <c r="K14" s="342"/>
      <c r="L14" s="342"/>
      <c r="M14" s="346"/>
    </row>
    <row r="15" spans="1:13" ht="30" customHeight="1" x14ac:dyDescent="0.2">
      <c r="A15" s="235" t="str">
        <f>+'1. Exp.Habilitante  - 39'!B9</f>
        <v>1.</v>
      </c>
      <c r="B15" s="234" t="str">
        <f>+'1. Exp.Habilitante  - 39'!C9</f>
        <v>CONSORCIO PARQUES USME E&amp;E 2024</v>
      </c>
      <c r="C15" s="143" t="s">
        <v>74</v>
      </c>
      <c r="D15" s="364" t="s">
        <v>75</v>
      </c>
      <c r="E15" s="365"/>
      <c r="F15" s="365"/>
      <c r="G15" s="365"/>
      <c r="H15" s="149" t="s">
        <v>73</v>
      </c>
      <c r="I15" s="150" t="s">
        <v>20</v>
      </c>
      <c r="J15" s="366" t="s">
        <v>15</v>
      </c>
      <c r="K15" s="367"/>
      <c r="L15" s="367"/>
      <c r="M15" s="368"/>
    </row>
    <row r="16" spans="1:13" ht="34.5" customHeight="1" x14ac:dyDescent="0.2">
      <c r="A16" s="236" t="str">
        <f>+'1. Exp.Habilitante  - 39'!B9</f>
        <v>1.</v>
      </c>
      <c r="B16" s="162" t="str">
        <f>+'1. Exp.Habilitante  - 39'!K14</f>
        <v>EDC INGENIERIA SAS</v>
      </c>
      <c r="C16" s="141">
        <f>+'1. Exp.Habilitante  - 39'!R14</f>
        <v>0.5</v>
      </c>
      <c r="D16" s="369" t="s">
        <v>205</v>
      </c>
      <c r="E16" s="370"/>
      <c r="F16" s="370"/>
      <c r="G16" s="370"/>
      <c r="H16" s="373">
        <v>177193519644</v>
      </c>
      <c r="I16" s="328" t="s">
        <v>9</v>
      </c>
      <c r="J16" s="330" t="s">
        <v>66</v>
      </c>
      <c r="K16" s="331"/>
      <c r="L16" s="331"/>
      <c r="M16" s="332"/>
    </row>
    <row r="17" spans="1:13" ht="34.5" customHeight="1" thickBot="1" x14ac:dyDescent="0.25">
      <c r="A17" s="237" t="str">
        <f>+'1. Exp.Habilitante  - 39'!B9</f>
        <v>1.</v>
      </c>
      <c r="B17" s="163" t="str">
        <f>+'1. Exp.Habilitante  - 39'!K15</f>
        <v>ESTUDIOS E INGENIERIA SAS</v>
      </c>
      <c r="C17" s="233">
        <f>+'1. Exp.Habilitante  - 39'!R15</f>
        <v>0.5</v>
      </c>
      <c r="D17" s="371"/>
      <c r="E17" s="372"/>
      <c r="F17" s="372"/>
      <c r="G17" s="372"/>
      <c r="H17" s="374"/>
      <c r="I17" s="329"/>
      <c r="J17" s="333"/>
      <c r="K17" s="334"/>
      <c r="L17" s="334"/>
      <c r="M17" s="335"/>
    </row>
    <row r="18" spans="1:13" s="91" customFormat="1" ht="13.5" thickBot="1" x14ac:dyDescent="0.25">
      <c r="A18" s="92"/>
      <c r="C18" s="230"/>
    </row>
    <row r="19" spans="1:13" ht="23.25" customHeight="1" thickBot="1" x14ac:dyDescent="0.25">
      <c r="A19" s="355" t="s">
        <v>40</v>
      </c>
      <c r="B19" s="356"/>
      <c r="C19" s="356"/>
      <c r="D19" s="356"/>
      <c r="E19" s="356"/>
      <c r="F19" s="356"/>
      <c r="G19" s="356"/>
      <c r="H19" s="356"/>
      <c r="I19" s="356"/>
      <c r="J19" s="356"/>
      <c r="K19" s="356"/>
      <c r="L19" s="356"/>
      <c r="M19" s="357"/>
    </row>
    <row r="20" spans="1:13" ht="94.5" customHeight="1" x14ac:dyDescent="0.2">
      <c r="A20" s="102"/>
      <c r="B20" s="103"/>
      <c r="C20" s="145"/>
      <c r="D20" s="151"/>
      <c r="E20" s="151"/>
      <c r="F20" s="151"/>
      <c r="G20" s="151"/>
      <c r="H20" s="113"/>
      <c r="I20" s="113"/>
      <c r="J20" s="103"/>
      <c r="K20" s="103"/>
      <c r="L20" s="103"/>
      <c r="M20" s="104"/>
    </row>
    <row r="21" spans="1:13" ht="10.5" customHeight="1" x14ac:dyDescent="0.2">
      <c r="A21" s="105"/>
      <c r="B21" s="106"/>
      <c r="C21" s="161"/>
      <c r="D21" s="161"/>
      <c r="E21" s="161"/>
      <c r="F21" s="161"/>
      <c r="G21" s="161"/>
      <c r="H21" s="161"/>
      <c r="I21" s="161"/>
      <c r="J21" s="106"/>
      <c r="K21" s="106"/>
      <c r="L21" s="106"/>
      <c r="M21" s="107"/>
    </row>
    <row r="22" spans="1:13" ht="16.5" customHeight="1" x14ac:dyDescent="0.2">
      <c r="A22" s="105"/>
      <c r="B22" s="106"/>
      <c r="C22" s="363"/>
      <c r="D22" s="363"/>
      <c r="E22" s="363"/>
      <c r="F22" s="363"/>
      <c r="G22" s="363"/>
      <c r="H22" s="363"/>
      <c r="I22" s="363"/>
      <c r="J22" s="106"/>
      <c r="K22" s="106"/>
      <c r="L22" s="106"/>
      <c r="M22" s="107"/>
    </row>
    <row r="23" spans="1:13" ht="6.75" customHeight="1" thickBot="1" x14ac:dyDescent="0.25">
      <c r="A23" s="105"/>
      <c r="B23" s="108"/>
      <c r="C23" s="146"/>
      <c r="D23" s="108"/>
      <c r="E23" s="108"/>
      <c r="F23" s="108"/>
      <c r="G23" s="108"/>
      <c r="H23" s="108"/>
      <c r="I23" s="108"/>
      <c r="J23" s="108"/>
      <c r="K23" s="108"/>
      <c r="L23" s="108"/>
      <c r="M23" s="107"/>
    </row>
    <row r="24" spans="1:13" ht="16.5" x14ac:dyDescent="0.2">
      <c r="A24" s="349"/>
      <c r="B24" s="350"/>
      <c r="C24" s="350"/>
      <c r="D24" s="350"/>
      <c r="E24" s="350"/>
      <c r="F24" s="350"/>
      <c r="G24" s="350"/>
      <c r="H24" s="350"/>
      <c r="I24" s="350"/>
      <c r="J24" s="350"/>
      <c r="K24" s="350"/>
      <c r="L24" s="350"/>
      <c r="M24" s="351"/>
    </row>
    <row r="25" spans="1:13" ht="17.25" thickBot="1" x14ac:dyDescent="0.25">
      <c r="A25" s="352"/>
      <c r="B25" s="353"/>
      <c r="C25" s="353"/>
      <c r="D25" s="353"/>
      <c r="E25" s="353"/>
      <c r="F25" s="353"/>
      <c r="G25" s="353"/>
      <c r="H25" s="353"/>
      <c r="I25" s="353"/>
      <c r="J25" s="353"/>
      <c r="K25" s="353"/>
      <c r="L25" s="353"/>
      <c r="M25" s="354"/>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31">
    <mergeCell ref="A19:M19"/>
    <mergeCell ref="C22:I22"/>
    <mergeCell ref="A24:M24"/>
    <mergeCell ref="A25:M25"/>
    <mergeCell ref="H13:H14"/>
    <mergeCell ref="I13:I14"/>
    <mergeCell ref="J13:M14"/>
    <mergeCell ref="D15:G15"/>
    <mergeCell ref="J15:M15"/>
    <mergeCell ref="D16:G17"/>
    <mergeCell ref="H16:H17"/>
    <mergeCell ref="I16:I17"/>
    <mergeCell ref="J16:M17"/>
    <mergeCell ref="A11:D11"/>
    <mergeCell ref="E11:G11"/>
    <mergeCell ref="A13:A14"/>
    <mergeCell ref="B13:B14"/>
    <mergeCell ref="C13:C14"/>
    <mergeCell ref="D13:G14"/>
    <mergeCell ref="A8:D8"/>
    <mergeCell ref="E8:G8"/>
    <mergeCell ref="A9:D9"/>
    <mergeCell ref="E9:G9"/>
    <mergeCell ref="A10:D10"/>
    <mergeCell ref="E10:G10"/>
    <mergeCell ref="A1:M1"/>
    <mergeCell ref="A2:M2"/>
    <mergeCell ref="A3:M3"/>
    <mergeCell ref="A4:M4"/>
    <mergeCell ref="A6:C6"/>
    <mergeCell ref="D6:M6"/>
  </mergeCells>
  <conditionalFormatting sqref="A19">
    <cfRule type="cellIs" dxfId="292" priority="8" operator="equal">
      <formula>#REF!</formula>
    </cfRule>
    <cfRule type="cellIs" dxfId="291" priority="9" operator="equal">
      <formula>#REF!</formula>
    </cfRule>
    <cfRule type="cellIs" dxfId="290" priority="10" operator="equal">
      <formula>#REF!</formula>
    </cfRule>
    <cfRule type="cellIs" dxfId="289" priority="11" operator="equal">
      <formula>#REF!</formula>
    </cfRule>
  </conditionalFormatting>
  <conditionalFormatting sqref="H15">
    <cfRule type="top10" dxfId="288" priority="12" rank="1"/>
  </conditionalFormatting>
  <conditionalFormatting sqref="I16">
    <cfRule type="containsText" dxfId="287" priority="3" operator="containsText" text="NO">
      <formula>NOT(ISERROR(SEARCH("NO",I16)))</formula>
    </cfRule>
    <cfRule type="containsText" dxfId="286" priority="4" operator="containsText" text="CUMPLE">
      <formula>NOT(ISERROR(SEARCH("CUMPLE",I16)))</formula>
    </cfRule>
    <cfRule type="top10" dxfId="285" priority="5" rank="1"/>
  </conditionalFormatting>
  <conditionalFormatting sqref="J15">
    <cfRule type="colorScale" priority="6">
      <colorScale>
        <cfvo type="min"/>
        <cfvo type="percentile" val="50"/>
        <cfvo type="max"/>
        <color rgb="FFF8696B"/>
        <color rgb="FFFFEB84"/>
        <color rgb="FF63BE7B"/>
      </colorScale>
    </cfRule>
    <cfRule type="top10" dxfId="284" priority="7" rank="1"/>
  </conditionalFormatting>
  <conditionalFormatting sqref="J16">
    <cfRule type="colorScale" priority="1">
      <colorScale>
        <cfvo type="min"/>
        <cfvo type="percentile" val="50"/>
        <cfvo type="max"/>
        <color rgb="FFF8696B"/>
        <color rgb="FFFFEB84"/>
        <color rgb="FF63BE7B"/>
      </colorScale>
    </cfRule>
    <cfRule type="top10" dxfId="283"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E47CD-46EF-49C3-B00F-7F9E382D9BE9}">
  <dimension ref="A1:T61"/>
  <sheetViews>
    <sheetView view="pageBreakPreview" zoomScale="80" zoomScaleNormal="80" zoomScaleSheetLayoutView="80" workbookViewId="0">
      <selection activeCell="O51" sqref="O51"/>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1"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62" t="s">
        <v>18</v>
      </c>
      <c r="C2" s="262"/>
      <c r="D2" s="262"/>
      <c r="E2" s="262"/>
      <c r="F2" s="262"/>
      <c r="G2" s="262"/>
      <c r="H2" s="262"/>
      <c r="I2" s="262"/>
      <c r="J2" s="262"/>
      <c r="K2" s="262"/>
      <c r="L2" s="262"/>
      <c r="M2" s="262"/>
      <c r="N2" s="262"/>
      <c r="O2" s="262"/>
      <c r="P2" s="262"/>
      <c r="Q2" s="262"/>
      <c r="R2" s="262"/>
      <c r="S2" s="262"/>
      <c r="T2" s="262"/>
    </row>
    <row r="3" spans="1:20" ht="36" customHeight="1" x14ac:dyDescent="0.2">
      <c r="A3" s="10"/>
      <c r="B3" s="262" t="s">
        <v>21</v>
      </c>
      <c r="C3" s="262"/>
      <c r="D3" s="262"/>
      <c r="E3" s="262"/>
      <c r="F3" s="262"/>
      <c r="G3" s="262"/>
      <c r="H3" s="262"/>
      <c r="I3" s="262"/>
      <c r="J3" s="262"/>
      <c r="K3" s="262"/>
      <c r="L3" s="262"/>
      <c r="M3" s="262"/>
      <c r="N3" s="262"/>
      <c r="O3" s="262"/>
      <c r="P3" s="262"/>
      <c r="Q3" s="262"/>
      <c r="R3" s="262"/>
      <c r="S3" s="262"/>
      <c r="T3" s="262"/>
    </row>
    <row r="4" spans="1:20" ht="36" customHeight="1" x14ac:dyDescent="0.2">
      <c r="A4" s="10"/>
      <c r="B4" s="262" t="s">
        <v>41</v>
      </c>
      <c r="C4" s="262"/>
      <c r="D4" s="262"/>
      <c r="E4" s="262"/>
      <c r="F4" s="262"/>
      <c r="G4" s="262"/>
      <c r="H4" s="262"/>
      <c r="I4" s="262"/>
      <c r="J4" s="262"/>
      <c r="K4" s="262"/>
      <c r="L4" s="262"/>
      <c r="M4" s="262"/>
      <c r="N4" s="262"/>
      <c r="O4" s="262"/>
      <c r="P4" s="262"/>
      <c r="Q4" s="262"/>
      <c r="R4" s="262"/>
      <c r="S4" s="262"/>
      <c r="T4" s="262"/>
    </row>
    <row r="5" spans="1:20" ht="36" customHeight="1" x14ac:dyDescent="0.2">
      <c r="A5" s="10"/>
      <c r="B5" s="262" t="str">
        <f>Datos!B3</f>
        <v>FDLU-LP-010-2024 (117411)</v>
      </c>
      <c r="C5" s="262"/>
      <c r="D5" s="262"/>
      <c r="E5" s="262"/>
      <c r="F5" s="262"/>
      <c r="G5" s="262"/>
      <c r="H5" s="262"/>
      <c r="I5" s="262"/>
      <c r="J5" s="262"/>
      <c r="K5" s="262"/>
      <c r="L5" s="262"/>
      <c r="M5" s="262"/>
      <c r="N5" s="262"/>
      <c r="O5" s="262"/>
      <c r="P5" s="262"/>
      <c r="Q5" s="262"/>
      <c r="R5" s="262"/>
      <c r="S5" s="262"/>
      <c r="T5" s="26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1" t="s">
        <v>0</v>
      </c>
      <c r="C7" s="272"/>
      <c r="D7" s="273"/>
      <c r="E7" s="274" t="s">
        <v>150</v>
      </c>
      <c r="F7" s="274"/>
      <c r="G7" s="274"/>
      <c r="H7" s="274"/>
      <c r="I7" s="274"/>
      <c r="J7" s="274"/>
      <c r="K7" s="274"/>
      <c r="L7" s="274"/>
      <c r="M7" s="274"/>
      <c r="N7" s="274"/>
      <c r="O7" s="274"/>
      <c r="P7" s="274"/>
      <c r="Q7" s="274"/>
      <c r="R7" s="274"/>
      <c r="S7" s="274"/>
      <c r="T7" s="274"/>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30" customHeight="1" x14ac:dyDescent="0.2">
      <c r="A9" s="47"/>
      <c r="B9" s="135" t="s">
        <v>158</v>
      </c>
      <c r="C9" s="268" t="s">
        <v>206</v>
      </c>
      <c r="D9" s="269"/>
      <c r="E9" s="269"/>
      <c r="F9" s="269"/>
      <c r="G9" s="269"/>
      <c r="H9" s="269"/>
      <c r="I9" s="269"/>
      <c r="J9" s="270"/>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1" t="s">
        <v>9</v>
      </c>
      <c r="H11" s="252"/>
      <c r="I11" s="252"/>
      <c r="J11" s="253"/>
      <c r="K11" s="35"/>
      <c r="L11" s="9"/>
      <c r="M11" s="9"/>
      <c r="N11" s="9"/>
      <c r="O11" s="9"/>
      <c r="P11" s="9"/>
      <c r="Q11" s="9"/>
      <c r="R11" s="9"/>
      <c r="S11" s="9"/>
      <c r="T11" s="9"/>
    </row>
    <row r="12" spans="1:20" s="1" customFormat="1" ht="38.25" customHeight="1" x14ac:dyDescent="0.2">
      <c r="A12" s="47"/>
      <c r="B12" s="35"/>
      <c r="C12" s="4"/>
      <c r="E12" s="23"/>
      <c r="F12" s="23"/>
      <c r="G12" s="254"/>
      <c r="H12" s="254"/>
      <c r="I12" s="254"/>
      <c r="J12" s="254"/>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85" t="s">
        <v>1</v>
      </c>
      <c r="C14" s="286"/>
      <c r="D14" s="287"/>
      <c r="E14" s="294" t="s">
        <v>206</v>
      </c>
      <c r="F14" s="295"/>
      <c r="G14" s="295"/>
      <c r="H14" s="296"/>
      <c r="I14" s="257" t="s">
        <v>2</v>
      </c>
      <c r="J14" s="258"/>
      <c r="K14" s="259" t="s">
        <v>207</v>
      </c>
      <c r="L14" s="260"/>
      <c r="M14" s="260"/>
      <c r="N14" s="261"/>
      <c r="O14" s="257" t="s">
        <v>3</v>
      </c>
      <c r="P14" s="275"/>
      <c r="Q14" s="258"/>
      <c r="R14" s="238">
        <v>0.85</v>
      </c>
      <c r="S14" s="49"/>
      <c r="T14" s="49"/>
    </row>
    <row r="15" spans="1:20" s="7" customFormat="1" ht="35.25" customHeight="1" x14ac:dyDescent="0.2">
      <c r="A15" s="8"/>
      <c r="B15" s="288"/>
      <c r="C15" s="289"/>
      <c r="D15" s="290"/>
      <c r="E15" s="297"/>
      <c r="F15" s="298"/>
      <c r="G15" s="298"/>
      <c r="H15" s="299"/>
      <c r="I15" s="257" t="s">
        <v>4</v>
      </c>
      <c r="J15" s="258"/>
      <c r="K15" s="259" t="s">
        <v>208</v>
      </c>
      <c r="L15" s="260"/>
      <c r="M15" s="260"/>
      <c r="N15" s="261"/>
      <c r="O15" s="257" t="s">
        <v>3</v>
      </c>
      <c r="P15" s="275"/>
      <c r="Q15" s="258"/>
      <c r="R15" s="238">
        <v>0.15</v>
      </c>
      <c r="S15" s="49"/>
      <c r="T15" s="49"/>
    </row>
    <row r="16" spans="1:20" s="1" customFormat="1" ht="25.5" customHeight="1" x14ac:dyDescent="0.2">
      <c r="A16" s="47"/>
      <c r="B16" s="291"/>
      <c r="C16" s="292"/>
      <c r="D16" s="293"/>
      <c r="E16" s="300"/>
      <c r="F16" s="301"/>
      <c r="G16" s="301"/>
      <c r="H16" s="302"/>
      <c r="I16" s="257" t="s">
        <v>5</v>
      </c>
      <c r="J16" s="258"/>
      <c r="K16" s="259"/>
      <c r="L16" s="260"/>
      <c r="M16" s="260"/>
      <c r="N16" s="261"/>
      <c r="O16" s="257" t="s">
        <v>3</v>
      </c>
      <c r="P16" s="275"/>
      <c r="Q16" s="258"/>
      <c r="R16" s="238"/>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0" t="s">
        <v>6</v>
      </c>
      <c r="C18" s="280"/>
      <c r="D18" s="280"/>
      <c r="E18" s="281">
        <f>Datos!B4</f>
        <v>3108643000</v>
      </c>
      <c r="F18" s="281"/>
      <c r="G18" s="280" t="s">
        <v>103</v>
      </c>
      <c r="H18" s="280"/>
      <c r="I18" s="280"/>
      <c r="J18" s="241">
        <v>0.75</v>
      </c>
      <c r="K18" s="51">
        <f>((E18/1300000)*J18)</f>
        <v>1793.4478846153847</v>
      </c>
      <c r="L18" s="9"/>
      <c r="M18" s="9"/>
      <c r="N18" s="9"/>
      <c r="O18" s="9"/>
      <c r="P18" s="9"/>
      <c r="Q18" s="9"/>
      <c r="R18" s="9"/>
      <c r="S18" s="9"/>
      <c r="T18" s="9"/>
    </row>
    <row r="19" spans="1:20" s="1" customFormat="1" ht="174.75" customHeight="1" x14ac:dyDescent="0.2">
      <c r="A19" s="47"/>
      <c r="B19" s="255" t="s">
        <v>7</v>
      </c>
      <c r="C19" s="256"/>
      <c r="D19" s="273"/>
      <c r="E19" s="282" t="s">
        <v>160</v>
      </c>
      <c r="F19" s="283"/>
      <c r="G19" s="283"/>
      <c r="H19" s="283"/>
      <c r="I19" s="283"/>
      <c r="J19" s="283"/>
      <c r="K19" s="283"/>
      <c r="L19" s="283"/>
      <c r="M19" s="283"/>
      <c r="N19" s="283"/>
      <c r="O19" s="283"/>
      <c r="P19" s="283"/>
      <c r="Q19" s="283"/>
      <c r="R19" s="284"/>
      <c r="S19" s="263"/>
      <c r="T19" s="264"/>
    </row>
    <row r="20" spans="1:20" s="1" customFormat="1" ht="48.75" customHeight="1" x14ac:dyDescent="0.2">
      <c r="A20" s="47"/>
      <c r="B20" s="303" t="s">
        <v>65</v>
      </c>
      <c r="C20" s="303"/>
      <c r="D20" s="110" t="s">
        <v>61</v>
      </c>
      <c r="E20" s="52">
        <v>72101500</v>
      </c>
      <c r="F20" s="52">
        <v>72141300</v>
      </c>
      <c r="G20" s="52">
        <v>72153100</v>
      </c>
      <c r="H20" s="52"/>
      <c r="I20" s="52"/>
      <c r="J20" s="52"/>
      <c r="K20" s="52"/>
      <c r="L20" s="52"/>
      <c r="M20" s="52"/>
      <c r="N20" s="52"/>
      <c r="O20" s="52"/>
      <c r="P20" s="52"/>
      <c r="Q20" s="53"/>
      <c r="R20" s="54"/>
      <c r="S20" s="109" t="s">
        <v>59</v>
      </c>
      <c r="T20" s="109" t="s">
        <v>62</v>
      </c>
    </row>
    <row r="21" spans="1:20" s="1" customFormat="1" ht="22.5" customHeight="1" x14ac:dyDescent="0.2">
      <c r="A21" s="47"/>
      <c r="B21" s="255" t="s">
        <v>8</v>
      </c>
      <c r="C21" s="256"/>
      <c r="D21" s="55" t="s">
        <v>22</v>
      </c>
      <c r="E21" s="56" t="s">
        <v>170</v>
      </c>
      <c r="F21" s="56" t="s">
        <v>170</v>
      </c>
      <c r="G21" s="56" t="s">
        <v>170</v>
      </c>
      <c r="H21" s="56"/>
      <c r="I21" s="56"/>
      <c r="J21" s="56"/>
      <c r="K21" s="56"/>
      <c r="L21" s="56"/>
      <c r="M21" s="56"/>
      <c r="N21" s="56"/>
      <c r="O21" s="56"/>
      <c r="P21" s="56"/>
      <c r="Q21" s="56"/>
      <c r="R21" s="56"/>
      <c r="S21" s="54">
        <f>COUNTA(E21:R21)</f>
        <v>3</v>
      </c>
      <c r="T21" s="93" t="str">
        <f>IF(S21&gt;=1,"CUMPLE","NO CUMPLE")</f>
        <v>CUMPLE</v>
      </c>
    </row>
    <row r="22" spans="1:20" s="1" customFormat="1" ht="22.5" customHeight="1" x14ac:dyDescent="0.2">
      <c r="A22" s="47"/>
      <c r="B22" s="255" t="s">
        <v>8</v>
      </c>
      <c r="C22" s="256"/>
      <c r="D22" s="55" t="s">
        <v>23</v>
      </c>
      <c r="E22" s="56" t="s">
        <v>170</v>
      </c>
      <c r="F22" s="56" t="s">
        <v>170</v>
      </c>
      <c r="G22" s="56" t="s">
        <v>170</v>
      </c>
      <c r="H22" s="56"/>
      <c r="I22" s="56"/>
      <c r="J22" s="56"/>
      <c r="K22" s="56"/>
      <c r="L22" s="56"/>
      <c r="M22" s="56"/>
      <c r="N22" s="56"/>
      <c r="O22" s="56"/>
      <c r="P22" s="56"/>
      <c r="Q22" s="56"/>
      <c r="R22" s="56"/>
      <c r="S22" s="54">
        <f t="shared" ref="S22" si="0">COUNTA(E22:R22)</f>
        <v>3</v>
      </c>
      <c r="T22" s="93" t="str">
        <f t="shared" ref="T22" si="1">IF(S22&gt;=1,"CUMPLE","NO CUMPLE")</f>
        <v>CUMPLE</v>
      </c>
    </row>
    <row r="23" spans="1:20" s="1" customFormat="1" ht="22.5" customHeight="1" x14ac:dyDescent="0.2">
      <c r="A23" s="47"/>
      <c r="B23" s="277" t="s">
        <v>60</v>
      </c>
      <c r="C23" s="278"/>
      <c r="D23" s="279"/>
      <c r="E23" s="52">
        <f>IF(E22&gt;0,1,0)</f>
        <v>1</v>
      </c>
      <c r="F23" s="52">
        <f t="shared" ref="F23:R23" si="2">IF(F22&gt;0,1,0)</f>
        <v>1</v>
      </c>
      <c r="G23" s="52">
        <f t="shared" si="2"/>
        <v>1</v>
      </c>
      <c r="H23" s="52">
        <f t="shared" si="2"/>
        <v>0</v>
      </c>
      <c r="I23" s="52">
        <f t="shared" si="2"/>
        <v>0</v>
      </c>
      <c r="J23" s="52">
        <f t="shared" si="2"/>
        <v>0</v>
      </c>
      <c r="K23" s="52">
        <f t="shared" si="2"/>
        <v>0</v>
      </c>
      <c r="L23" s="52">
        <f t="shared" si="2"/>
        <v>0</v>
      </c>
      <c r="M23" s="52">
        <f t="shared" si="2"/>
        <v>0</v>
      </c>
      <c r="N23" s="52">
        <f t="shared" si="2"/>
        <v>0</v>
      </c>
      <c r="O23" s="52">
        <f t="shared" si="2"/>
        <v>0</v>
      </c>
      <c r="P23" s="52">
        <f t="shared" si="2"/>
        <v>0</v>
      </c>
      <c r="Q23" s="52">
        <f t="shared" si="2"/>
        <v>0</v>
      </c>
      <c r="R23" s="52">
        <f t="shared" si="2"/>
        <v>0</v>
      </c>
      <c r="S23" s="54">
        <f>SUM(E23:R23)</f>
        <v>3</v>
      </c>
      <c r="T23" s="93" t="str">
        <f>IF(S23&gt;=1,"CUMPLE","NO CUMPLE")</f>
        <v>CUMPLE</v>
      </c>
    </row>
    <row r="24" spans="1:20" s="13" customFormat="1" ht="10.5" customHeight="1" x14ac:dyDescent="0.2">
      <c r="A24" s="59"/>
      <c r="B24" s="36"/>
      <c r="C24" s="36"/>
      <c r="D24" s="36"/>
      <c r="E24" s="36"/>
      <c r="F24" s="36"/>
      <c r="G24" s="37"/>
      <c r="H24" s="37"/>
      <c r="I24" s="37"/>
      <c r="J24" s="37"/>
      <c r="K24" s="38"/>
      <c r="L24" s="38"/>
      <c r="M24" s="38"/>
      <c r="N24" s="38"/>
      <c r="O24" s="38"/>
      <c r="P24" s="38"/>
      <c r="Q24" s="60"/>
      <c r="R24" s="38"/>
      <c r="S24" s="38"/>
      <c r="T24" s="59"/>
    </row>
    <row r="25" spans="1:20" s="13" customFormat="1" ht="24" customHeight="1" x14ac:dyDescent="0.2">
      <c r="A25" s="59"/>
      <c r="B25" s="276" t="s">
        <v>11</v>
      </c>
      <c r="C25" s="276"/>
      <c r="D25" s="276"/>
      <c r="E25" s="276"/>
      <c r="F25" s="276"/>
      <c r="G25" s="276"/>
      <c r="H25" s="276"/>
      <c r="I25" s="276"/>
      <c r="J25" s="276"/>
      <c r="K25" s="276"/>
      <c r="L25" s="276"/>
      <c r="M25" s="276"/>
      <c r="N25" s="276"/>
      <c r="O25" s="276"/>
      <c r="P25" s="276"/>
      <c r="Q25" s="276"/>
      <c r="R25" s="276"/>
      <c r="S25" s="276"/>
      <c r="T25" s="276"/>
    </row>
    <row r="26" spans="1:20" s="2" customFormat="1" ht="190.5" customHeight="1" x14ac:dyDescent="0.2">
      <c r="A26" s="61"/>
      <c r="B26" s="62" t="s">
        <v>12</v>
      </c>
      <c r="C26" s="62" t="s">
        <v>42</v>
      </c>
      <c r="D26" s="62" t="s">
        <v>43</v>
      </c>
      <c r="E26" s="62" t="s">
        <v>44</v>
      </c>
      <c r="F26" s="265" t="s">
        <v>45</v>
      </c>
      <c r="G26" s="265"/>
      <c r="H26" s="265"/>
      <c r="I26" s="228" t="s">
        <v>63</v>
      </c>
      <c r="J26" s="228" t="s">
        <v>172</v>
      </c>
      <c r="K26" s="228" t="s">
        <v>64</v>
      </c>
      <c r="L26" s="310" t="s">
        <v>46</v>
      </c>
      <c r="M26" s="311"/>
      <c r="N26" s="62" t="s">
        <v>24</v>
      </c>
      <c r="O26" s="62" t="s">
        <v>13</v>
      </c>
      <c r="P26" s="62" t="s">
        <v>25</v>
      </c>
      <c r="Q26" s="63" t="s">
        <v>14</v>
      </c>
      <c r="R26" s="62" t="s">
        <v>26</v>
      </c>
      <c r="S26" s="312" t="s">
        <v>15</v>
      </c>
      <c r="T26" s="313"/>
    </row>
    <row r="27" spans="1:20" ht="10.5" customHeight="1" x14ac:dyDescent="0.2">
      <c r="A27" s="10"/>
      <c r="B27" s="64"/>
      <c r="C27" s="65"/>
      <c r="D27" s="65"/>
      <c r="E27" s="66"/>
      <c r="F27" s="304"/>
      <c r="G27" s="304"/>
      <c r="H27" s="304"/>
      <c r="I27" s="66"/>
      <c r="J27" s="66"/>
      <c r="K27" s="66"/>
      <c r="L27" s="6"/>
      <c r="M27" s="6"/>
      <c r="N27" s="66"/>
      <c r="O27" s="66"/>
      <c r="P27" s="66"/>
      <c r="Q27" s="67"/>
      <c r="R27" s="66"/>
      <c r="S27" s="66"/>
    </row>
    <row r="28" spans="1:20" ht="117.6" customHeight="1" x14ac:dyDescent="0.2">
      <c r="A28" s="10"/>
      <c r="B28" s="68">
        <v>1</v>
      </c>
      <c r="C28" s="24">
        <v>220</v>
      </c>
      <c r="D28" s="242">
        <v>304</v>
      </c>
      <c r="E28" s="25" t="s">
        <v>209</v>
      </c>
      <c r="F28" s="266" t="s">
        <v>211</v>
      </c>
      <c r="G28" s="267"/>
      <c r="H28" s="267"/>
      <c r="I28" s="229" t="s">
        <v>9</v>
      </c>
      <c r="J28" s="229" t="s">
        <v>9</v>
      </c>
      <c r="K28" s="229" t="s">
        <v>9</v>
      </c>
      <c r="L28" s="305" t="s">
        <v>213</v>
      </c>
      <c r="M28" s="306"/>
      <c r="N28" s="229" t="s">
        <v>9</v>
      </c>
      <c r="O28" s="69" t="s">
        <v>207</v>
      </c>
      <c r="P28" s="243">
        <v>1</v>
      </c>
      <c r="Q28" s="71">
        <v>30198.87</v>
      </c>
      <c r="R28" s="72">
        <f>Q28*P28</f>
        <v>30198.87</v>
      </c>
      <c r="S28" s="307"/>
      <c r="T28" s="308"/>
    </row>
    <row r="29" spans="1:20" ht="109.5" customHeight="1" x14ac:dyDescent="0.2">
      <c r="A29" s="10"/>
      <c r="B29" s="68">
        <v>2</v>
      </c>
      <c r="C29" s="25">
        <v>80</v>
      </c>
      <c r="D29" s="244">
        <v>71</v>
      </c>
      <c r="E29" s="25" t="s">
        <v>210</v>
      </c>
      <c r="F29" s="266" t="s">
        <v>212</v>
      </c>
      <c r="G29" s="267"/>
      <c r="H29" s="267"/>
      <c r="I29" s="229" t="s">
        <v>9</v>
      </c>
      <c r="J29" s="229" t="s">
        <v>9</v>
      </c>
      <c r="K29" s="229" t="s">
        <v>9</v>
      </c>
      <c r="L29" s="305" t="s">
        <v>202</v>
      </c>
      <c r="M29" s="306"/>
      <c r="N29" s="229" t="s">
        <v>9</v>
      </c>
      <c r="O29" s="69" t="s">
        <v>208</v>
      </c>
      <c r="P29" s="70">
        <v>0.5</v>
      </c>
      <c r="Q29" s="71">
        <v>2426.1799999999998</v>
      </c>
      <c r="R29" s="72">
        <f>Q29*P29</f>
        <v>1213.0899999999999</v>
      </c>
      <c r="S29" s="307"/>
      <c r="T29" s="308"/>
    </row>
    <row r="30" spans="1:20" ht="10.5" customHeight="1" x14ac:dyDescent="0.2">
      <c r="A30" s="10"/>
      <c r="B30" s="73"/>
      <c r="C30" s="74"/>
      <c r="D30" s="74"/>
      <c r="E30" s="75"/>
      <c r="F30" s="76"/>
      <c r="G30" s="76"/>
      <c r="H30" s="76"/>
      <c r="I30" s="76"/>
      <c r="J30" s="76"/>
      <c r="K30" s="18"/>
      <c r="L30" s="19"/>
      <c r="M30" s="20"/>
      <c r="N30" s="20"/>
      <c r="O30" s="21"/>
      <c r="P30" s="21"/>
      <c r="Q30" s="77"/>
      <c r="R30" s="20"/>
      <c r="S30" s="20"/>
    </row>
    <row r="31" spans="1:20" ht="18" customHeight="1" x14ac:dyDescent="0.2">
      <c r="A31" s="10"/>
      <c r="B31" s="315" t="s">
        <v>16</v>
      </c>
      <c r="C31" s="316"/>
      <c r="D31" s="316"/>
      <c r="E31" s="316"/>
      <c r="F31" s="316"/>
      <c r="G31" s="316"/>
      <c r="H31" s="316"/>
      <c r="I31" s="316"/>
      <c r="J31" s="316"/>
      <c r="K31" s="316"/>
      <c r="L31" s="316"/>
      <c r="M31" s="316"/>
      <c r="N31" s="316"/>
      <c r="O31" s="316"/>
      <c r="P31" s="316"/>
      <c r="Q31" s="317"/>
      <c r="R31" s="78">
        <f>SUM(R28:R29)</f>
        <v>31411.96</v>
      </c>
      <c r="S31" s="133" t="str">
        <f>IF(R31&gt;K18,"CUMPLE","NO CUMPLE")</f>
        <v>CUMPLE</v>
      </c>
      <c r="T31" s="10"/>
    </row>
    <row r="32" spans="1:20" ht="18" customHeight="1" x14ac:dyDescent="0.2">
      <c r="A32" s="10"/>
      <c r="B32" s="5"/>
      <c r="C32" s="5"/>
      <c r="D32" s="5"/>
      <c r="E32" s="5"/>
      <c r="F32" s="5"/>
      <c r="G32" s="5"/>
      <c r="H32" s="5"/>
      <c r="I32" s="5"/>
      <c r="J32" s="5"/>
      <c r="K32" s="5"/>
      <c r="L32" s="5"/>
      <c r="M32" s="5"/>
      <c r="N32" s="5"/>
      <c r="O32" s="5"/>
      <c r="P32" s="5"/>
      <c r="Q32" s="5"/>
      <c r="R32" s="134"/>
      <c r="S32" s="5"/>
      <c r="T32" s="10"/>
    </row>
    <row r="33" spans="1:20" ht="18" customHeight="1" x14ac:dyDescent="0.2">
      <c r="A33" s="10"/>
      <c r="B33" s="5"/>
      <c r="C33" s="5"/>
      <c r="D33" s="5"/>
      <c r="E33" s="5"/>
      <c r="F33" s="5"/>
      <c r="G33" s="5"/>
      <c r="H33" s="5"/>
      <c r="I33" s="5"/>
      <c r="J33" s="5"/>
      <c r="K33" s="5"/>
      <c r="L33" s="5"/>
      <c r="M33" s="5"/>
      <c r="N33" s="5"/>
      <c r="O33" s="5"/>
      <c r="P33" s="5"/>
      <c r="Q33" s="231">
        <v>0.7</v>
      </c>
      <c r="R33" s="232">
        <f>(E18+Q33)/R34</f>
        <v>2391.2638466923077</v>
      </c>
      <c r="S33" s="5"/>
      <c r="T33" s="10"/>
    </row>
    <row r="34" spans="1:20" ht="18" customHeight="1" x14ac:dyDescent="0.2">
      <c r="A34" s="10"/>
      <c r="B34" s="5"/>
      <c r="C34" s="5"/>
      <c r="D34" s="5"/>
      <c r="E34" s="5"/>
      <c r="F34" s="5"/>
      <c r="G34" s="5"/>
      <c r="H34" s="5"/>
      <c r="I34" s="5"/>
      <c r="J34" s="5"/>
      <c r="K34" s="5"/>
      <c r="L34" s="5"/>
      <c r="M34" s="5"/>
      <c r="N34" s="5"/>
      <c r="O34" s="5"/>
      <c r="P34" s="5"/>
      <c r="Q34" s="5"/>
      <c r="R34" s="134">
        <v>1300000</v>
      </c>
      <c r="S34" s="5"/>
      <c r="T34" s="10"/>
    </row>
    <row r="35" spans="1:20" ht="18" customHeight="1" x14ac:dyDescent="0.2">
      <c r="A35" s="10"/>
      <c r="B35" s="5"/>
      <c r="C35" s="5"/>
      <c r="D35" s="5"/>
      <c r="E35" s="5"/>
      <c r="F35" s="5"/>
      <c r="G35" s="5"/>
      <c r="H35" s="5"/>
      <c r="I35" s="5"/>
      <c r="J35" s="5"/>
      <c r="K35" s="5"/>
      <c r="L35" s="5"/>
      <c r="M35" s="5"/>
      <c r="N35" s="5"/>
      <c r="O35" s="5"/>
      <c r="P35" s="5"/>
      <c r="Q35" s="5"/>
      <c r="R35" s="134"/>
      <c r="S35" s="5"/>
      <c r="T35" s="10"/>
    </row>
    <row r="36" spans="1:20" ht="18" customHeight="1" x14ac:dyDescent="0.2">
      <c r="A36" s="10"/>
      <c r="B36" s="5"/>
      <c r="C36" s="5"/>
      <c r="D36" s="5"/>
      <c r="E36" s="5"/>
      <c r="F36" s="5"/>
      <c r="G36" s="5"/>
      <c r="H36" s="5"/>
      <c r="I36" s="5"/>
      <c r="J36" s="5"/>
      <c r="K36" s="5"/>
      <c r="L36" s="5"/>
      <c r="M36" s="5"/>
      <c r="N36" s="5"/>
      <c r="O36" s="5"/>
      <c r="P36" s="5"/>
      <c r="Q36" s="5"/>
      <c r="R36" s="134"/>
      <c r="S36" s="5"/>
      <c r="T36" s="10"/>
    </row>
    <row r="37" spans="1:20" ht="18" customHeight="1" x14ac:dyDescent="0.2">
      <c r="A37" s="10"/>
      <c r="B37" s="5"/>
      <c r="C37" s="5"/>
      <c r="D37" s="5"/>
      <c r="E37" s="5"/>
      <c r="F37" s="5"/>
      <c r="G37" s="5"/>
      <c r="H37" s="5"/>
      <c r="I37" s="5"/>
      <c r="J37" s="5"/>
      <c r="K37" s="5"/>
      <c r="L37" s="5"/>
      <c r="M37" s="5"/>
      <c r="N37" s="5"/>
      <c r="O37" s="5"/>
      <c r="P37" s="5"/>
      <c r="Q37" s="5"/>
      <c r="R37" s="134"/>
      <c r="S37" s="5"/>
      <c r="T37" s="10"/>
    </row>
    <row r="38" spans="1:20" ht="18" customHeight="1" x14ac:dyDescent="0.2">
      <c r="A38" s="10"/>
      <c r="B38" s="5"/>
      <c r="C38" s="5"/>
      <c r="D38" s="5"/>
      <c r="E38" s="5"/>
      <c r="F38" s="5"/>
      <c r="G38" s="5"/>
      <c r="H38" s="5"/>
      <c r="I38" s="5"/>
      <c r="J38" s="5"/>
      <c r="K38" s="5"/>
      <c r="L38" s="5"/>
      <c r="M38" s="5"/>
      <c r="N38" s="5"/>
      <c r="O38" s="5"/>
      <c r="P38" s="5"/>
      <c r="Q38" s="5"/>
      <c r="R38" s="134"/>
      <c r="S38" s="5"/>
      <c r="T38" s="10"/>
    </row>
    <row r="39" spans="1:20" ht="18" customHeight="1" x14ac:dyDescent="0.2">
      <c r="A39" s="10"/>
      <c r="B39" s="5"/>
      <c r="C39" s="5"/>
      <c r="D39" s="5"/>
      <c r="E39" s="5"/>
      <c r="F39" s="5"/>
      <c r="G39" s="5"/>
      <c r="H39" s="5"/>
      <c r="I39" s="5"/>
      <c r="J39" s="5"/>
      <c r="K39" s="5"/>
      <c r="L39" s="5"/>
      <c r="M39" s="5"/>
      <c r="N39" s="5"/>
      <c r="O39" s="5"/>
      <c r="P39" s="5"/>
      <c r="Q39" s="5"/>
      <c r="R39" s="134"/>
      <c r="S39" s="5"/>
      <c r="T39" s="10"/>
    </row>
    <row r="40" spans="1:20" ht="18" customHeight="1" x14ac:dyDescent="0.2">
      <c r="A40" s="10"/>
      <c r="B40" s="5"/>
      <c r="C40" s="5"/>
      <c r="D40" s="5"/>
      <c r="E40" s="5"/>
      <c r="F40" s="5"/>
      <c r="G40" s="5"/>
      <c r="H40" s="5"/>
      <c r="I40" s="5"/>
      <c r="J40" s="5"/>
      <c r="K40" s="5"/>
      <c r="L40" s="5"/>
      <c r="M40" s="5"/>
      <c r="N40" s="5"/>
      <c r="O40" s="5"/>
      <c r="P40" s="5"/>
      <c r="Q40" s="5"/>
      <c r="R40" s="134"/>
      <c r="S40" s="5"/>
      <c r="T40" s="10"/>
    </row>
    <row r="41" spans="1:20" ht="18" customHeight="1" x14ac:dyDescent="0.2">
      <c r="A41" s="10"/>
      <c r="B41" s="5"/>
      <c r="C41" s="5"/>
      <c r="D41" s="5"/>
      <c r="E41" s="5"/>
      <c r="F41" s="5"/>
      <c r="G41" s="5"/>
      <c r="H41" s="5"/>
      <c r="I41" s="5"/>
      <c r="J41" s="5"/>
      <c r="K41" s="5"/>
      <c r="L41" s="5"/>
      <c r="M41" s="5"/>
      <c r="N41" s="5"/>
      <c r="O41" s="5"/>
      <c r="P41" s="5"/>
      <c r="Q41" s="5"/>
      <c r="R41" s="134"/>
      <c r="S41" s="5"/>
      <c r="T41" s="10"/>
    </row>
    <row r="42" spans="1:20" ht="18" customHeight="1" x14ac:dyDescent="0.2">
      <c r="A42" s="10"/>
      <c r="B42" s="5"/>
      <c r="C42" s="5"/>
      <c r="D42" s="5"/>
      <c r="E42" s="5"/>
      <c r="F42" s="5"/>
      <c r="G42" s="5"/>
      <c r="H42" s="5"/>
      <c r="I42" s="5"/>
      <c r="J42" s="5"/>
      <c r="K42" s="5"/>
      <c r="L42" s="5"/>
      <c r="M42" s="5"/>
      <c r="N42" s="5"/>
      <c r="O42" s="5"/>
      <c r="P42" s="5"/>
      <c r="Q42" s="5"/>
      <c r="R42" s="134"/>
      <c r="S42" s="5"/>
      <c r="T42" s="10"/>
    </row>
    <row r="43" spans="1:20" ht="18" customHeight="1" x14ac:dyDescent="0.2">
      <c r="A43" s="10"/>
      <c r="B43" s="5"/>
      <c r="C43" s="5"/>
      <c r="D43" s="5"/>
      <c r="E43" s="5"/>
      <c r="F43" s="5"/>
      <c r="G43" s="5"/>
      <c r="H43" s="5"/>
      <c r="I43" s="5"/>
      <c r="J43" s="5"/>
      <c r="K43" s="5"/>
      <c r="L43" s="5"/>
      <c r="M43" s="5"/>
      <c r="N43" s="5"/>
      <c r="O43" s="5"/>
      <c r="P43" s="5"/>
      <c r="Q43" s="5"/>
      <c r="R43" s="134"/>
      <c r="S43" s="5"/>
      <c r="T43" s="10"/>
    </row>
    <row r="44" spans="1:20" ht="18" customHeight="1" x14ac:dyDescent="0.2">
      <c r="A44" s="10"/>
      <c r="B44" s="5"/>
      <c r="C44" s="5"/>
      <c r="D44" s="5"/>
      <c r="E44" s="5"/>
      <c r="F44" s="5"/>
      <c r="G44" s="5"/>
      <c r="H44" s="5"/>
      <c r="I44" s="5"/>
      <c r="J44" s="5"/>
      <c r="K44" s="5"/>
      <c r="L44" s="5"/>
      <c r="M44" s="5"/>
      <c r="N44" s="5"/>
      <c r="O44" s="5"/>
      <c r="P44" s="5"/>
      <c r="Q44" s="5"/>
      <c r="R44" s="134"/>
      <c r="S44" s="5"/>
      <c r="T44" s="10"/>
    </row>
    <row r="45" spans="1:20" ht="10.5" customHeight="1" thickBot="1" x14ac:dyDescent="0.25">
      <c r="A45" s="10"/>
      <c r="B45" s="73"/>
      <c r="C45" s="74"/>
      <c r="D45" s="74"/>
      <c r="E45" s="75"/>
      <c r="F45" s="76"/>
      <c r="G45" s="76"/>
      <c r="H45" s="76"/>
      <c r="I45" s="76"/>
      <c r="J45" s="76"/>
      <c r="K45" s="18"/>
      <c r="L45" s="19"/>
      <c r="M45" s="20"/>
      <c r="N45" s="20"/>
      <c r="O45" s="21"/>
      <c r="P45" s="21"/>
      <c r="Q45" s="77"/>
      <c r="R45" s="20"/>
      <c r="S45" s="20"/>
    </row>
    <row r="46" spans="1:20" ht="70.5" customHeight="1" thickBot="1" x14ac:dyDescent="0.25">
      <c r="A46" s="10"/>
      <c r="B46" s="320" t="s">
        <v>161</v>
      </c>
      <c r="C46" s="321"/>
      <c r="D46" s="321"/>
      <c r="E46" s="321"/>
      <c r="F46" s="321"/>
      <c r="G46" s="321"/>
      <c r="H46" s="321"/>
      <c r="I46" s="321"/>
      <c r="J46" s="321"/>
      <c r="K46" s="321"/>
      <c r="L46" s="321"/>
      <c r="M46" s="321"/>
      <c r="N46" s="321"/>
      <c r="O46" s="321"/>
      <c r="P46" s="321"/>
      <c r="Q46" s="321"/>
      <c r="R46" s="321"/>
      <c r="S46" s="321"/>
      <c r="T46" s="322"/>
    </row>
    <row r="47" spans="1:20" ht="10.5" customHeight="1" thickBot="1" x14ac:dyDescent="0.25">
      <c r="A47" s="10"/>
      <c r="B47" s="73"/>
      <c r="C47" s="74"/>
      <c r="D47" s="74"/>
      <c r="E47" s="75"/>
      <c r="F47" s="76"/>
      <c r="G47" s="76"/>
      <c r="H47" s="76"/>
      <c r="I47" s="76"/>
      <c r="J47" s="76"/>
      <c r="K47" s="18"/>
      <c r="L47" s="19"/>
      <c r="M47" s="20"/>
      <c r="N47" s="20"/>
      <c r="O47" s="21"/>
      <c r="P47" s="21"/>
      <c r="Q47" s="77"/>
      <c r="R47" s="20"/>
      <c r="S47" s="20"/>
    </row>
    <row r="48" spans="1:20" ht="17.25" hidden="1" thickBot="1" x14ac:dyDescent="0.25">
      <c r="B48" s="73"/>
      <c r="C48" s="74"/>
      <c r="D48" s="74"/>
      <c r="E48" s="75"/>
      <c r="F48" s="76"/>
      <c r="G48" s="76"/>
      <c r="H48" s="76"/>
      <c r="I48" s="76"/>
      <c r="J48" s="76"/>
      <c r="K48" s="18"/>
      <c r="L48" s="19"/>
      <c r="M48" s="20"/>
      <c r="N48" s="20"/>
      <c r="O48" s="21"/>
      <c r="P48" s="21"/>
      <c r="Q48" s="77"/>
      <c r="R48" s="20"/>
      <c r="S48" s="20"/>
    </row>
    <row r="49" spans="1:20" ht="93.75" customHeight="1" x14ac:dyDescent="0.2">
      <c r="A49" s="10"/>
      <c r="B49" s="111"/>
      <c r="C49" s="112"/>
      <c r="D49" s="113"/>
      <c r="E49" s="113"/>
      <c r="F49" s="113"/>
      <c r="G49" s="113"/>
      <c r="H49" s="113"/>
      <c r="I49" s="151"/>
      <c r="J49" s="151"/>
      <c r="K49" s="151"/>
      <c r="L49" s="151"/>
      <c r="M49" s="113"/>
      <c r="N49" s="113"/>
      <c r="O49" s="113"/>
      <c r="P49" s="113"/>
      <c r="Q49" s="113"/>
      <c r="R49" s="114"/>
      <c r="S49" s="114"/>
      <c r="T49" s="115"/>
    </row>
    <row r="50" spans="1:20" s="98" customFormat="1" ht="23.25" customHeight="1" x14ac:dyDescent="0.25">
      <c r="A50" s="96"/>
      <c r="B50" s="116"/>
      <c r="C50" s="97"/>
      <c r="D50" s="101"/>
      <c r="E50" s="101"/>
      <c r="F50" s="101"/>
      <c r="G50" s="96"/>
      <c r="H50" s="96"/>
      <c r="I50" s="101"/>
      <c r="J50" s="101"/>
      <c r="K50" s="101"/>
      <c r="L50" s="101"/>
      <c r="M50" s="101"/>
      <c r="N50" s="101"/>
      <c r="O50" s="79"/>
      <c r="P50" s="79"/>
      <c r="Q50" s="101"/>
      <c r="R50" s="101"/>
      <c r="S50" s="101"/>
      <c r="T50" s="117"/>
    </row>
    <row r="51" spans="1:20" s="98" customFormat="1" ht="23.25" customHeight="1" x14ac:dyDescent="0.25">
      <c r="A51" s="96"/>
      <c r="B51" s="116"/>
      <c r="C51" s="97"/>
      <c r="D51" s="101"/>
      <c r="E51" s="101"/>
      <c r="F51" s="101"/>
      <c r="G51" s="96"/>
      <c r="H51" s="96"/>
      <c r="I51" s="314"/>
      <c r="J51" s="314"/>
      <c r="K51" s="314"/>
      <c r="L51" s="314"/>
      <c r="M51" s="314"/>
      <c r="N51" s="314"/>
      <c r="O51" s="79"/>
      <c r="P51" s="79"/>
      <c r="Q51" s="101"/>
      <c r="R51" s="101"/>
      <c r="S51" s="101"/>
      <c r="T51" s="117"/>
    </row>
    <row r="52" spans="1:20" s="95" customFormat="1" ht="9" customHeight="1" thickBot="1" x14ac:dyDescent="0.25">
      <c r="A52" s="94"/>
      <c r="B52" s="118"/>
      <c r="C52" s="5"/>
      <c r="D52" s="79"/>
      <c r="E52" s="79"/>
      <c r="F52" s="79"/>
      <c r="G52" s="79"/>
      <c r="H52" s="119"/>
      <c r="I52" s="79"/>
      <c r="J52" s="79"/>
      <c r="K52" s="79"/>
      <c r="L52" s="79"/>
      <c r="M52" s="79"/>
      <c r="N52" s="79"/>
      <c r="O52" s="79"/>
      <c r="P52" s="79"/>
      <c r="Q52" s="79"/>
      <c r="R52" s="79"/>
      <c r="S52" s="79"/>
      <c r="T52" s="120"/>
    </row>
    <row r="53" spans="1:20" ht="15.75" x14ac:dyDescent="0.2">
      <c r="A53" s="10"/>
      <c r="B53" s="118"/>
      <c r="C53" s="5"/>
      <c r="D53" s="323"/>
      <c r="E53" s="323"/>
      <c r="F53" s="323"/>
      <c r="G53" s="323"/>
      <c r="H53" s="323"/>
      <c r="I53" s="323"/>
      <c r="J53" s="323"/>
      <c r="K53" s="323"/>
      <c r="L53" s="323"/>
      <c r="M53" s="323"/>
      <c r="N53" s="323"/>
      <c r="O53" s="323"/>
      <c r="P53" s="323"/>
      <c r="Q53" s="323"/>
      <c r="R53" s="323"/>
      <c r="S53" s="323"/>
      <c r="T53" s="120"/>
    </row>
    <row r="54" spans="1:20" ht="15.75" x14ac:dyDescent="0.2">
      <c r="A54" s="10"/>
      <c r="B54" s="118"/>
      <c r="C54" s="5"/>
      <c r="D54" s="309"/>
      <c r="E54" s="309"/>
      <c r="F54" s="309"/>
      <c r="G54" s="309"/>
      <c r="H54" s="309"/>
      <c r="I54" s="309"/>
      <c r="J54" s="309"/>
      <c r="K54" s="309"/>
      <c r="L54" s="309"/>
      <c r="M54" s="309"/>
      <c r="N54" s="309"/>
      <c r="O54" s="309"/>
      <c r="P54" s="309"/>
      <c r="Q54" s="309"/>
      <c r="R54" s="309"/>
      <c r="S54" s="309"/>
      <c r="T54" s="120"/>
    </row>
    <row r="55" spans="1:20" ht="15.75" x14ac:dyDescent="0.2">
      <c r="A55" s="10"/>
      <c r="B55" s="118"/>
      <c r="C55" s="5"/>
      <c r="D55" s="309"/>
      <c r="E55" s="309"/>
      <c r="F55" s="309"/>
      <c r="G55" s="309"/>
      <c r="H55" s="309"/>
      <c r="I55" s="309"/>
      <c r="J55" s="309"/>
      <c r="K55" s="309"/>
      <c r="L55" s="309"/>
      <c r="M55" s="309"/>
      <c r="N55" s="309"/>
      <c r="O55" s="309"/>
      <c r="P55" s="309"/>
      <c r="Q55" s="309"/>
      <c r="R55" s="309"/>
      <c r="S55" s="309"/>
      <c r="T55" s="120"/>
    </row>
    <row r="56" spans="1:20" ht="15.75" x14ac:dyDescent="0.2">
      <c r="A56" s="10"/>
      <c r="B56" s="118"/>
      <c r="C56" s="5"/>
      <c r="D56" s="309"/>
      <c r="E56" s="309"/>
      <c r="F56" s="309"/>
      <c r="G56" s="309"/>
      <c r="H56" s="309"/>
      <c r="I56" s="309"/>
      <c r="J56" s="309"/>
      <c r="K56" s="309"/>
      <c r="L56" s="309"/>
      <c r="M56" s="309"/>
      <c r="N56" s="309"/>
      <c r="O56" s="309"/>
      <c r="P56" s="309"/>
      <c r="Q56" s="309"/>
      <c r="R56" s="309"/>
      <c r="S56" s="309"/>
      <c r="T56" s="120"/>
    </row>
    <row r="57" spans="1:20" ht="17.25" thickBot="1" x14ac:dyDescent="0.25">
      <c r="B57" s="121"/>
      <c r="C57" s="122"/>
      <c r="D57" s="122"/>
      <c r="E57" s="123"/>
      <c r="F57" s="124"/>
      <c r="G57" s="124"/>
      <c r="H57" s="124"/>
      <c r="I57" s="124"/>
      <c r="J57" s="124"/>
      <c r="K57" s="319"/>
      <c r="L57" s="319"/>
      <c r="M57" s="319"/>
      <c r="N57" s="125"/>
      <c r="O57" s="126"/>
      <c r="P57" s="126"/>
      <c r="Q57" s="127"/>
      <c r="R57" s="125"/>
      <c r="S57" s="125"/>
      <c r="T57" s="128"/>
    </row>
    <row r="58" spans="1:20" ht="16.5" x14ac:dyDescent="0.2">
      <c r="B58" s="73"/>
      <c r="C58" s="74"/>
      <c r="D58" s="74"/>
      <c r="E58" s="75"/>
      <c r="F58" s="76"/>
      <c r="G58" s="76"/>
      <c r="H58" s="76"/>
      <c r="I58" s="76"/>
      <c r="J58" s="76"/>
      <c r="K58" s="227"/>
      <c r="L58" s="227"/>
      <c r="M58" s="227"/>
      <c r="N58" s="20"/>
      <c r="O58" s="21"/>
      <c r="P58" s="21"/>
      <c r="Q58" s="77"/>
      <c r="R58" s="20"/>
      <c r="S58" s="20"/>
    </row>
    <row r="59" spans="1:20" ht="16.5" x14ac:dyDescent="0.2">
      <c r="B59" s="73"/>
      <c r="C59" s="74"/>
      <c r="D59" s="74"/>
      <c r="E59" s="75"/>
      <c r="F59" s="76"/>
      <c r="G59" s="76"/>
      <c r="H59" s="76"/>
      <c r="I59" s="76"/>
      <c r="J59" s="76"/>
      <c r="K59" s="227"/>
      <c r="L59" s="227"/>
      <c r="M59" s="227"/>
      <c r="N59" s="20"/>
      <c r="O59" s="21"/>
      <c r="P59" s="21"/>
      <c r="Q59" s="77"/>
      <c r="R59" s="20"/>
      <c r="S59" s="20"/>
    </row>
    <row r="60" spans="1:20" ht="15.75" x14ac:dyDescent="0.2">
      <c r="B60" s="29"/>
      <c r="C60" s="29"/>
      <c r="D60" s="29"/>
      <c r="E60" s="29"/>
      <c r="F60" s="30"/>
      <c r="G60" s="29"/>
      <c r="H60" s="29"/>
      <c r="I60" s="29"/>
      <c r="J60" s="29"/>
      <c r="K60" s="318"/>
      <c r="L60" s="318"/>
      <c r="M60" s="318"/>
      <c r="N60" s="29"/>
      <c r="O60" s="29"/>
      <c r="P60" s="29"/>
      <c r="Q60" s="46"/>
      <c r="R60" s="29"/>
      <c r="S60" s="29"/>
      <c r="T60" s="3"/>
    </row>
    <row r="61" spans="1:20" s="14" customFormat="1" x14ac:dyDescent="0.2">
      <c r="A61" s="6"/>
      <c r="B61" s="6"/>
      <c r="C61" s="6"/>
      <c r="D61" s="6"/>
      <c r="K61" s="318"/>
      <c r="L61" s="318"/>
      <c r="M61" s="318"/>
      <c r="Q61" s="81"/>
      <c r="T61" s="6"/>
    </row>
  </sheetData>
  <sheetProtection selectLockedCells="1"/>
  <mergeCells count="51">
    <mergeCell ref="D56:S56"/>
    <mergeCell ref="K57:M57"/>
    <mergeCell ref="K60:M60"/>
    <mergeCell ref="K61:M61"/>
    <mergeCell ref="B31:Q31"/>
    <mergeCell ref="B46:T46"/>
    <mergeCell ref="I51:N51"/>
    <mergeCell ref="D53:S53"/>
    <mergeCell ref="D54:S54"/>
    <mergeCell ref="D55:S55"/>
    <mergeCell ref="F27:H27"/>
    <mergeCell ref="F28:H28"/>
    <mergeCell ref="L28:M28"/>
    <mergeCell ref="S28:T28"/>
    <mergeCell ref="F29:H29"/>
    <mergeCell ref="L29:M29"/>
    <mergeCell ref="S29:T29"/>
    <mergeCell ref="F26:H26"/>
    <mergeCell ref="L26:M26"/>
    <mergeCell ref="S26:T26"/>
    <mergeCell ref="B18:D18"/>
    <mergeCell ref="E18:F18"/>
    <mergeCell ref="G18:I18"/>
    <mergeCell ref="B19:D19"/>
    <mergeCell ref="E19:R19"/>
    <mergeCell ref="S19:T19"/>
    <mergeCell ref="B20:C20"/>
    <mergeCell ref="B21:C21"/>
    <mergeCell ref="B22:C22"/>
    <mergeCell ref="B23:D23"/>
    <mergeCell ref="B25:T25"/>
    <mergeCell ref="I16:J16"/>
    <mergeCell ref="K16:N16"/>
    <mergeCell ref="O16:Q16"/>
    <mergeCell ref="C9:J9"/>
    <mergeCell ref="G11:J11"/>
    <mergeCell ref="G12:J12"/>
    <mergeCell ref="B14:D16"/>
    <mergeCell ref="E14:H16"/>
    <mergeCell ref="I14:J14"/>
    <mergeCell ref="K14:N14"/>
    <mergeCell ref="O14:Q14"/>
    <mergeCell ref="I15:J15"/>
    <mergeCell ref="K15:N15"/>
    <mergeCell ref="O15:Q15"/>
    <mergeCell ref="B2:T2"/>
    <mergeCell ref="B3:T3"/>
    <mergeCell ref="B4:T4"/>
    <mergeCell ref="B5:T5"/>
    <mergeCell ref="B7:D7"/>
    <mergeCell ref="E7:T7"/>
  </mergeCells>
  <conditionalFormatting sqref="C29:E29">
    <cfRule type="cellIs" dxfId="282" priority="17" operator="equal">
      <formula>#REF!</formula>
    </cfRule>
    <cfRule type="cellIs" dxfId="281" priority="18" operator="equal">
      <formula>#REF!</formula>
    </cfRule>
  </conditionalFormatting>
  <conditionalFormatting sqref="C26:F26">
    <cfRule type="cellIs" dxfId="280" priority="27" operator="equal">
      <formula>#REF!</formula>
    </cfRule>
    <cfRule type="cellIs" dxfId="279" priority="28" operator="equal">
      <formula>#REF!</formula>
    </cfRule>
  </conditionalFormatting>
  <conditionalFormatting sqref="C28:F28">
    <cfRule type="cellIs" dxfId="278" priority="39" operator="equal">
      <formula>#REF!</formula>
    </cfRule>
    <cfRule type="cellIs" dxfId="277" priority="40" operator="equal">
      <formula>#REF!</formula>
    </cfRule>
  </conditionalFormatting>
  <conditionalFormatting sqref="C57:J59">
    <cfRule type="cellIs" dxfId="276" priority="37" operator="equal">
      <formula>#REF!</formula>
    </cfRule>
    <cfRule type="cellIs" dxfId="275" priority="38" operator="equal">
      <formula>#REF!</formula>
    </cfRule>
  </conditionalFormatting>
  <conditionalFormatting sqref="C24:L24">
    <cfRule type="cellIs" dxfId="274" priority="45" operator="equal">
      <formula>#REF!</formula>
    </cfRule>
    <cfRule type="cellIs" dxfId="273" priority="46" operator="equal">
      <formula>#REF!</formula>
    </cfRule>
  </conditionalFormatting>
  <conditionalFormatting sqref="C45:L45">
    <cfRule type="cellIs" dxfId="272" priority="5" operator="equal">
      <formula>#REF!</formula>
    </cfRule>
    <cfRule type="cellIs" dxfId="271" priority="6" operator="equal">
      <formula>#REF!</formula>
    </cfRule>
  </conditionalFormatting>
  <conditionalFormatting sqref="C47:L48">
    <cfRule type="cellIs" dxfId="270" priority="33" operator="equal">
      <formula>#REF!</formula>
    </cfRule>
    <cfRule type="cellIs" dxfId="269" priority="34" operator="equal">
      <formula>#REF!</formula>
    </cfRule>
  </conditionalFormatting>
  <conditionalFormatting sqref="D53">
    <cfRule type="cellIs" dxfId="268" priority="35" operator="equal">
      <formula>#REF!</formula>
    </cfRule>
    <cfRule type="cellIs" dxfId="267" priority="36" operator="equal">
      <formula>#REF!</formula>
    </cfRule>
  </conditionalFormatting>
  <conditionalFormatting sqref="F11">
    <cfRule type="containsText" dxfId="266" priority="47" operator="containsText" text="NO HABILITADO">
      <formula>NOT(ISERROR(SEARCH("NO HABILITADO",F11)))</formula>
    </cfRule>
    <cfRule type="containsText" dxfId="265" priority="48" operator="containsText" text="HABILITADO">
      <formula>NOT(ISERROR(SEARCH("HABILITADO",F11)))</formula>
    </cfRule>
  </conditionalFormatting>
  <conditionalFormatting sqref="F26">
    <cfRule type="cellIs" dxfId="264" priority="25" operator="equal">
      <formula>#REF!</formula>
    </cfRule>
    <cfRule type="cellIs" dxfId="263" priority="26" operator="equal">
      <formula>#REF!</formula>
    </cfRule>
  </conditionalFormatting>
  <conditionalFormatting sqref="F29">
    <cfRule type="cellIs" dxfId="262" priority="13" operator="equal">
      <formula>#REF!</formula>
    </cfRule>
    <cfRule type="cellIs" dxfId="261" priority="14" operator="equal">
      <formula>#REF!</formula>
    </cfRule>
  </conditionalFormatting>
  <conditionalFormatting sqref="G11">
    <cfRule type="containsText" dxfId="260" priority="21" operator="containsText" text="NO CUMPLE">
      <formula>NOT(ISERROR(SEARCH("NO CUMPLE",G11)))</formula>
    </cfRule>
    <cfRule type="containsText" dxfId="259" priority="22" operator="containsText" text="CUMPLE">
      <formula>NOT(ISERROR(SEARCH("CUMPLE",G11)))</formula>
    </cfRule>
  </conditionalFormatting>
  <conditionalFormatting sqref="I28:K29 T21:T23">
    <cfRule type="containsText" dxfId="258" priority="3" operator="containsText" text="NO">
      <formula>NOT(ISERROR(SEARCH("NO",I21)))</formula>
    </cfRule>
    <cfRule type="containsText" dxfId="257" priority="4" operator="containsText" text="CUMPLE">
      <formula>NOT(ISERROR(SEARCH("CUMPLE",I21)))</formula>
    </cfRule>
  </conditionalFormatting>
  <conditionalFormatting sqref="K57:K59">
    <cfRule type="cellIs" dxfId="256" priority="41" operator="equal">
      <formula>#REF!</formula>
    </cfRule>
    <cfRule type="cellIs" dxfId="255" priority="42" operator="equal">
      <formula>#REF!</formula>
    </cfRule>
  </conditionalFormatting>
  <conditionalFormatting sqref="L26">
    <cfRule type="cellIs" dxfId="254" priority="23" operator="equal">
      <formula>#REF!</formula>
    </cfRule>
    <cfRule type="cellIs" dxfId="253" priority="24" operator="equal">
      <formula>#REF!</formula>
    </cfRule>
  </conditionalFormatting>
  <conditionalFormatting sqref="L57:M59">
    <cfRule type="cellIs" dxfId="252" priority="43" operator="equal">
      <formula>#REF!</formula>
    </cfRule>
    <cfRule type="cellIs" dxfId="251" priority="44" operator="equal">
      <formula>#REF!</formula>
    </cfRule>
  </conditionalFormatting>
  <conditionalFormatting sqref="N26">
    <cfRule type="cellIs" dxfId="250" priority="29" operator="equal">
      <formula>#REF!</formula>
    </cfRule>
    <cfRule type="cellIs" dxfId="249" priority="30" operator="equal">
      <formula>#REF!</formula>
    </cfRule>
  </conditionalFormatting>
  <conditionalFormatting sqref="N28:N29">
    <cfRule type="containsText" dxfId="248" priority="11" operator="containsText" text="NO">
      <formula>NOT(ISERROR(SEARCH("NO",N28)))</formula>
    </cfRule>
    <cfRule type="containsText" dxfId="247" priority="12" operator="containsText" text="CUMPLE">
      <formula>NOT(ISERROR(SEARCH("CUMPLE",N28)))</formula>
    </cfRule>
  </conditionalFormatting>
  <conditionalFormatting sqref="O26 C27:F27 I27:K27 N27:P27 C30:L30">
    <cfRule type="cellIs" dxfId="246" priority="53" operator="equal">
      <formula>#REF!</formula>
    </cfRule>
    <cfRule type="cellIs" dxfId="245" priority="54" operator="equal">
      <formula>#REF!</formula>
    </cfRule>
  </conditionalFormatting>
  <conditionalFormatting sqref="O29">
    <cfRule type="cellIs" dxfId="244" priority="19" operator="equal">
      <formula>#REF!</formula>
    </cfRule>
    <cfRule type="cellIs" dxfId="243" priority="20" operator="equal">
      <formula>#REF!</formula>
    </cfRule>
  </conditionalFormatting>
  <conditionalFormatting sqref="P28">
    <cfRule type="cellIs" dxfId="242" priority="31" operator="equal">
      <formula>#REF!</formula>
    </cfRule>
    <cfRule type="cellIs" dxfId="241" priority="32" operator="equal">
      <formula>#REF!</formula>
    </cfRule>
  </conditionalFormatting>
  <conditionalFormatting sqref="P26">
    <cfRule type="cellIs" dxfId="240" priority="51" operator="equal">
      <formula>#REF!</formula>
    </cfRule>
    <cfRule type="cellIs" dxfId="239" priority="52" operator="equal">
      <formula>#REF!</formula>
    </cfRule>
  </conditionalFormatting>
  <conditionalFormatting sqref="P29">
    <cfRule type="cellIs" dxfId="238" priority="15" operator="equal">
      <formula>#REF!</formula>
    </cfRule>
    <cfRule type="cellIs" dxfId="237" priority="16" operator="equal">
      <formula>#REF!</formula>
    </cfRule>
  </conditionalFormatting>
  <conditionalFormatting sqref="Q26:R26">
    <cfRule type="cellIs" dxfId="236" priority="49" operator="equal">
      <formula>#REF!</formula>
    </cfRule>
    <cfRule type="cellIs" dxfId="235" priority="50" operator="equal">
      <formula>#REF!</formula>
    </cfRule>
  </conditionalFormatting>
  <conditionalFormatting sqref="S31">
    <cfRule type="cellIs" dxfId="234" priority="7" operator="equal">
      <formula>"CUMPLE"</formula>
    </cfRule>
    <cfRule type="cellIs" dxfId="233" priority="8" operator="equal">
      <formula>"NO CUMPLE"</formula>
    </cfRule>
  </conditionalFormatting>
  <conditionalFormatting sqref="T49:T56">
    <cfRule type="containsText" dxfId="232" priority="9" operator="containsText" text="NO CUMPLE">
      <formula>NOT(ISERROR(SEARCH("NO CUMPLE",T49)))</formula>
    </cfRule>
    <cfRule type="containsText" dxfId="231" priority="10" operator="containsText" text="CUMPLE">
      <formula>NOT(ISERROR(SEARCH("CUMPLE",T49)))</formula>
    </cfRule>
  </conditionalFormatting>
  <conditionalFormatting sqref="O28">
    <cfRule type="cellIs" dxfId="230" priority="1" operator="equal">
      <formula>#REF!</formula>
    </cfRule>
    <cfRule type="cellIs" dxfId="229" priority="2" operator="equal">
      <formula>#REF!</formula>
    </cfRule>
  </conditionalFormatting>
  <dataValidations count="1">
    <dataValidation type="list" allowBlank="1" showInputMessage="1" showErrorMessage="1" sqref="E24:L24" xr:uid="{3C9D8CC8-0533-43A2-B83C-EF4FF63E64A3}">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6593-AACD-4B1F-AD8B-197BE7950D15}">
  <sheetPr>
    <pageSetUpPr fitToPage="1"/>
  </sheetPr>
  <dimension ref="A1:M25"/>
  <sheetViews>
    <sheetView view="pageBreakPreview" zoomScaleNormal="100" zoomScaleSheetLayoutView="100" workbookViewId="0">
      <selection activeCell="B20" sqref="A20:M25"/>
    </sheetView>
  </sheetViews>
  <sheetFormatPr baseColWidth="10" defaultColWidth="11.42578125" defaultRowHeight="12.75" x14ac:dyDescent="0.2"/>
  <cols>
    <col min="1" max="1" width="5" style="26" customWidth="1"/>
    <col min="2" max="2" width="46.85546875" style="26" customWidth="1"/>
    <col min="3" max="3" width="8.7109375" style="147"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82" t="s">
        <v>18</v>
      </c>
      <c r="B1" s="383"/>
      <c r="C1" s="383"/>
      <c r="D1" s="383"/>
      <c r="E1" s="383"/>
      <c r="F1" s="383"/>
      <c r="G1" s="383"/>
      <c r="H1" s="383"/>
      <c r="I1" s="383"/>
      <c r="J1" s="383"/>
      <c r="K1" s="383"/>
      <c r="L1" s="383"/>
      <c r="M1" s="384"/>
    </row>
    <row r="2" spans="1:13" ht="26.25" customHeight="1" x14ac:dyDescent="0.25">
      <c r="A2" s="385" t="s">
        <v>41</v>
      </c>
      <c r="B2" s="386"/>
      <c r="C2" s="386"/>
      <c r="D2" s="386"/>
      <c r="E2" s="386"/>
      <c r="F2" s="386"/>
      <c r="G2" s="386"/>
      <c r="H2" s="386"/>
      <c r="I2" s="386"/>
      <c r="J2" s="386"/>
      <c r="K2" s="386"/>
      <c r="L2" s="386"/>
      <c r="M2" s="387"/>
    </row>
    <row r="3" spans="1:13" ht="28.5" customHeight="1" x14ac:dyDescent="0.25">
      <c r="A3" s="385" t="s">
        <v>67</v>
      </c>
      <c r="B3" s="386"/>
      <c r="C3" s="386"/>
      <c r="D3" s="386"/>
      <c r="E3" s="386"/>
      <c r="F3" s="386"/>
      <c r="G3" s="386"/>
      <c r="H3" s="386"/>
      <c r="I3" s="386"/>
      <c r="J3" s="386"/>
      <c r="K3" s="386"/>
      <c r="L3" s="386"/>
      <c r="M3" s="387"/>
    </row>
    <row r="4" spans="1:13" ht="28.5" customHeight="1" thickBot="1" x14ac:dyDescent="0.25">
      <c r="A4" s="388" t="str">
        <f>Datos!B3</f>
        <v>FDLU-LP-010-2024 (117411)</v>
      </c>
      <c r="B4" s="389"/>
      <c r="C4" s="389"/>
      <c r="D4" s="389"/>
      <c r="E4" s="389"/>
      <c r="F4" s="389"/>
      <c r="G4" s="389"/>
      <c r="H4" s="389"/>
      <c r="I4" s="389"/>
      <c r="J4" s="389"/>
      <c r="K4" s="389"/>
      <c r="L4" s="389"/>
      <c r="M4" s="390"/>
    </row>
    <row r="5" spans="1:13" ht="8.25" customHeight="1" thickBot="1" x14ac:dyDescent="0.3">
      <c r="A5" s="27"/>
      <c r="B5" s="39"/>
      <c r="C5" s="142"/>
      <c r="D5" s="39"/>
      <c r="E5" s="39"/>
      <c r="F5" s="39"/>
      <c r="M5" s="28"/>
    </row>
    <row r="6" spans="1:13" ht="37.5" customHeight="1" thickBot="1" x14ac:dyDescent="0.25">
      <c r="A6" s="358" t="s">
        <v>19</v>
      </c>
      <c r="B6" s="359"/>
      <c r="C6" s="359"/>
      <c r="D6" s="391" t="str">
        <f>Datos!B2</f>
        <v>CONTRATAR MEDIANTE EL SISTEMA DE PRECIOS UNITARIOS A MONTO AGOTABLE, LAS OBRAS DE REHABILITACIÓN Y/O CONSERVACIÓN Y/O MEJORAMIENTO Y/O MANTENIMIENTO DE PARQUES DE PROXIMIDAD DE LA LOCALIDAD DE USME</v>
      </c>
      <c r="E6" s="391"/>
      <c r="F6" s="391"/>
      <c r="G6" s="391"/>
      <c r="H6" s="391"/>
      <c r="I6" s="392"/>
      <c r="J6" s="392"/>
      <c r="K6" s="392"/>
      <c r="L6" s="392"/>
      <c r="M6" s="393"/>
    </row>
    <row r="7" spans="1:13" ht="9" customHeight="1" thickBot="1" x14ac:dyDescent="0.25">
      <c r="A7" s="136"/>
      <c r="B7" s="137"/>
      <c r="C7" s="137"/>
      <c r="D7" s="138"/>
      <c r="E7" s="138"/>
      <c r="F7" s="138"/>
      <c r="G7" s="138"/>
      <c r="H7" s="138"/>
      <c r="I7" s="138"/>
      <c r="J7" s="138"/>
      <c r="K7" s="138"/>
      <c r="L7" s="138"/>
      <c r="M7" s="139"/>
    </row>
    <row r="8" spans="1:13" ht="36" customHeight="1" thickBot="1" x14ac:dyDescent="0.25">
      <c r="A8" s="358" t="s">
        <v>69</v>
      </c>
      <c r="B8" s="359"/>
      <c r="C8" s="359"/>
      <c r="D8" s="359"/>
      <c r="E8" s="360">
        <f>Datos!B4</f>
        <v>3108643000</v>
      </c>
      <c r="F8" s="361"/>
      <c r="G8" s="362"/>
      <c r="H8" s="138"/>
      <c r="I8" s="138"/>
      <c r="J8" s="138"/>
      <c r="K8" s="138"/>
      <c r="L8" s="138"/>
      <c r="M8" s="139"/>
    </row>
    <row r="9" spans="1:13" ht="36" customHeight="1" thickBot="1" x14ac:dyDescent="0.25">
      <c r="A9" s="375" t="s">
        <v>72</v>
      </c>
      <c r="B9" s="359"/>
      <c r="C9" s="359"/>
      <c r="D9" s="359"/>
      <c r="E9" s="376">
        <f>Datos!B4-E8*E11</f>
        <v>3108643000</v>
      </c>
      <c r="F9" s="377"/>
      <c r="G9" s="378"/>
      <c r="H9" s="138"/>
      <c r="I9" s="138"/>
      <c r="J9" s="138"/>
      <c r="K9" s="138"/>
      <c r="L9" s="138"/>
      <c r="M9" s="139"/>
    </row>
    <row r="10" spans="1:13" ht="36" customHeight="1" thickBot="1" x14ac:dyDescent="0.25">
      <c r="A10" s="358" t="s">
        <v>70</v>
      </c>
      <c r="B10" s="359"/>
      <c r="C10" s="359"/>
      <c r="D10" s="359"/>
      <c r="E10" s="379">
        <v>9</v>
      </c>
      <c r="F10" s="380"/>
      <c r="G10" s="381"/>
      <c r="H10" s="138"/>
      <c r="I10" s="138"/>
      <c r="J10" s="138"/>
      <c r="K10" s="138"/>
      <c r="L10" s="138"/>
      <c r="M10" s="139"/>
    </row>
    <row r="11" spans="1:13" ht="36" customHeight="1" thickBot="1" x14ac:dyDescent="0.25">
      <c r="A11" s="358" t="s">
        <v>71</v>
      </c>
      <c r="B11" s="359"/>
      <c r="C11" s="359"/>
      <c r="D11" s="359"/>
      <c r="E11" s="336">
        <v>0</v>
      </c>
      <c r="F11" s="337"/>
      <c r="G11" s="338"/>
      <c r="H11" s="138"/>
      <c r="I11" s="138"/>
      <c r="J11" s="138"/>
      <c r="K11" s="138"/>
      <c r="L11" s="138"/>
      <c r="M11" s="139"/>
    </row>
    <row r="12" spans="1:13" ht="10.5" customHeight="1" thickBot="1" x14ac:dyDescent="0.3">
      <c r="A12" s="27"/>
      <c r="B12" s="39"/>
      <c r="C12" s="142"/>
      <c r="D12" s="39"/>
      <c r="E12" s="39"/>
      <c r="F12" s="39"/>
      <c r="G12" s="91"/>
      <c r="H12" s="91"/>
      <c r="I12" s="91"/>
      <c r="J12" s="91"/>
      <c r="K12" s="91"/>
      <c r="L12" s="91"/>
      <c r="M12" s="129"/>
    </row>
    <row r="13" spans="1:13" ht="27.75" customHeight="1" x14ac:dyDescent="0.2">
      <c r="A13" s="324" t="s">
        <v>12</v>
      </c>
      <c r="B13" s="326" t="s">
        <v>17</v>
      </c>
      <c r="C13" s="326" t="s">
        <v>74</v>
      </c>
      <c r="D13" s="339" t="s">
        <v>75</v>
      </c>
      <c r="E13" s="340"/>
      <c r="F13" s="340"/>
      <c r="G13" s="340"/>
      <c r="H13" s="347" t="s">
        <v>68</v>
      </c>
      <c r="I13" s="347" t="s">
        <v>20</v>
      </c>
      <c r="J13" s="343" t="s">
        <v>15</v>
      </c>
      <c r="K13" s="340"/>
      <c r="L13" s="340"/>
      <c r="M13" s="344"/>
    </row>
    <row r="14" spans="1:13" s="148" customFormat="1" ht="17.25" customHeight="1" thickBot="1" x14ac:dyDescent="0.25">
      <c r="A14" s="325"/>
      <c r="B14" s="327"/>
      <c r="C14" s="327"/>
      <c r="D14" s="341"/>
      <c r="E14" s="342"/>
      <c r="F14" s="342"/>
      <c r="G14" s="342"/>
      <c r="H14" s="348"/>
      <c r="I14" s="348"/>
      <c r="J14" s="345"/>
      <c r="K14" s="342"/>
      <c r="L14" s="342"/>
      <c r="M14" s="346"/>
    </row>
    <row r="15" spans="1:13" ht="30" customHeight="1" x14ac:dyDescent="0.2">
      <c r="A15" s="235" t="str">
        <f>+'1. Exp.Habilitante  - 40'!B9</f>
        <v>1.</v>
      </c>
      <c r="B15" s="234" t="str">
        <f>+'1. Exp.Habilitante  - 40'!C9</f>
        <v>CONSORCIO CUBAGO</v>
      </c>
      <c r="C15" s="143" t="s">
        <v>74</v>
      </c>
      <c r="D15" s="364" t="s">
        <v>75</v>
      </c>
      <c r="E15" s="365"/>
      <c r="F15" s="365"/>
      <c r="G15" s="365"/>
      <c r="H15" s="149" t="s">
        <v>73</v>
      </c>
      <c r="I15" s="150" t="s">
        <v>20</v>
      </c>
      <c r="J15" s="366" t="s">
        <v>15</v>
      </c>
      <c r="K15" s="367"/>
      <c r="L15" s="367"/>
      <c r="M15" s="368"/>
    </row>
    <row r="16" spans="1:13" ht="34.5" customHeight="1" x14ac:dyDescent="0.2">
      <c r="A16" s="236" t="str">
        <f>+'1. Exp.Habilitante  - 40'!B9</f>
        <v>1.</v>
      </c>
      <c r="B16" s="162" t="str">
        <f>+'1. Exp.Habilitante  - 40'!K14</f>
        <v>AGORASPORT SA SUCURSAL COLOMBIA</v>
      </c>
      <c r="C16" s="141">
        <f>+'1. Exp.Habilitante  - 40'!R14</f>
        <v>0.85</v>
      </c>
      <c r="D16" s="369" t="s">
        <v>214</v>
      </c>
      <c r="E16" s="370"/>
      <c r="F16" s="370"/>
      <c r="G16" s="370"/>
      <c r="H16" s="373">
        <v>11077726146.059999</v>
      </c>
      <c r="I16" s="328" t="s">
        <v>9</v>
      </c>
      <c r="J16" s="330" t="s">
        <v>66</v>
      </c>
      <c r="K16" s="331"/>
      <c r="L16" s="331"/>
      <c r="M16" s="332"/>
    </row>
    <row r="17" spans="1:13" ht="34.5" customHeight="1" thickBot="1" x14ac:dyDescent="0.25">
      <c r="A17" s="237" t="str">
        <f>+'1. Exp.Habilitante  - 40'!B9</f>
        <v>1.</v>
      </c>
      <c r="B17" s="163" t="str">
        <f>+'1. Exp.Habilitante  - 40'!K15</f>
        <v>CARLOS FERNANDO CUBIDES BONILLA</v>
      </c>
      <c r="C17" s="233">
        <f>+'1. Exp.Habilitante  - 40'!R15</f>
        <v>0.15</v>
      </c>
      <c r="D17" s="371"/>
      <c r="E17" s="372"/>
      <c r="F17" s="372"/>
      <c r="G17" s="372"/>
      <c r="H17" s="374"/>
      <c r="I17" s="329"/>
      <c r="J17" s="333"/>
      <c r="K17" s="334"/>
      <c r="L17" s="334"/>
      <c r="M17" s="335"/>
    </row>
    <row r="18" spans="1:13" s="91" customFormat="1" ht="13.5" thickBot="1" x14ac:dyDescent="0.25">
      <c r="A18" s="92"/>
      <c r="C18" s="230"/>
    </row>
    <row r="19" spans="1:13" ht="23.25" customHeight="1" thickBot="1" x14ac:dyDescent="0.25">
      <c r="A19" s="355" t="s">
        <v>40</v>
      </c>
      <c r="B19" s="356"/>
      <c r="C19" s="356"/>
      <c r="D19" s="356"/>
      <c r="E19" s="356"/>
      <c r="F19" s="356"/>
      <c r="G19" s="356"/>
      <c r="H19" s="356"/>
      <c r="I19" s="356"/>
      <c r="J19" s="356"/>
      <c r="K19" s="356"/>
      <c r="L19" s="356"/>
      <c r="M19" s="357"/>
    </row>
    <row r="20" spans="1:13" ht="94.5" customHeight="1" x14ac:dyDescent="0.2">
      <c r="A20" s="102"/>
      <c r="B20" s="103"/>
      <c r="C20" s="145"/>
      <c r="D20" s="151"/>
      <c r="E20" s="151"/>
      <c r="F20" s="151"/>
      <c r="G20" s="151"/>
      <c r="H20" s="113"/>
      <c r="I20" s="113"/>
      <c r="J20" s="103"/>
      <c r="K20" s="103"/>
      <c r="L20" s="103"/>
      <c r="M20" s="104"/>
    </row>
    <row r="21" spans="1:13" ht="10.5" customHeight="1" x14ac:dyDescent="0.2">
      <c r="A21" s="105"/>
      <c r="B21" s="106"/>
      <c r="C21" s="161"/>
      <c r="D21" s="161"/>
      <c r="E21" s="161"/>
      <c r="F21" s="161"/>
      <c r="G21" s="161"/>
      <c r="H21" s="161"/>
      <c r="I21" s="161"/>
      <c r="J21" s="106"/>
      <c r="K21" s="106"/>
      <c r="L21" s="106"/>
      <c r="M21" s="107"/>
    </row>
    <row r="22" spans="1:13" ht="16.5" customHeight="1" x14ac:dyDescent="0.2">
      <c r="A22" s="105"/>
      <c r="B22" s="106"/>
      <c r="C22" s="363"/>
      <c r="D22" s="363"/>
      <c r="E22" s="363"/>
      <c r="F22" s="363"/>
      <c r="G22" s="363"/>
      <c r="H22" s="363"/>
      <c r="I22" s="363"/>
      <c r="J22" s="106"/>
      <c r="K22" s="106"/>
      <c r="L22" s="106"/>
      <c r="M22" s="107"/>
    </row>
    <row r="23" spans="1:13" ht="6.75" customHeight="1" thickBot="1" x14ac:dyDescent="0.25">
      <c r="A23" s="105"/>
      <c r="B23" s="108"/>
      <c r="C23" s="146"/>
      <c r="D23" s="108"/>
      <c r="E23" s="108"/>
      <c r="F23" s="108"/>
      <c r="G23" s="108"/>
      <c r="H23" s="108"/>
      <c r="I23" s="108"/>
      <c r="J23" s="108"/>
      <c r="K23" s="108"/>
      <c r="L23" s="108"/>
      <c r="M23" s="107"/>
    </row>
    <row r="24" spans="1:13" ht="16.5" x14ac:dyDescent="0.2">
      <c r="A24" s="349"/>
      <c r="B24" s="350"/>
      <c r="C24" s="350"/>
      <c r="D24" s="350"/>
      <c r="E24" s="350"/>
      <c r="F24" s="350"/>
      <c r="G24" s="350"/>
      <c r="H24" s="350"/>
      <c r="I24" s="350"/>
      <c r="J24" s="350"/>
      <c r="K24" s="350"/>
      <c r="L24" s="350"/>
      <c r="M24" s="351"/>
    </row>
    <row r="25" spans="1:13" ht="17.25" thickBot="1" x14ac:dyDescent="0.25">
      <c r="A25" s="352"/>
      <c r="B25" s="353"/>
      <c r="C25" s="353"/>
      <c r="D25" s="353"/>
      <c r="E25" s="353"/>
      <c r="F25" s="353"/>
      <c r="G25" s="353"/>
      <c r="H25" s="353"/>
      <c r="I25" s="353"/>
      <c r="J25" s="353"/>
      <c r="K25" s="353"/>
      <c r="L25" s="353"/>
      <c r="M25" s="354"/>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31">
    <mergeCell ref="A19:M19"/>
    <mergeCell ref="C22:I22"/>
    <mergeCell ref="A24:M24"/>
    <mergeCell ref="A25:M25"/>
    <mergeCell ref="H13:H14"/>
    <mergeCell ref="I13:I14"/>
    <mergeCell ref="J13:M14"/>
    <mergeCell ref="D15:G15"/>
    <mergeCell ref="J15:M15"/>
    <mergeCell ref="D16:G17"/>
    <mergeCell ref="H16:H17"/>
    <mergeCell ref="I16:I17"/>
    <mergeCell ref="J16:M17"/>
    <mergeCell ref="A11:D11"/>
    <mergeCell ref="E11:G11"/>
    <mergeCell ref="A13:A14"/>
    <mergeCell ref="B13:B14"/>
    <mergeCell ref="C13:C14"/>
    <mergeCell ref="D13:G14"/>
    <mergeCell ref="A8:D8"/>
    <mergeCell ref="E8:G8"/>
    <mergeCell ref="A9:D9"/>
    <mergeCell ref="E9:G9"/>
    <mergeCell ref="A10:D10"/>
    <mergeCell ref="E10:G10"/>
    <mergeCell ref="A1:M1"/>
    <mergeCell ref="A2:M2"/>
    <mergeCell ref="A3:M3"/>
    <mergeCell ref="A4:M4"/>
    <mergeCell ref="A6:C6"/>
    <mergeCell ref="D6:M6"/>
  </mergeCells>
  <conditionalFormatting sqref="A19">
    <cfRule type="cellIs" dxfId="228" priority="8" operator="equal">
      <formula>#REF!</formula>
    </cfRule>
    <cfRule type="cellIs" dxfId="227" priority="9" operator="equal">
      <formula>#REF!</formula>
    </cfRule>
    <cfRule type="cellIs" dxfId="226" priority="10" operator="equal">
      <formula>#REF!</formula>
    </cfRule>
    <cfRule type="cellIs" dxfId="225" priority="11" operator="equal">
      <formula>#REF!</formula>
    </cfRule>
  </conditionalFormatting>
  <conditionalFormatting sqref="H15">
    <cfRule type="top10" dxfId="224" priority="12" rank="1"/>
  </conditionalFormatting>
  <conditionalFormatting sqref="I16">
    <cfRule type="containsText" dxfId="223" priority="3" operator="containsText" text="NO">
      <formula>NOT(ISERROR(SEARCH("NO",I16)))</formula>
    </cfRule>
    <cfRule type="containsText" dxfId="222" priority="4" operator="containsText" text="CUMPLE">
      <formula>NOT(ISERROR(SEARCH("CUMPLE",I16)))</formula>
    </cfRule>
    <cfRule type="top10" dxfId="221" priority="5" rank="1"/>
  </conditionalFormatting>
  <conditionalFormatting sqref="J15">
    <cfRule type="colorScale" priority="6">
      <colorScale>
        <cfvo type="min"/>
        <cfvo type="percentile" val="50"/>
        <cfvo type="max"/>
        <color rgb="FFF8696B"/>
        <color rgb="FFFFEB84"/>
        <color rgb="FF63BE7B"/>
      </colorScale>
    </cfRule>
    <cfRule type="top10" dxfId="220" priority="7" rank="1"/>
  </conditionalFormatting>
  <conditionalFormatting sqref="J16">
    <cfRule type="colorScale" priority="1">
      <colorScale>
        <cfvo type="min"/>
        <cfvo type="percentile" val="50"/>
        <cfvo type="max"/>
        <color rgb="FFF8696B"/>
        <color rgb="FFFFEB84"/>
        <color rgb="FF63BE7B"/>
      </colorScale>
    </cfRule>
    <cfRule type="top10" dxfId="219"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B0DDA-4E38-40DE-A098-7D9A53ADD33A}">
  <dimension ref="A1:T59"/>
  <sheetViews>
    <sheetView view="pageBreakPreview" topLeftCell="A38" zoomScale="80" zoomScaleNormal="80" zoomScaleSheetLayoutView="80" workbookViewId="0">
      <selection activeCell="H47" sqref="D47:S58"/>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1"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62" t="s">
        <v>18</v>
      </c>
      <c r="C2" s="262"/>
      <c r="D2" s="262"/>
      <c r="E2" s="262"/>
      <c r="F2" s="262"/>
      <c r="G2" s="262"/>
      <c r="H2" s="262"/>
      <c r="I2" s="262"/>
      <c r="J2" s="262"/>
      <c r="K2" s="262"/>
      <c r="L2" s="262"/>
      <c r="M2" s="262"/>
      <c r="N2" s="262"/>
      <c r="O2" s="262"/>
      <c r="P2" s="262"/>
      <c r="Q2" s="262"/>
      <c r="R2" s="262"/>
      <c r="S2" s="262"/>
      <c r="T2" s="262"/>
    </row>
    <row r="3" spans="1:20" ht="36" customHeight="1" x14ac:dyDescent="0.2">
      <c r="A3" s="10"/>
      <c r="B3" s="262" t="s">
        <v>21</v>
      </c>
      <c r="C3" s="262"/>
      <c r="D3" s="262"/>
      <c r="E3" s="262"/>
      <c r="F3" s="262"/>
      <c r="G3" s="262"/>
      <c r="H3" s="262"/>
      <c r="I3" s="262"/>
      <c r="J3" s="262"/>
      <c r="K3" s="262"/>
      <c r="L3" s="262"/>
      <c r="M3" s="262"/>
      <c r="N3" s="262"/>
      <c r="O3" s="262"/>
      <c r="P3" s="262"/>
      <c r="Q3" s="262"/>
      <c r="R3" s="262"/>
      <c r="S3" s="262"/>
      <c r="T3" s="262"/>
    </row>
    <row r="4" spans="1:20" ht="36" customHeight="1" x14ac:dyDescent="0.2">
      <c r="A4" s="10"/>
      <c r="B4" s="262" t="s">
        <v>41</v>
      </c>
      <c r="C4" s="262"/>
      <c r="D4" s="262"/>
      <c r="E4" s="262"/>
      <c r="F4" s="262"/>
      <c r="G4" s="262"/>
      <c r="H4" s="262"/>
      <c r="I4" s="262"/>
      <c r="J4" s="262"/>
      <c r="K4" s="262"/>
      <c r="L4" s="262"/>
      <c r="M4" s="262"/>
      <c r="N4" s="262"/>
      <c r="O4" s="262"/>
      <c r="P4" s="262"/>
      <c r="Q4" s="262"/>
      <c r="R4" s="262"/>
      <c r="S4" s="262"/>
      <c r="T4" s="262"/>
    </row>
    <row r="5" spans="1:20" ht="36" customHeight="1" x14ac:dyDescent="0.2">
      <c r="A5" s="10"/>
      <c r="B5" s="262" t="str">
        <f>Datos!B3</f>
        <v>FDLU-LP-010-2024 (117411)</v>
      </c>
      <c r="C5" s="262"/>
      <c r="D5" s="262"/>
      <c r="E5" s="262"/>
      <c r="F5" s="262"/>
      <c r="G5" s="262"/>
      <c r="H5" s="262"/>
      <c r="I5" s="262"/>
      <c r="J5" s="262"/>
      <c r="K5" s="262"/>
      <c r="L5" s="262"/>
      <c r="M5" s="262"/>
      <c r="N5" s="262"/>
      <c r="O5" s="262"/>
      <c r="P5" s="262"/>
      <c r="Q5" s="262"/>
      <c r="R5" s="262"/>
      <c r="S5" s="262"/>
      <c r="T5" s="26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1" t="s">
        <v>0</v>
      </c>
      <c r="C7" s="272"/>
      <c r="D7" s="273"/>
      <c r="E7" s="274" t="s">
        <v>150</v>
      </c>
      <c r="F7" s="274"/>
      <c r="G7" s="274"/>
      <c r="H7" s="274"/>
      <c r="I7" s="274"/>
      <c r="J7" s="274"/>
      <c r="K7" s="274"/>
      <c r="L7" s="274"/>
      <c r="M7" s="274"/>
      <c r="N7" s="274"/>
      <c r="O7" s="274"/>
      <c r="P7" s="274"/>
      <c r="Q7" s="274"/>
      <c r="R7" s="274"/>
      <c r="S7" s="274"/>
      <c r="T7" s="274"/>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30" customHeight="1" x14ac:dyDescent="0.2">
      <c r="A9" s="47"/>
      <c r="B9" s="135" t="s">
        <v>158</v>
      </c>
      <c r="C9" s="268" t="s">
        <v>215</v>
      </c>
      <c r="D9" s="269"/>
      <c r="E9" s="269"/>
      <c r="F9" s="269"/>
      <c r="G9" s="269"/>
      <c r="H9" s="269"/>
      <c r="I9" s="269"/>
      <c r="J9" s="270"/>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1" t="s">
        <v>9</v>
      </c>
      <c r="H11" s="252"/>
      <c r="I11" s="252"/>
      <c r="J11" s="253"/>
      <c r="K11" s="35"/>
      <c r="L11" s="9"/>
      <c r="M11" s="9"/>
      <c r="N11" s="9"/>
      <c r="O11" s="9"/>
      <c r="P11" s="9"/>
      <c r="Q11" s="9"/>
      <c r="R11" s="9"/>
      <c r="S11" s="9"/>
      <c r="T11" s="9"/>
    </row>
    <row r="12" spans="1:20" s="1" customFormat="1" ht="38.25" customHeight="1" x14ac:dyDescent="0.2">
      <c r="A12" s="47"/>
      <c r="B12" s="35"/>
      <c r="C12" s="4"/>
      <c r="E12" s="23"/>
      <c r="F12" s="23"/>
      <c r="G12" s="254"/>
      <c r="H12" s="254"/>
      <c r="I12" s="254"/>
      <c r="J12" s="254"/>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85" t="s">
        <v>1</v>
      </c>
      <c r="C14" s="286"/>
      <c r="D14" s="287"/>
      <c r="E14" s="294" t="s">
        <v>215</v>
      </c>
      <c r="F14" s="295"/>
      <c r="G14" s="295"/>
      <c r="H14" s="296"/>
      <c r="I14" s="257" t="s">
        <v>2</v>
      </c>
      <c r="J14" s="258"/>
      <c r="K14" s="259" t="s">
        <v>216</v>
      </c>
      <c r="L14" s="260"/>
      <c r="M14" s="260"/>
      <c r="N14" s="261"/>
      <c r="O14" s="257" t="s">
        <v>3</v>
      </c>
      <c r="P14" s="275"/>
      <c r="Q14" s="258"/>
      <c r="R14" s="238">
        <v>0.9</v>
      </c>
      <c r="S14" s="49"/>
      <c r="T14" s="49"/>
    </row>
    <row r="15" spans="1:20" s="7" customFormat="1" ht="35.25" customHeight="1" x14ac:dyDescent="0.2">
      <c r="A15" s="8"/>
      <c r="B15" s="288"/>
      <c r="C15" s="289"/>
      <c r="D15" s="290"/>
      <c r="E15" s="297"/>
      <c r="F15" s="298"/>
      <c r="G15" s="298"/>
      <c r="H15" s="299"/>
      <c r="I15" s="257" t="s">
        <v>4</v>
      </c>
      <c r="J15" s="258"/>
      <c r="K15" s="259" t="s">
        <v>217</v>
      </c>
      <c r="L15" s="260"/>
      <c r="M15" s="260"/>
      <c r="N15" s="261"/>
      <c r="O15" s="257" t="s">
        <v>3</v>
      </c>
      <c r="P15" s="275"/>
      <c r="Q15" s="258"/>
      <c r="R15" s="238">
        <v>0.1</v>
      </c>
      <c r="S15" s="49"/>
      <c r="T15" s="49"/>
    </row>
    <row r="16" spans="1:20" s="1" customFormat="1" ht="25.5" customHeight="1" x14ac:dyDescent="0.2">
      <c r="A16" s="47"/>
      <c r="B16" s="291"/>
      <c r="C16" s="292"/>
      <c r="D16" s="293"/>
      <c r="E16" s="300"/>
      <c r="F16" s="301"/>
      <c r="G16" s="301"/>
      <c r="H16" s="302"/>
      <c r="I16" s="257" t="s">
        <v>5</v>
      </c>
      <c r="J16" s="258"/>
      <c r="K16" s="259"/>
      <c r="L16" s="260"/>
      <c r="M16" s="260"/>
      <c r="N16" s="261"/>
      <c r="O16" s="257" t="s">
        <v>3</v>
      </c>
      <c r="P16" s="275"/>
      <c r="Q16" s="258"/>
      <c r="R16" s="238"/>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0" t="s">
        <v>6</v>
      </c>
      <c r="C18" s="280"/>
      <c r="D18" s="280"/>
      <c r="E18" s="281">
        <f>Datos!B4</f>
        <v>3108643000</v>
      </c>
      <c r="F18" s="281"/>
      <c r="G18" s="280" t="s">
        <v>103</v>
      </c>
      <c r="H18" s="280"/>
      <c r="I18" s="280"/>
      <c r="J18" s="241">
        <v>0.75</v>
      </c>
      <c r="K18" s="51">
        <f>((E18/1300000)*J18)</f>
        <v>1793.4478846153847</v>
      </c>
      <c r="L18" s="9"/>
      <c r="M18" s="9"/>
      <c r="N18" s="9"/>
      <c r="O18" s="9"/>
      <c r="P18" s="9"/>
      <c r="Q18" s="9"/>
      <c r="R18" s="9"/>
      <c r="S18" s="9"/>
      <c r="T18" s="9"/>
    </row>
    <row r="19" spans="1:20" s="1" customFormat="1" ht="174.75" customHeight="1" x14ac:dyDescent="0.2">
      <c r="A19" s="47"/>
      <c r="B19" s="255" t="s">
        <v>7</v>
      </c>
      <c r="C19" s="256"/>
      <c r="D19" s="273"/>
      <c r="E19" s="282" t="s">
        <v>160</v>
      </c>
      <c r="F19" s="283"/>
      <c r="G19" s="283"/>
      <c r="H19" s="283"/>
      <c r="I19" s="283"/>
      <c r="J19" s="283"/>
      <c r="K19" s="283"/>
      <c r="L19" s="283"/>
      <c r="M19" s="283"/>
      <c r="N19" s="283"/>
      <c r="O19" s="283"/>
      <c r="P19" s="283"/>
      <c r="Q19" s="283"/>
      <c r="R19" s="284"/>
      <c r="S19" s="263"/>
      <c r="T19" s="264"/>
    </row>
    <row r="20" spans="1:20" s="1" customFormat="1" ht="48.75" customHeight="1" x14ac:dyDescent="0.2">
      <c r="A20" s="47"/>
      <c r="B20" s="303" t="s">
        <v>65</v>
      </c>
      <c r="C20" s="303"/>
      <c r="D20" s="110" t="s">
        <v>61</v>
      </c>
      <c r="E20" s="52">
        <v>72101500</v>
      </c>
      <c r="F20" s="52">
        <v>72141300</v>
      </c>
      <c r="G20" s="52">
        <v>72153100</v>
      </c>
      <c r="H20" s="52"/>
      <c r="I20" s="52"/>
      <c r="J20" s="52"/>
      <c r="K20" s="52"/>
      <c r="L20" s="52"/>
      <c r="M20" s="52"/>
      <c r="N20" s="52"/>
      <c r="O20" s="52"/>
      <c r="P20" s="52"/>
      <c r="Q20" s="53"/>
      <c r="R20" s="54"/>
      <c r="S20" s="109" t="s">
        <v>59</v>
      </c>
      <c r="T20" s="109" t="s">
        <v>62</v>
      </c>
    </row>
    <row r="21" spans="1:20" s="1" customFormat="1" ht="22.5" customHeight="1" x14ac:dyDescent="0.2">
      <c r="A21" s="47"/>
      <c r="B21" s="255" t="s">
        <v>8</v>
      </c>
      <c r="C21" s="256"/>
      <c r="D21" s="55" t="s">
        <v>22</v>
      </c>
      <c r="E21" s="56" t="s">
        <v>170</v>
      </c>
      <c r="F21" s="56" t="s">
        <v>170</v>
      </c>
      <c r="G21" s="56" t="s">
        <v>170</v>
      </c>
      <c r="H21" s="56"/>
      <c r="I21" s="56"/>
      <c r="J21" s="56"/>
      <c r="K21" s="56"/>
      <c r="L21" s="56"/>
      <c r="M21" s="56"/>
      <c r="N21" s="56"/>
      <c r="O21" s="56"/>
      <c r="P21" s="56"/>
      <c r="Q21" s="56"/>
      <c r="R21" s="56"/>
      <c r="S21" s="54">
        <f t="shared" ref="S21" si="0">COUNTA(E21:R21)</f>
        <v>3</v>
      </c>
      <c r="T21" s="93" t="str">
        <f t="shared" ref="T21" si="1">IF(S21&gt;=1,"CUMPLE","NO CUMPLE")</f>
        <v>CUMPLE</v>
      </c>
    </row>
    <row r="22" spans="1:20" s="1" customFormat="1" ht="22.5" customHeight="1" x14ac:dyDescent="0.2">
      <c r="A22" s="47"/>
      <c r="B22" s="277" t="s">
        <v>60</v>
      </c>
      <c r="C22" s="278"/>
      <c r="D22" s="279"/>
      <c r="E22" s="52">
        <f>IF(E21&gt;0,1,0)</f>
        <v>1</v>
      </c>
      <c r="F22" s="52">
        <f t="shared" ref="F22:R22" si="2">IF(F21&gt;0,1,0)</f>
        <v>1</v>
      </c>
      <c r="G22" s="52">
        <f t="shared" si="2"/>
        <v>1</v>
      </c>
      <c r="H22" s="52">
        <f t="shared" si="2"/>
        <v>0</v>
      </c>
      <c r="I22" s="52">
        <f t="shared" si="2"/>
        <v>0</v>
      </c>
      <c r="J22" s="52">
        <f t="shared" si="2"/>
        <v>0</v>
      </c>
      <c r="K22" s="52">
        <f t="shared" si="2"/>
        <v>0</v>
      </c>
      <c r="L22" s="52">
        <f t="shared" si="2"/>
        <v>0</v>
      </c>
      <c r="M22" s="52">
        <f t="shared" si="2"/>
        <v>0</v>
      </c>
      <c r="N22" s="52">
        <f t="shared" si="2"/>
        <v>0</v>
      </c>
      <c r="O22" s="52">
        <f t="shared" si="2"/>
        <v>0</v>
      </c>
      <c r="P22" s="52">
        <f t="shared" si="2"/>
        <v>0</v>
      </c>
      <c r="Q22" s="52">
        <f t="shared" si="2"/>
        <v>0</v>
      </c>
      <c r="R22" s="52">
        <f t="shared" si="2"/>
        <v>0</v>
      </c>
      <c r="S22" s="54">
        <f>SUM(E22:R22)</f>
        <v>3</v>
      </c>
      <c r="T22" s="93" t="str">
        <f>IF(S22&gt;=1,"CUMPLE","NO CUMPLE")</f>
        <v>CUMPLE</v>
      </c>
    </row>
    <row r="23" spans="1:20" s="13" customFormat="1" ht="10.5" customHeight="1" x14ac:dyDescent="0.2">
      <c r="A23" s="59"/>
      <c r="B23" s="36"/>
      <c r="C23" s="36"/>
      <c r="D23" s="36"/>
      <c r="E23" s="36"/>
      <c r="F23" s="36"/>
      <c r="G23" s="37"/>
      <c r="H23" s="37"/>
      <c r="I23" s="37"/>
      <c r="J23" s="37"/>
      <c r="K23" s="38"/>
      <c r="L23" s="38"/>
      <c r="M23" s="38"/>
      <c r="N23" s="38"/>
      <c r="O23" s="38"/>
      <c r="P23" s="38"/>
      <c r="Q23" s="60"/>
      <c r="R23" s="38"/>
      <c r="S23" s="38"/>
      <c r="T23" s="59"/>
    </row>
    <row r="24" spans="1:20" s="13" customFormat="1" ht="24" customHeight="1" x14ac:dyDescent="0.2">
      <c r="A24" s="59"/>
      <c r="B24" s="276" t="s">
        <v>11</v>
      </c>
      <c r="C24" s="276"/>
      <c r="D24" s="276"/>
      <c r="E24" s="276"/>
      <c r="F24" s="276"/>
      <c r="G24" s="276"/>
      <c r="H24" s="276"/>
      <c r="I24" s="276"/>
      <c r="J24" s="276"/>
      <c r="K24" s="276"/>
      <c r="L24" s="276"/>
      <c r="M24" s="276"/>
      <c r="N24" s="276"/>
      <c r="O24" s="276"/>
      <c r="P24" s="276"/>
      <c r="Q24" s="276"/>
      <c r="R24" s="276"/>
      <c r="S24" s="276"/>
      <c r="T24" s="276"/>
    </row>
    <row r="25" spans="1:20" s="2" customFormat="1" ht="190.5" customHeight="1" x14ac:dyDescent="0.2">
      <c r="A25" s="61"/>
      <c r="B25" s="62" t="s">
        <v>12</v>
      </c>
      <c r="C25" s="62" t="s">
        <v>42</v>
      </c>
      <c r="D25" s="62" t="s">
        <v>43</v>
      </c>
      <c r="E25" s="62" t="s">
        <v>44</v>
      </c>
      <c r="F25" s="265" t="s">
        <v>45</v>
      </c>
      <c r="G25" s="265"/>
      <c r="H25" s="265"/>
      <c r="I25" s="228" t="s">
        <v>63</v>
      </c>
      <c r="J25" s="228" t="s">
        <v>172</v>
      </c>
      <c r="K25" s="228" t="s">
        <v>64</v>
      </c>
      <c r="L25" s="310" t="s">
        <v>46</v>
      </c>
      <c r="M25" s="311"/>
      <c r="N25" s="62" t="s">
        <v>24</v>
      </c>
      <c r="O25" s="62" t="s">
        <v>13</v>
      </c>
      <c r="P25" s="62" t="s">
        <v>25</v>
      </c>
      <c r="Q25" s="63" t="s">
        <v>14</v>
      </c>
      <c r="R25" s="62" t="s">
        <v>26</v>
      </c>
      <c r="S25" s="312" t="s">
        <v>15</v>
      </c>
      <c r="T25" s="313"/>
    </row>
    <row r="26" spans="1:20" ht="10.5" customHeight="1" x14ac:dyDescent="0.2">
      <c r="A26" s="10"/>
      <c r="B26" s="64"/>
      <c r="C26" s="65"/>
      <c r="D26" s="65"/>
      <c r="E26" s="66"/>
      <c r="F26" s="304"/>
      <c r="G26" s="304"/>
      <c r="H26" s="304"/>
      <c r="I26" s="66"/>
      <c r="J26" s="66"/>
      <c r="K26" s="66"/>
      <c r="L26" s="6"/>
      <c r="M26" s="6"/>
      <c r="N26" s="66"/>
      <c r="O26" s="66"/>
      <c r="P26" s="66"/>
      <c r="Q26" s="67"/>
      <c r="R26" s="66"/>
      <c r="S26" s="66"/>
    </row>
    <row r="27" spans="1:20" ht="117.6" customHeight="1" x14ac:dyDescent="0.2">
      <c r="A27" s="10"/>
      <c r="B27" s="68">
        <v>1</v>
      </c>
      <c r="C27" s="24">
        <v>6</v>
      </c>
      <c r="D27" s="242">
        <v>56</v>
      </c>
      <c r="E27" s="25" t="s">
        <v>220</v>
      </c>
      <c r="F27" s="266" t="s">
        <v>219</v>
      </c>
      <c r="G27" s="267"/>
      <c r="H27" s="267"/>
      <c r="I27" s="229" t="s">
        <v>9</v>
      </c>
      <c r="J27" s="229" t="s">
        <v>9</v>
      </c>
      <c r="K27" s="229" t="s">
        <v>9</v>
      </c>
      <c r="L27" s="305" t="s">
        <v>221</v>
      </c>
      <c r="M27" s="306"/>
      <c r="N27" s="229" t="s">
        <v>9</v>
      </c>
      <c r="O27" s="69" t="s">
        <v>218</v>
      </c>
      <c r="P27" s="243">
        <v>1</v>
      </c>
      <c r="Q27" s="71">
        <v>3357.66</v>
      </c>
      <c r="R27" s="72">
        <f>Q27*P27</f>
        <v>3357.66</v>
      </c>
      <c r="S27" s="307"/>
      <c r="T27" s="308"/>
    </row>
    <row r="28" spans="1:20" ht="10.5" customHeight="1" x14ac:dyDescent="0.2">
      <c r="A28" s="10"/>
      <c r="B28" s="73"/>
      <c r="C28" s="74"/>
      <c r="D28" s="74"/>
      <c r="E28" s="75"/>
      <c r="F28" s="76"/>
      <c r="G28" s="76"/>
      <c r="H28" s="76"/>
      <c r="I28" s="76"/>
      <c r="J28" s="76"/>
      <c r="K28" s="18"/>
      <c r="L28" s="19"/>
      <c r="M28" s="20"/>
      <c r="N28" s="20"/>
      <c r="O28" s="21"/>
      <c r="P28" s="21"/>
      <c r="Q28" s="77"/>
      <c r="R28" s="20"/>
      <c r="S28" s="20"/>
    </row>
    <row r="29" spans="1:20" ht="18" customHeight="1" x14ac:dyDescent="0.2">
      <c r="A29" s="10"/>
      <c r="B29" s="315" t="s">
        <v>16</v>
      </c>
      <c r="C29" s="316"/>
      <c r="D29" s="316"/>
      <c r="E29" s="316"/>
      <c r="F29" s="316"/>
      <c r="G29" s="316"/>
      <c r="H29" s="316"/>
      <c r="I29" s="316"/>
      <c r="J29" s="316"/>
      <c r="K29" s="316"/>
      <c r="L29" s="316"/>
      <c r="M29" s="316"/>
      <c r="N29" s="316"/>
      <c r="O29" s="316"/>
      <c r="P29" s="316"/>
      <c r="Q29" s="317"/>
      <c r="R29" s="78">
        <f>SUM(R27:R27)</f>
        <v>3357.66</v>
      </c>
      <c r="S29" s="133" t="str">
        <f>IF(R29&gt;K18,"CUMPLE","NO CUMPLE")</f>
        <v>CUMPLE</v>
      </c>
      <c r="T29" s="10"/>
    </row>
    <row r="30" spans="1:20" ht="18" customHeight="1" x14ac:dyDescent="0.2">
      <c r="A30" s="10"/>
      <c r="B30" s="5"/>
      <c r="C30" s="5"/>
      <c r="D30" s="5"/>
      <c r="E30" s="5"/>
      <c r="F30" s="5"/>
      <c r="G30" s="5"/>
      <c r="H30" s="5"/>
      <c r="I30" s="5"/>
      <c r="J30" s="5"/>
      <c r="K30" s="5"/>
      <c r="L30" s="5"/>
      <c r="M30" s="5"/>
      <c r="N30" s="5"/>
      <c r="O30" s="5"/>
      <c r="P30" s="5"/>
      <c r="Q30" s="5"/>
      <c r="R30" s="134"/>
      <c r="S30" s="5"/>
      <c r="T30" s="10"/>
    </row>
    <row r="31" spans="1:20" ht="18" customHeight="1" x14ac:dyDescent="0.2">
      <c r="A31" s="10"/>
      <c r="B31" s="5"/>
      <c r="C31" s="5"/>
      <c r="D31" s="5"/>
      <c r="E31" s="5"/>
      <c r="F31" s="5"/>
      <c r="G31" s="5"/>
      <c r="H31" s="5"/>
      <c r="I31" s="5"/>
      <c r="J31" s="5"/>
      <c r="K31" s="5"/>
      <c r="L31" s="5"/>
      <c r="M31" s="5"/>
      <c r="N31" s="5"/>
      <c r="O31" s="5"/>
      <c r="P31" s="5"/>
      <c r="Q31" s="231">
        <v>0.7</v>
      </c>
      <c r="R31" s="232">
        <f>(E18+Q31)/R32</f>
        <v>2391.2638466923077</v>
      </c>
      <c r="S31" s="5"/>
      <c r="T31" s="10"/>
    </row>
    <row r="32" spans="1:20" ht="18" customHeight="1" x14ac:dyDescent="0.2">
      <c r="A32" s="10"/>
      <c r="B32" s="5"/>
      <c r="C32" s="5"/>
      <c r="D32" s="5"/>
      <c r="E32" s="5"/>
      <c r="F32" s="5"/>
      <c r="G32" s="5"/>
      <c r="H32" s="5"/>
      <c r="I32" s="5"/>
      <c r="J32" s="5"/>
      <c r="K32" s="5"/>
      <c r="L32" s="5"/>
      <c r="M32" s="5"/>
      <c r="N32" s="5"/>
      <c r="O32" s="5"/>
      <c r="P32" s="5"/>
      <c r="Q32" s="5"/>
      <c r="R32" s="134">
        <v>1300000</v>
      </c>
      <c r="S32" s="5"/>
      <c r="T32" s="10"/>
    </row>
    <row r="33" spans="1:20" ht="18" customHeight="1" x14ac:dyDescent="0.2">
      <c r="A33" s="10"/>
      <c r="B33" s="5"/>
      <c r="C33" s="5"/>
      <c r="D33" s="5"/>
      <c r="E33" s="5"/>
      <c r="F33" s="5"/>
      <c r="G33" s="5"/>
      <c r="H33" s="5"/>
      <c r="I33" s="5"/>
      <c r="J33" s="5"/>
      <c r="K33" s="5"/>
      <c r="L33" s="5"/>
      <c r="M33" s="5"/>
      <c r="N33" s="5"/>
      <c r="O33" s="5"/>
      <c r="P33" s="5"/>
      <c r="Q33" s="5"/>
      <c r="R33" s="134"/>
      <c r="S33" s="5"/>
      <c r="T33" s="10"/>
    </row>
    <row r="34" spans="1:20" ht="18" customHeight="1" x14ac:dyDescent="0.2">
      <c r="A34" s="10"/>
      <c r="B34" s="5"/>
      <c r="C34" s="5"/>
      <c r="D34" s="5"/>
      <c r="E34" s="5"/>
      <c r="F34" s="5"/>
      <c r="G34" s="5"/>
      <c r="H34" s="5"/>
      <c r="I34" s="5"/>
      <c r="J34" s="5"/>
      <c r="K34" s="5"/>
      <c r="L34" s="5"/>
      <c r="M34" s="5"/>
      <c r="N34" s="5"/>
      <c r="O34" s="5"/>
      <c r="P34" s="5"/>
      <c r="Q34" s="5"/>
      <c r="R34" s="134"/>
      <c r="S34" s="5"/>
      <c r="T34" s="10"/>
    </row>
    <row r="35" spans="1:20" ht="18" customHeight="1" x14ac:dyDescent="0.2">
      <c r="A35" s="10"/>
      <c r="B35" s="5"/>
      <c r="C35" s="5"/>
      <c r="D35" s="5"/>
      <c r="E35" s="5"/>
      <c r="F35" s="5"/>
      <c r="G35" s="5"/>
      <c r="H35" s="5"/>
      <c r="I35" s="5"/>
      <c r="J35" s="5"/>
      <c r="K35" s="5"/>
      <c r="L35" s="5"/>
      <c r="M35" s="5"/>
      <c r="N35" s="5"/>
      <c r="O35" s="5"/>
      <c r="P35" s="5"/>
      <c r="Q35" s="5"/>
      <c r="R35" s="134"/>
      <c r="S35" s="5"/>
      <c r="T35" s="10"/>
    </row>
    <row r="36" spans="1:20" ht="18" customHeight="1" x14ac:dyDescent="0.2">
      <c r="A36" s="10"/>
      <c r="B36" s="5"/>
      <c r="C36" s="5"/>
      <c r="D36" s="5"/>
      <c r="E36" s="5"/>
      <c r="F36" s="5"/>
      <c r="G36" s="5"/>
      <c r="H36" s="5"/>
      <c r="I36" s="5"/>
      <c r="J36" s="5"/>
      <c r="K36" s="5"/>
      <c r="L36" s="5"/>
      <c r="M36" s="5"/>
      <c r="N36" s="5"/>
      <c r="O36" s="5"/>
      <c r="P36" s="5"/>
      <c r="Q36" s="5"/>
      <c r="R36" s="134"/>
      <c r="S36" s="5"/>
      <c r="T36" s="10"/>
    </row>
    <row r="37" spans="1:20" ht="18" customHeight="1" x14ac:dyDescent="0.2">
      <c r="A37" s="10"/>
      <c r="B37" s="5"/>
      <c r="C37" s="5"/>
      <c r="D37" s="5"/>
      <c r="E37" s="5"/>
      <c r="F37" s="5"/>
      <c r="G37" s="5"/>
      <c r="H37" s="5"/>
      <c r="I37" s="5"/>
      <c r="J37" s="5"/>
      <c r="K37" s="5"/>
      <c r="L37" s="5"/>
      <c r="M37" s="5"/>
      <c r="N37" s="5"/>
      <c r="O37" s="5"/>
      <c r="P37" s="5"/>
      <c r="Q37" s="5"/>
      <c r="R37" s="134"/>
      <c r="S37" s="5"/>
      <c r="T37" s="10"/>
    </row>
    <row r="38" spans="1:20" ht="18" customHeight="1" x14ac:dyDescent="0.2">
      <c r="A38" s="10"/>
      <c r="B38" s="5"/>
      <c r="C38" s="5"/>
      <c r="D38" s="5"/>
      <c r="E38" s="5"/>
      <c r="F38" s="5"/>
      <c r="G38" s="5"/>
      <c r="H38" s="5"/>
      <c r="I38" s="5"/>
      <c r="J38" s="5"/>
      <c r="K38" s="5"/>
      <c r="L38" s="5"/>
      <c r="M38" s="5"/>
      <c r="N38" s="5"/>
      <c r="O38" s="5"/>
      <c r="P38" s="5"/>
      <c r="Q38" s="5"/>
      <c r="R38" s="134"/>
      <c r="S38" s="5"/>
      <c r="T38" s="10"/>
    </row>
    <row r="39" spans="1:20" ht="18" customHeight="1" x14ac:dyDescent="0.2">
      <c r="A39" s="10"/>
      <c r="B39" s="5"/>
      <c r="C39" s="5"/>
      <c r="D39" s="5"/>
      <c r="E39" s="5"/>
      <c r="F39" s="5"/>
      <c r="G39" s="5"/>
      <c r="H39" s="5"/>
      <c r="I39" s="5"/>
      <c r="J39" s="5"/>
      <c r="K39" s="5"/>
      <c r="L39" s="5"/>
      <c r="M39" s="5"/>
      <c r="N39" s="5"/>
      <c r="O39" s="5"/>
      <c r="P39" s="5"/>
      <c r="Q39" s="5"/>
      <c r="R39" s="134"/>
      <c r="S39" s="5"/>
      <c r="T39" s="10"/>
    </row>
    <row r="40" spans="1:20" ht="18" customHeight="1" x14ac:dyDescent="0.2">
      <c r="A40" s="10"/>
      <c r="B40" s="5"/>
      <c r="C40" s="5"/>
      <c r="D40" s="5"/>
      <c r="E40" s="5"/>
      <c r="F40" s="5"/>
      <c r="G40" s="5"/>
      <c r="H40" s="5"/>
      <c r="I40" s="5"/>
      <c r="J40" s="5"/>
      <c r="K40" s="5"/>
      <c r="L40" s="5"/>
      <c r="M40" s="5"/>
      <c r="N40" s="5"/>
      <c r="O40" s="5"/>
      <c r="P40" s="5"/>
      <c r="Q40" s="5"/>
      <c r="R40" s="134"/>
      <c r="S40" s="5"/>
      <c r="T40" s="10"/>
    </row>
    <row r="41" spans="1:20" ht="18" customHeight="1" x14ac:dyDescent="0.2">
      <c r="A41" s="10"/>
      <c r="B41" s="5"/>
      <c r="C41" s="5"/>
      <c r="D41" s="5"/>
      <c r="E41" s="5"/>
      <c r="F41" s="5"/>
      <c r="G41" s="5"/>
      <c r="H41" s="5"/>
      <c r="I41" s="5"/>
      <c r="J41" s="5"/>
      <c r="K41" s="5"/>
      <c r="L41" s="5"/>
      <c r="M41" s="5"/>
      <c r="N41" s="5"/>
      <c r="O41" s="5"/>
      <c r="P41" s="5"/>
      <c r="Q41" s="5"/>
      <c r="R41" s="134"/>
      <c r="S41" s="5"/>
      <c r="T41" s="10"/>
    </row>
    <row r="42" spans="1:20" ht="18" customHeight="1" x14ac:dyDescent="0.2">
      <c r="A42" s="10"/>
      <c r="B42" s="5"/>
      <c r="C42" s="5"/>
      <c r="D42" s="5"/>
      <c r="E42" s="5"/>
      <c r="F42" s="5"/>
      <c r="G42" s="5"/>
      <c r="H42" s="5"/>
      <c r="I42" s="5"/>
      <c r="J42" s="5"/>
      <c r="K42" s="5"/>
      <c r="L42" s="5"/>
      <c r="M42" s="5"/>
      <c r="N42" s="5"/>
      <c r="O42" s="5"/>
      <c r="P42" s="5"/>
      <c r="Q42" s="5"/>
      <c r="R42" s="134"/>
      <c r="S42" s="5"/>
      <c r="T42" s="10"/>
    </row>
    <row r="43" spans="1:20" ht="10.5" customHeight="1" thickBot="1" x14ac:dyDescent="0.25">
      <c r="A43" s="10"/>
      <c r="B43" s="73"/>
      <c r="C43" s="74"/>
      <c r="D43" s="74"/>
      <c r="E43" s="75"/>
      <c r="F43" s="76"/>
      <c r="G43" s="76"/>
      <c r="H43" s="76"/>
      <c r="I43" s="76"/>
      <c r="J43" s="76"/>
      <c r="K43" s="18"/>
      <c r="L43" s="19"/>
      <c r="M43" s="20"/>
      <c r="N43" s="20"/>
      <c r="O43" s="21"/>
      <c r="P43" s="21"/>
      <c r="Q43" s="77"/>
      <c r="R43" s="20"/>
      <c r="S43" s="20"/>
    </row>
    <row r="44" spans="1:20" ht="70.5" customHeight="1" thickBot="1" x14ac:dyDescent="0.25">
      <c r="A44" s="10"/>
      <c r="B44" s="320" t="s">
        <v>161</v>
      </c>
      <c r="C44" s="321"/>
      <c r="D44" s="321"/>
      <c r="E44" s="321"/>
      <c r="F44" s="321"/>
      <c r="G44" s="321"/>
      <c r="H44" s="321"/>
      <c r="I44" s="321"/>
      <c r="J44" s="321"/>
      <c r="K44" s="321"/>
      <c r="L44" s="321"/>
      <c r="M44" s="321"/>
      <c r="N44" s="321"/>
      <c r="O44" s="321"/>
      <c r="P44" s="321"/>
      <c r="Q44" s="321"/>
      <c r="R44" s="321"/>
      <c r="S44" s="321"/>
      <c r="T44" s="322"/>
    </row>
    <row r="45" spans="1:20" ht="10.5" customHeight="1" thickBot="1" x14ac:dyDescent="0.25">
      <c r="A45" s="10"/>
      <c r="B45" s="73"/>
      <c r="C45" s="74"/>
      <c r="D45" s="74"/>
      <c r="E45" s="75"/>
      <c r="F45" s="76"/>
      <c r="G45" s="76"/>
      <c r="H45" s="76"/>
      <c r="I45" s="76"/>
      <c r="J45" s="76"/>
      <c r="K45" s="18"/>
      <c r="L45" s="19"/>
      <c r="M45" s="20"/>
      <c r="N45" s="20"/>
      <c r="O45" s="21"/>
      <c r="P45" s="21"/>
      <c r="Q45" s="77"/>
      <c r="R45" s="20"/>
      <c r="S45" s="20"/>
    </row>
    <row r="46" spans="1:20" ht="17.25" hidden="1" thickBot="1" x14ac:dyDescent="0.25">
      <c r="B46" s="73"/>
      <c r="C46" s="74"/>
      <c r="D46" s="74"/>
      <c r="E46" s="75"/>
      <c r="F46" s="76"/>
      <c r="G46" s="76"/>
      <c r="H46" s="76"/>
      <c r="I46" s="76"/>
      <c r="J46" s="76"/>
      <c r="K46" s="18"/>
      <c r="L46" s="19"/>
      <c r="M46" s="20"/>
      <c r="N46" s="20"/>
      <c r="O46" s="21"/>
      <c r="P46" s="21"/>
      <c r="Q46" s="77"/>
      <c r="R46" s="20"/>
      <c r="S46" s="20"/>
    </row>
    <row r="47" spans="1:20" ht="93.75" customHeight="1" x14ac:dyDescent="0.2">
      <c r="A47" s="10"/>
      <c r="B47" s="111"/>
      <c r="C47" s="112"/>
      <c r="D47" s="113"/>
      <c r="E47" s="113"/>
      <c r="F47" s="113"/>
      <c r="G47" s="113"/>
      <c r="H47" s="113"/>
      <c r="I47" s="151"/>
      <c r="J47" s="151"/>
      <c r="K47" s="151"/>
      <c r="L47" s="151"/>
      <c r="M47" s="113"/>
      <c r="N47" s="113"/>
      <c r="O47" s="113"/>
      <c r="P47" s="113"/>
      <c r="Q47" s="113"/>
      <c r="R47" s="114"/>
      <c r="S47" s="114"/>
      <c r="T47" s="115"/>
    </row>
    <row r="48" spans="1:20" s="98" customFormat="1" ht="23.25" customHeight="1" x14ac:dyDescent="0.25">
      <c r="A48" s="96"/>
      <c r="B48" s="116"/>
      <c r="C48" s="97"/>
      <c r="D48" s="101"/>
      <c r="E48" s="101"/>
      <c r="F48" s="101"/>
      <c r="G48" s="96"/>
      <c r="H48" s="96"/>
      <c r="I48" s="101"/>
      <c r="J48" s="101"/>
      <c r="K48" s="101"/>
      <c r="L48" s="101"/>
      <c r="M48" s="101"/>
      <c r="N48" s="101"/>
      <c r="O48" s="79"/>
      <c r="P48" s="79"/>
      <c r="Q48" s="101"/>
      <c r="R48" s="101"/>
      <c r="S48" s="101"/>
      <c r="T48" s="117"/>
    </row>
    <row r="49" spans="1:20" s="98" customFormat="1" ht="23.25" customHeight="1" x14ac:dyDescent="0.25">
      <c r="A49" s="96"/>
      <c r="B49" s="116"/>
      <c r="C49" s="97"/>
      <c r="D49" s="101"/>
      <c r="E49" s="101"/>
      <c r="F49" s="101"/>
      <c r="G49" s="96"/>
      <c r="H49" s="96"/>
      <c r="I49" s="314"/>
      <c r="J49" s="314"/>
      <c r="K49" s="314"/>
      <c r="L49" s="314"/>
      <c r="M49" s="314"/>
      <c r="N49" s="314"/>
      <c r="O49" s="79"/>
      <c r="P49" s="79"/>
      <c r="Q49" s="101"/>
      <c r="R49" s="101"/>
      <c r="S49" s="101"/>
      <c r="T49" s="117"/>
    </row>
    <row r="50" spans="1:20" s="95" customFormat="1" ht="9" customHeight="1" thickBot="1" x14ac:dyDescent="0.25">
      <c r="A50" s="94"/>
      <c r="B50" s="118"/>
      <c r="C50" s="5"/>
      <c r="D50" s="79"/>
      <c r="E50" s="79"/>
      <c r="F50" s="79"/>
      <c r="G50" s="79"/>
      <c r="H50" s="119"/>
      <c r="I50" s="79"/>
      <c r="J50" s="79"/>
      <c r="K50" s="79"/>
      <c r="L50" s="79"/>
      <c r="M50" s="79"/>
      <c r="N50" s="79"/>
      <c r="O50" s="79"/>
      <c r="P50" s="79"/>
      <c r="Q50" s="79"/>
      <c r="R50" s="79"/>
      <c r="S50" s="79"/>
      <c r="T50" s="120"/>
    </row>
    <row r="51" spans="1:20" ht="15.75" x14ac:dyDescent="0.2">
      <c r="A51" s="10"/>
      <c r="B51" s="118"/>
      <c r="C51" s="5"/>
      <c r="D51" s="323"/>
      <c r="E51" s="323"/>
      <c r="F51" s="323"/>
      <c r="G51" s="323"/>
      <c r="H51" s="323"/>
      <c r="I51" s="323"/>
      <c r="J51" s="323"/>
      <c r="K51" s="323"/>
      <c r="L51" s="323"/>
      <c r="M51" s="323"/>
      <c r="N51" s="323"/>
      <c r="O51" s="323"/>
      <c r="P51" s="323"/>
      <c r="Q51" s="323"/>
      <c r="R51" s="323"/>
      <c r="S51" s="323"/>
      <c r="T51" s="120"/>
    </row>
    <row r="52" spans="1:20" ht="15.75" x14ac:dyDescent="0.2">
      <c r="A52" s="10"/>
      <c r="B52" s="118"/>
      <c r="C52" s="5"/>
      <c r="D52" s="309"/>
      <c r="E52" s="309"/>
      <c r="F52" s="309"/>
      <c r="G52" s="309"/>
      <c r="H52" s="309"/>
      <c r="I52" s="309"/>
      <c r="J52" s="309"/>
      <c r="K52" s="309"/>
      <c r="L52" s="309"/>
      <c r="M52" s="309"/>
      <c r="N52" s="309"/>
      <c r="O52" s="309"/>
      <c r="P52" s="309"/>
      <c r="Q52" s="309"/>
      <c r="R52" s="309"/>
      <c r="S52" s="309"/>
      <c r="T52" s="120"/>
    </row>
    <row r="53" spans="1:20" ht="15.75" x14ac:dyDescent="0.2">
      <c r="A53" s="10"/>
      <c r="B53" s="118"/>
      <c r="C53" s="5"/>
      <c r="D53" s="309"/>
      <c r="E53" s="309"/>
      <c r="F53" s="309"/>
      <c r="G53" s="309"/>
      <c r="H53" s="309"/>
      <c r="I53" s="309"/>
      <c r="J53" s="309"/>
      <c r="K53" s="309"/>
      <c r="L53" s="309"/>
      <c r="M53" s="309"/>
      <c r="N53" s="309"/>
      <c r="O53" s="309"/>
      <c r="P53" s="309"/>
      <c r="Q53" s="309"/>
      <c r="R53" s="309"/>
      <c r="S53" s="309"/>
      <c r="T53" s="120"/>
    </row>
    <row r="54" spans="1:20" ht="15.75" x14ac:dyDescent="0.2">
      <c r="A54" s="10"/>
      <c r="B54" s="118"/>
      <c r="C54" s="5"/>
      <c r="D54" s="309"/>
      <c r="E54" s="309"/>
      <c r="F54" s="309"/>
      <c r="G54" s="309"/>
      <c r="H54" s="309"/>
      <c r="I54" s="309"/>
      <c r="J54" s="309"/>
      <c r="K54" s="309"/>
      <c r="L54" s="309"/>
      <c r="M54" s="309"/>
      <c r="N54" s="309"/>
      <c r="O54" s="309"/>
      <c r="P54" s="309"/>
      <c r="Q54" s="309"/>
      <c r="R54" s="309"/>
      <c r="S54" s="309"/>
      <c r="T54" s="120"/>
    </row>
    <row r="55" spans="1:20" ht="17.25" thickBot="1" x14ac:dyDescent="0.25">
      <c r="B55" s="121"/>
      <c r="C55" s="122"/>
      <c r="D55" s="122"/>
      <c r="E55" s="123"/>
      <c r="F55" s="124"/>
      <c r="G55" s="124"/>
      <c r="H55" s="124"/>
      <c r="I55" s="124"/>
      <c r="J55" s="124"/>
      <c r="K55" s="319"/>
      <c r="L55" s="319"/>
      <c r="M55" s="319"/>
      <c r="N55" s="125"/>
      <c r="O55" s="126"/>
      <c r="P55" s="126"/>
      <c r="Q55" s="127"/>
      <c r="R55" s="125"/>
      <c r="S55" s="125"/>
      <c r="T55" s="128"/>
    </row>
    <row r="56" spans="1:20" ht="16.5" x14ac:dyDescent="0.2">
      <c r="B56" s="73"/>
      <c r="C56" s="74"/>
      <c r="D56" s="74"/>
      <c r="E56" s="75"/>
      <c r="F56" s="76"/>
      <c r="G56" s="76"/>
      <c r="H56" s="76"/>
      <c r="I56" s="76"/>
      <c r="J56" s="76"/>
      <c r="K56" s="227"/>
      <c r="L56" s="227"/>
      <c r="M56" s="227"/>
      <c r="N56" s="20"/>
      <c r="O56" s="21"/>
      <c r="P56" s="21"/>
      <c r="Q56" s="77"/>
      <c r="R56" s="20"/>
      <c r="S56" s="20"/>
    </row>
    <row r="57" spans="1:20" ht="16.5" x14ac:dyDescent="0.2">
      <c r="B57" s="73"/>
      <c r="C57" s="74"/>
      <c r="D57" s="74"/>
      <c r="E57" s="75"/>
      <c r="F57" s="76"/>
      <c r="G57" s="76"/>
      <c r="H57" s="76"/>
      <c r="I57" s="76"/>
      <c r="J57" s="76"/>
      <c r="K57" s="227"/>
      <c r="L57" s="227"/>
      <c r="M57" s="227"/>
      <c r="N57" s="20"/>
      <c r="O57" s="21"/>
      <c r="P57" s="21"/>
      <c r="Q57" s="77"/>
      <c r="R57" s="20"/>
      <c r="S57" s="20"/>
    </row>
    <row r="58" spans="1:20" ht="15.75" x14ac:dyDescent="0.2">
      <c r="B58" s="29"/>
      <c r="C58" s="29"/>
      <c r="D58" s="29"/>
      <c r="E58" s="29"/>
      <c r="F58" s="30"/>
      <c r="G58" s="29"/>
      <c r="H58" s="29"/>
      <c r="I58" s="29"/>
      <c r="J58" s="29"/>
      <c r="K58" s="318"/>
      <c r="L58" s="318"/>
      <c r="M58" s="318"/>
      <c r="N58" s="29"/>
      <c r="O58" s="29"/>
      <c r="P58" s="29"/>
      <c r="Q58" s="46"/>
      <c r="R58" s="29"/>
      <c r="S58" s="29"/>
      <c r="T58" s="3"/>
    </row>
    <row r="59" spans="1:20" s="14" customFormat="1" x14ac:dyDescent="0.2">
      <c r="A59" s="6"/>
      <c r="B59" s="6"/>
      <c r="C59" s="6"/>
      <c r="D59" s="6"/>
      <c r="K59" s="318"/>
      <c r="L59" s="318"/>
      <c r="M59" s="318"/>
      <c r="Q59" s="81"/>
      <c r="T59" s="6"/>
    </row>
  </sheetData>
  <sheetProtection selectLockedCells="1"/>
  <mergeCells count="47">
    <mergeCell ref="D54:S54"/>
    <mergeCell ref="K55:M55"/>
    <mergeCell ref="K58:M58"/>
    <mergeCell ref="K59:M59"/>
    <mergeCell ref="B29:Q29"/>
    <mergeCell ref="B44:T44"/>
    <mergeCell ref="I49:N49"/>
    <mergeCell ref="D51:S51"/>
    <mergeCell ref="D52:S52"/>
    <mergeCell ref="D53:S53"/>
    <mergeCell ref="F26:H26"/>
    <mergeCell ref="F27:H27"/>
    <mergeCell ref="L27:M27"/>
    <mergeCell ref="S27:T27"/>
    <mergeCell ref="B20:C20"/>
    <mergeCell ref="B21:C21"/>
    <mergeCell ref="B22:D22"/>
    <mergeCell ref="B24:T24"/>
    <mergeCell ref="F25:H25"/>
    <mergeCell ref="L25:M25"/>
    <mergeCell ref="S25:T25"/>
    <mergeCell ref="B18:D18"/>
    <mergeCell ref="E18:F18"/>
    <mergeCell ref="G18:I18"/>
    <mergeCell ref="B19:D19"/>
    <mergeCell ref="E19:R19"/>
    <mergeCell ref="S19:T19"/>
    <mergeCell ref="K14:N14"/>
    <mergeCell ref="O14:Q14"/>
    <mergeCell ref="I15:J15"/>
    <mergeCell ref="K15:N15"/>
    <mergeCell ref="O15:Q15"/>
    <mergeCell ref="I16:J16"/>
    <mergeCell ref="K16:N16"/>
    <mergeCell ref="O16:Q16"/>
    <mergeCell ref="C9:J9"/>
    <mergeCell ref="G11:J11"/>
    <mergeCell ref="G12:J12"/>
    <mergeCell ref="B14:D16"/>
    <mergeCell ref="E14:H16"/>
    <mergeCell ref="I14:J14"/>
    <mergeCell ref="B2:T2"/>
    <mergeCell ref="B3:T3"/>
    <mergeCell ref="B4:T4"/>
    <mergeCell ref="B5:T5"/>
    <mergeCell ref="B7:D7"/>
    <mergeCell ref="E7:T7"/>
  </mergeCells>
  <conditionalFormatting sqref="C25:F25">
    <cfRule type="cellIs" dxfId="218" priority="27" operator="equal">
      <formula>#REF!</formula>
    </cfRule>
    <cfRule type="cellIs" dxfId="217" priority="28" operator="equal">
      <formula>#REF!</formula>
    </cfRule>
  </conditionalFormatting>
  <conditionalFormatting sqref="C27:F27">
    <cfRule type="cellIs" dxfId="216" priority="39" operator="equal">
      <formula>#REF!</formula>
    </cfRule>
    <cfRule type="cellIs" dxfId="215" priority="40" operator="equal">
      <formula>#REF!</formula>
    </cfRule>
  </conditionalFormatting>
  <conditionalFormatting sqref="C55:J57">
    <cfRule type="cellIs" dxfId="214" priority="37" operator="equal">
      <formula>#REF!</formula>
    </cfRule>
    <cfRule type="cellIs" dxfId="213" priority="38" operator="equal">
      <formula>#REF!</formula>
    </cfRule>
  </conditionalFormatting>
  <conditionalFormatting sqref="C23:L23">
    <cfRule type="cellIs" dxfId="212" priority="45" operator="equal">
      <formula>#REF!</formula>
    </cfRule>
    <cfRule type="cellIs" dxfId="211" priority="46" operator="equal">
      <formula>#REF!</formula>
    </cfRule>
  </conditionalFormatting>
  <conditionalFormatting sqref="C43:L43">
    <cfRule type="cellIs" dxfId="210" priority="5" operator="equal">
      <formula>#REF!</formula>
    </cfRule>
    <cfRule type="cellIs" dxfId="209" priority="6" operator="equal">
      <formula>#REF!</formula>
    </cfRule>
  </conditionalFormatting>
  <conditionalFormatting sqref="C45:L46">
    <cfRule type="cellIs" dxfId="208" priority="33" operator="equal">
      <formula>#REF!</formula>
    </cfRule>
    <cfRule type="cellIs" dxfId="207" priority="34" operator="equal">
      <formula>#REF!</formula>
    </cfRule>
  </conditionalFormatting>
  <conditionalFormatting sqref="D51">
    <cfRule type="cellIs" dxfId="206" priority="35" operator="equal">
      <formula>#REF!</formula>
    </cfRule>
    <cfRule type="cellIs" dxfId="205" priority="36" operator="equal">
      <formula>#REF!</formula>
    </cfRule>
  </conditionalFormatting>
  <conditionalFormatting sqref="F11">
    <cfRule type="containsText" dxfId="204" priority="47" operator="containsText" text="NO HABILITADO">
      <formula>NOT(ISERROR(SEARCH("NO HABILITADO",F11)))</formula>
    </cfRule>
    <cfRule type="containsText" dxfId="203" priority="48" operator="containsText" text="HABILITADO">
      <formula>NOT(ISERROR(SEARCH("HABILITADO",F11)))</formula>
    </cfRule>
  </conditionalFormatting>
  <conditionalFormatting sqref="F25">
    <cfRule type="cellIs" dxfId="202" priority="25" operator="equal">
      <formula>#REF!</formula>
    </cfRule>
    <cfRule type="cellIs" dxfId="201" priority="26" operator="equal">
      <formula>#REF!</formula>
    </cfRule>
  </conditionalFormatting>
  <conditionalFormatting sqref="G11">
    <cfRule type="containsText" dxfId="200" priority="21" operator="containsText" text="NO CUMPLE">
      <formula>NOT(ISERROR(SEARCH("NO CUMPLE",G11)))</formula>
    </cfRule>
    <cfRule type="containsText" dxfId="199" priority="22" operator="containsText" text="CUMPLE">
      <formula>NOT(ISERROR(SEARCH("CUMPLE",G11)))</formula>
    </cfRule>
  </conditionalFormatting>
  <conditionalFormatting sqref="I27:K27 T21:T22">
    <cfRule type="containsText" dxfId="198" priority="3" operator="containsText" text="NO">
      <formula>NOT(ISERROR(SEARCH("NO",I21)))</formula>
    </cfRule>
    <cfRule type="containsText" dxfId="197" priority="4" operator="containsText" text="CUMPLE">
      <formula>NOT(ISERROR(SEARCH("CUMPLE",I21)))</formula>
    </cfRule>
  </conditionalFormatting>
  <conditionalFormatting sqref="K55:K57">
    <cfRule type="cellIs" dxfId="196" priority="41" operator="equal">
      <formula>#REF!</formula>
    </cfRule>
    <cfRule type="cellIs" dxfId="195" priority="42" operator="equal">
      <formula>#REF!</formula>
    </cfRule>
  </conditionalFormatting>
  <conditionalFormatting sqref="L25">
    <cfRule type="cellIs" dxfId="194" priority="23" operator="equal">
      <formula>#REF!</formula>
    </cfRule>
    <cfRule type="cellIs" dxfId="193" priority="24" operator="equal">
      <formula>#REF!</formula>
    </cfRule>
  </conditionalFormatting>
  <conditionalFormatting sqref="L55:M57">
    <cfRule type="cellIs" dxfId="192" priority="43" operator="equal">
      <formula>#REF!</formula>
    </cfRule>
    <cfRule type="cellIs" dxfId="191" priority="44" operator="equal">
      <formula>#REF!</formula>
    </cfRule>
  </conditionalFormatting>
  <conditionalFormatting sqref="N25">
    <cfRule type="cellIs" dxfId="190" priority="29" operator="equal">
      <formula>#REF!</formula>
    </cfRule>
    <cfRule type="cellIs" dxfId="189" priority="30" operator="equal">
      <formula>#REF!</formula>
    </cfRule>
  </conditionalFormatting>
  <conditionalFormatting sqref="N27">
    <cfRule type="containsText" dxfId="188" priority="11" operator="containsText" text="NO">
      <formula>NOT(ISERROR(SEARCH("NO",N27)))</formula>
    </cfRule>
    <cfRule type="containsText" dxfId="187" priority="12" operator="containsText" text="CUMPLE">
      <formula>NOT(ISERROR(SEARCH("CUMPLE",N27)))</formula>
    </cfRule>
  </conditionalFormatting>
  <conditionalFormatting sqref="O25 C26:F26 I26:K26 N26:P26 C28:L28">
    <cfRule type="cellIs" dxfId="186" priority="53" operator="equal">
      <formula>#REF!</formula>
    </cfRule>
    <cfRule type="cellIs" dxfId="185" priority="54" operator="equal">
      <formula>#REF!</formula>
    </cfRule>
  </conditionalFormatting>
  <conditionalFormatting sqref="P27">
    <cfRule type="cellIs" dxfId="184" priority="31" operator="equal">
      <formula>#REF!</formula>
    </cfRule>
    <cfRule type="cellIs" dxfId="183" priority="32" operator="equal">
      <formula>#REF!</formula>
    </cfRule>
  </conditionalFormatting>
  <conditionalFormatting sqref="P25">
    <cfRule type="cellIs" dxfId="182" priority="51" operator="equal">
      <formula>#REF!</formula>
    </cfRule>
    <cfRule type="cellIs" dxfId="181" priority="52" operator="equal">
      <formula>#REF!</formula>
    </cfRule>
  </conditionalFormatting>
  <conditionalFormatting sqref="Q25:R25">
    <cfRule type="cellIs" dxfId="180" priority="49" operator="equal">
      <formula>#REF!</formula>
    </cfRule>
    <cfRule type="cellIs" dxfId="179" priority="50" operator="equal">
      <formula>#REF!</formula>
    </cfRule>
  </conditionalFormatting>
  <conditionalFormatting sqref="S29">
    <cfRule type="cellIs" dxfId="178" priority="7" operator="equal">
      <formula>"CUMPLE"</formula>
    </cfRule>
    <cfRule type="cellIs" dxfId="177" priority="8" operator="equal">
      <formula>"NO CUMPLE"</formula>
    </cfRule>
  </conditionalFormatting>
  <conditionalFormatting sqref="T47:T54">
    <cfRule type="containsText" dxfId="176" priority="9" operator="containsText" text="NO CUMPLE">
      <formula>NOT(ISERROR(SEARCH("NO CUMPLE",T47)))</formula>
    </cfRule>
    <cfRule type="containsText" dxfId="175" priority="10" operator="containsText" text="CUMPLE">
      <formula>NOT(ISERROR(SEARCH("CUMPLE",T47)))</formula>
    </cfRule>
  </conditionalFormatting>
  <conditionalFormatting sqref="O27">
    <cfRule type="cellIs" dxfId="174" priority="1" operator="equal">
      <formula>#REF!</formula>
    </cfRule>
    <cfRule type="cellIs" dxfId="173" priority="2" operator="equal">
      <formula>#REF!</formula>
    </cfRule>
  </conditionalFormatting>
  <dataValidations count="1">
    <dataValidation type="list" allowBlank="1" showInputMessage="1" showErrorMessage="1" sqref="E23:L23" xr:uid="{F013FFE2-25A8-4979-9630-868CB11EA4D4}">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85F66-AC88-4E24-970B-B6E06FD548A0}">
  <sheetPr>
    <pageSetUpPr fitToPage="1"/>
  </sheetPr>
  <dimension ref="A1:M25"/>
  <sheetViews>
    <sheetView view="pageBreakPreview" topLeftCell="A7" zoomScaleNormal="100" zoomScaleSheetLayoutView="100" workbookViewId="0">
      <selection activeCell="D16" sqref="D16:G17"/>
    </sheetView>
  </sheetViews>
  <sheetFormatPr baseColWidth="10" defaultColWidth="11.42578125" defaultRowHeight="12.75" x14ac:dyDescent="0.2"/>
  <cols>
    <col min="1" max="1" width="5" style="26" customWidth="1"/>
    <col min="2" max="2" width="46.85546875" style="26" customWidth="1"/>
    <col min="3" max="3" width="8.7109375" style="147"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82" t="s">
        <v>18</v>
      </c>
      <c r="B1" s="383"/>
      <c r="C1" s="383"/>
      <c r="D1" s="383"/>
      <c r="E1" s="383"/>
      <c r="F1" s="383"/>
      <c r="G1" s="383"/>
      <c r="H1" s="383"/>
      <c r="I1" s="383"/>
      <c r="J1" s="383"/>
      <c r="K1" s="383"/>
      <c r="L1" s="383"/>
      <c r="M1" s="384"/>
    </row>
    <row r="2" spans="1:13" ht="26.25" customHeight="1" x14ac:dyDescent="0.25">
      <c r="A2" s="385" t="s">
        <v>41</v>
      </c>
      <c r="B2" s="386"/>
      <c r="C2" s="386"/>
      <c r="D2" s="386"/>
      <c r="E2" s="386"/>
      <c r="F2" s="386"/>
      <c r="G2" s="386"/>
      <c r="H2" s="386"/>
      <c r="I2" s="386"/>
      <c r="J2" s="386"/>
      <c r="K2" s="386"/>
      <c r="L2" s="386"/>
      <c r="M2" s="387"/>
    </row>
    <row r="3" spans="1:13" ht="28.5" customHeight="1" x14ac:dyDescent="0.25">
      <c r="A3" s="385" t="s">
        <v>67</v>
      </c>
      <c r="B3" s="386"/>
      <c r="C3" s="386"/>
      <c r="D3" s="386"/>
      <c r="E3" s="386"/>
      <c r="F3" s="386"/>
      <c r="G3" s="386"/>
      <c r="H3" s="386"/>
      <c r="I3" s="386"/>
      <c r="J3" s="386"/>
      <c r="K3" s="386"/>
      <c r="L3" s="386"/>
      <c r="M3" s="387"/>
    </row>
    <row r="4" spans="1:13" ht="28.5" customHeight="1" thickBot="1" x14ac:dyDescent="0.25">
      <c r="A4" s="388" t="str">
        <f>Datos!B3</f>
        <v>FDLU-LP-010-2024 (117411)</v>
      </c>
      <c r="B4" s="389"/>
      <c r="C4" s="389"/>
      <c r="D4" s="389"/>
      <c r="E4" s="389"/>
      <c r="F4" s="389"/>
      <c r="G4" s="389"/>
      <c r="H4" s="389"/>
      <c r="I4" s="389"/>
      <c r="J4" s="389"/>
      <c r="K4" s="389"/>
      <c r="L4" s="389"/>
      <c r="M4" s="390"/>
    </row>
    <row r="5" spans="1:13" ht="8.25" customHeight="1" thickBot="1" x14ac:dyDescent="0.3">
      <c r="A5" s="27"/>
      <c r="B5" s="39"/>
      <c r="C5" s="142"/>
      <c r="D5" s="39"/>
      <c r="E5" s="39"/>
      <c r="F5" s="39"/>
      <c r="M5" s="28"/>
    </row>
    <row r="6" spans="1:13" ht="37.5" customHeight="1" thickBot="1" x14ac:dyDescent="0.25">
      <c r="A6" s="358" t="s">
        <v>19</v>
      </c>
      <c r="B6" s="359"/>
      <c r="C6" s="359"/>
      <c r="D6" s="391" t="str">
        <f>Datos!B2</f>
        <v>CONTRATAR MEDIANTE EL SISTEMA DE PRECIOS UNITARIOS A MONTO AGOTABLE, LAS OBRAS DE REHABILITACIÓN Y/O CONSERVACIÓN Y/O MEJORAMIENTO Y/O MANTENIMIENTO DE PARQUES DE PROXIMIDAD DE LA LOCALIDAD DE USME</v>
      </c>
      <c r="E6" s="391"/>
      <c r="F6" s="391"/>
      <c r="G6" s="391"/>
      <c r="H6" s="391"/>
      <c r="I6" s="392"/>
      <c r="J6" s="392"/>
      <c r="K6" s="392"/>
      <c r="L6" s="392"/>
      <c r="M6" s="393"/>
    </row>
    <row r="7" spans="1:13" ht="9" customHeight="1" thickBot="1" x14ac:dyDescent="0.25">
      <c r="A7" s="136"/>
      <c r="B7" s="137"/>
      <c r="C7" s="137"/>
      <c r="D7" s="138"/>
      <c r="E7" s="138"/>
      <c r="F7" s="138"/>
      <c r="G7" s="138"/>
      <c r="H7" s="138"/>
      <c r="I7" s="138"/>
      <c r="J7" s="138"/>
      <c r="K7" s="138"/>
      <c r="L7" s="138"/>
      <c r="M7" s="139"/>
    </row>
    <row r="8" spans="1:13" ht="36" customHeight="1" thickBot="1" x14ac:dyDescent="0.25">
      <c r="A8" s="358" t="s">
        <v>69</v>
      </c>
      <c r="B8" s="359"/>
      <c r="C8" s="359"/>
      <c r="D8" s="359"/>
      <c r="E8" s="360">
        <f>Datos!B4</f>
        <v>3108643000</v>
      </c>
      <c r="F8" s="361"/>
      <c r="G8" s="362"/>
      <c r="H8" s="138"/>
      <c r="I8" s="138"/>
      <c r="J8" s="138"/>
      <c r="K8" s="138"/>
      <c r="L8" s="138"/>
      <c r="M8" s="139"/>
    </row>
    <row r="9" spans="1:13" ht="36" customHeight="1" thickBot="1" x14ac:dyDescent="0.25">
      <c r="A9" s="375" t="s">
        <v>72</v>
      </c>
      <c r="B9" s="359"/>
      <c r="C9" s="359"/>
      <c r="D9" s="359"/>
      <c r="E9" s="376">
        <f>Datos!B4-E8*E11</f>
        <v>3108643000</v>
      </c>
      <c r="F9" s="377"/>
      <c r="G9" s="378"/>
      <c r="H9" s="138"/>
      <c r="I9" s="138"/>
      <c r="J9" s="138"/>
      <c r="K9" s="138"/>
      <c r="L9" s="138"/>
      <c r="M9" s="139"/>
    </row>
    <row r="10" spans="1:13" ht="36" customHeight="1" thickBot="1" x14ac:dyDescent="0.25">
      <c r="A10" s="358" t="s">
        <v>70</v>
      </c>
      <c r="B10" s="359"/>
      <c r="C10" s="359"/>
      <c r="D10" s="359"/>
      <c r="E10" s="379">
        <v>9</v>
      </c>
      <c r="F10" s="380"/>
      <c r="G10" s="381"/>
      <c r="H10" s="138"/>
      <c r="I10" s="138"/>
      <c r="J10" s="138"/>
      <c r="K10" s="138"/>
      <c r="L10" s="138"/>
      <c r="M10" s="139"/>
    </row>
    <row r="11" spans="1:13" ht="36" customHeight="1" thickBot="1" x14ac:dyDescent="0.25">
      <c r="A11" s="358" t="s">
        <v>71</v>
      </c>
      <c r="B11" s="359"/>
      <c r="C11" s="359"/>
      <c r="D11" s="359"/>
      <c r="E11" s="336">
        <v>0</v>
      </c>
      <c r="F11" s="337"/>
      <c r="G11" s="338"/>
      <c r="H11" s="138"/>
      <c r="I11" s="138"/>
      <c r="J11" s="138"/>
      <c r="K11" s="138"/>
      <c r="L11" s="138"/>
      <c r="M11" s="139"/>
    </row>
    <row r="12" spans="1:13" ht="10.5" customHeight="1" thickBot="1" x14ac:dyDescent="0.3">
      <c r="A12" s="27"/>
      <c r="B12" s="39"/>
      <c r="C12" s="142"/>
      <c r="D12" s="39"/>
      <c r="E12" s="39"/>
      <c r="F12" s="39"/>
      <c r="G12" s="91"/>
      <c r="H12" s="91"/>
      <c r="I12" s="91"/>
      <c r="J12" s="91"/>
      <c r="K12" s="91"/>
      <c r="L12" s="91"/>
      <c r="M12" s="129"/>
    </row>
    <row r="13" spans="1:13" ht="27.75" customHeight="1" x14ac:dyDescent="0.2">
      <c r="A13" s="324" t="s">
        <v>12</v>
      </c>
      <c r="B13" s="326" t="s">
        <v>17</v>
      </c>
      <c r="C13" s="326" t="s">
        <v>74</v>
      </c>
      <c r="D13" s="339" t="s">
        <v>75</v>
      </c>
      <c r="E13" s="340"/>
      <c r="F13" s="340"/>
      <c r="G13" s="340"/>
      <c r="H13" s="347" t="s">
        <v>68</v>
      </c>
      <c r="I13" s="347" t="s">
        <v>20</v>
      </c>
      <c r="J13" s="343" t="s">
        <v>15</v>
      </c>
      <c r="K13" s="340"/>
      <c r="L13" s="340"/>
      <c r="M13" s="344"/>
    </row>
    <row r="14" spans="1:13" s="148" customFormat="1" ht="17.25" customHeight="1" thickBot="1" x14ac:dyDescent="0.25">
      <c r="A14" s="325"/>
      <c r="B14" s="327"/>
      <c r="C14" s="327"/>
      <c r="D14" s="341"/>
      <c r="E14" s="342"/>
      <c r="F14" s="342"/>
      <c r="G14" s="342"/>
      <c r="H14" s="348"/>
      <c r="I14" s="348"/>
      <c r="J14" s="345"/>
      <c r="K14" s="342"/>
      <c r="L14" s="342"/>
      <c r="M14" s="346"/>
    </row>
    <row r="15" spans="1:13" ht="30" customHeight="1" x14ac:dyDescent="0.2">
      <c r="A15" s="235" t="str">
        <f>+'1. Exp.Habilitante  - 41'!B9</f>
        <v>1.</v>
      </c>
      <c r="B15" s="234" t="str">
        <f>+'1. Exp.Habilitante  - 41'!C9</f>
        <v>CONSORCIO GH INDES</v>
      </c>
      <c r="C15" s="143" t="s">
        <v>74</v>
      </c>
      <c r="D15" s="364" t="s">
        <v>75</v>
      </c>
      <c r="E15" s="365"/>
      <c r="F15" s="365"/>
      <c r="G15" s="365"/>
      <c r="H15" s="149" t="s">
        <v>73</v>
      </c>
      <c r="I15" s="150" t="s">
        <v>20</v>
      </c>
      <c r="J15" s="366" t="s">
        <v>15</v>
      </c>
      <c r="K15" s="367"/>
      <c r="L15" s="367"/>
      <c r="M15" s="368"/>
    </row>
    <row r="16" spans="1:13" ht="34.5" customHeight="1" x14ac:dyDescent="0.2">
      <c r="A16" s="236" t="str">
        <f>+'1. Exp.Habilitante  - 41'!B9</f>
        <v>1.</v>
      </c>
      <c r="B16" s="162" t="str">
        <f>+'1. Exp.Habilitante  - 41'!K14</f>
        <v>INGENIERIA PARA EL DESARROLLO ECONOMICO SAS – INDESCOM SAS</v>
      </c>
      <c r="C16" s="141">
        <f>+'1. Exp.Habilitante  - 41'!R14</f>
        <v>0.9</v>
      </c>
      <c r="D16" s="369" t="s">
        <v>222</v>
      </c>
      <c r="E16" s="370"/>
      <c r="F16" s="370"/>
      <c r="G16" s="370"/>
      <c r="H16" s="373">
        <v>4945586756</v>
      </c>
      <c r="I16" s="328" t="s">
        <v>9</v>
      </c>
      <c r="J16" s="330" t="s">
        <v>66</v>
      </c>
      <c r="K16" s="331"/>
      <c r="L16" s="331"/>
      <c r="M16" s="332"/>
    </row>
    <row r="17" spans="1:13" ht="34.5" customHeight="1" thickBot="1" x14ac:dyDescent="0.25">
      <c r="A17" s="237" t="str">
        <f>+'1. Exp.Habilitante  - 41'!B9</f>
        <v>1.</v>
      </c>
      <c r="B17" s="163" t="str">
        <f>+'1. Exp.Habilitante  - 41'!K15</f>
        <v>INMOBILIARIA &amp; CONSTRUCCIONES GRUPOHOGAR SAS</v>
      </c>
      <c r="C17" s="233">
        <f>+'1. Exp.Habilitante  - 41'!R15</f>
        <v>0.1</v>
      </c>
      <c r="D17" s="371"/>
      <c r="E17" s="372"/>
      <c r="F17" s="372"/>
      <c r="G17" s="372"/>
      <c r="H17" s="374"/>
      <c r="I17" s="329"/>
      <c r="J17" s="333"/>
      <c r="K17" s="334"/>
      <c r="L17" s="334"/>
      <c r="M17" s="335"/>
    </row>
    <row r="18" spans="1:13" s="91" customFormat="1" ht="13.5" thickBot="1" x14ac:dyDescent="0.25">
      <c r="A18" s="92"/>
      <c r="C18" s="230"/>
    </row>
    <row r="19" spans="1:13" ht="23.25" customHeight="1" thickBot="1" x14ac:dyDescent="0.25">
      <c r="A19" s="355" t="s">
        <v>40</v>
      </c>
      <c r="B19" s="356"/>
      <c r="C19" s="356"/>
      <c r="D19" s="356"/>
      <c r="E19" s="356"/>
      <c r="F19" s="356"/>
      <c r="G19" s="356"/>
      <c r="H19" s="356"/>
      <c r="I19" s="356"/>
      <c r="J19" s="356"/>
      <c r="K19" s="356"/>
      <c r="L19" s="356"/>
      <c r="M19" s="357"/>
    </row>
    <row r="20" spans="1:13" ht="94.5" customHeight="1" x14ac:dyDescent="0.2">
      <c r="A20" s="102"/>
      <c r="B20" s="103"/>
      <c r="C20" s="145"/>
      <c r="D20" s="151"/>
      <c r="E20" s="151"/>
      <c r="F20" s="151"/>
      <c r="G20" s="151"/>
      <c r="H20" s="113"/>
      <c r="I20" s="113"/>
      <c r="J20" s="103"/>
      <c r="K20" s="103"/>
      <c r="L20" s="103"/>
      <c r="M20" s="104"/>
    </row>
    <row r="21" spans="1:13" ht="10.5" customHeight="1" x14ac:dyDescent="0.2">
      <c r="A21" s="105"/>
      <c r="B21" s="106"/>
      <c r="C21" s="161"/>
      <c r="D21" s="161"/>
      <c r="E21" s="161"/>
      <c r="F21" s="161"/>
      <c r="G21" s="161"/>
      <c r="H21" s="161"/>
      <c r="I21" s="161"/>
      <c r="J21" s="106"/>
      <c r="K21" s="106"/>
      <c r="L21" s="106"/>
      <c r="M21" s="107"/>
    </row>
    <row r="22" spans="1:13" ht="16.5" customHeight="1" x14ac:dyDescent="0.2">
      <c r="A22" s="105"/>
      <c r="B22" s="106"/>
      <c r="C22" s="363"/>
      <c r="D22" s="363"/>
      <c r="E22" s="363"/>
      <c r="F22" s="363"/>
      <c r="G22" s="363"/>
      <c r="H22" s="363"/>
      <c r="I22" s="363"/>
      <c r="J22" s="106"/>
      <c r="K22" s="106"/>
      <c r="L22" s="106"/>
      <c r="M22" s="107"/>
    </row>
    <row r="23" spans="1:13" ht="6.75" customHeight="1" thickBot="1" x14ac:dyDescent="0.25">
      <c r="A23" s="105"/>
      <c r="B23" s="108"/>
      <c r="C23" s="146"/>
      <c r="D23" s="108"/>
      <c r="E23" s="108"/>
      <c r="F23" s="108"/>
      <c r="G23" s="108"/>
      <c r="H23" s="108"/>
      <c r="I23" s="108"/>
      <c r="J23" s="108"/>
      <c r="K23" s="108"/>
      <c r="L23" s="108"/>
      <c r="M23" s="107"/>
    </row>
    <row r="24" spans="1:13" ht="16.5" x14ac:dyDescent="0.2">
      <c r="A24" s="349"/>
      <c r="B24" s="350"/>
      <c r="C24" s="350"/>
      <c r="D24" s="350"/>
      <c r="E24" s="350"/>
      <c r="F24" s="350"/>
      <c r="G24" s="350"/>
      <c r="H24" s="350"/>
      <c r="I24" s="350"/>
      <c r="J24" s="350"/>
      <c r="K24" s="350"/>
      <c r="L24" s="350"/>
      <c r="M24" s="351"/>
    </row>
    <row r="25" spans="1:13" ht="17.25" thickBot="1" x14ac:dyDescent="0.25">
      <c r="A25" s="352"/>
      <c r="B25" s="353"/>
      <c r="C25" s="353"/>
      <c r="D25" s="353"/>
      <c r="E25" s="353"/>
      <c r="F25" s="353"/>
      <c r="G25" s="353"/>
      <c r="H25" s="353"/>
      <c r="I25" s="353"/>
      <c r="J25" s="353"/>
      <c r="K25" s="353"/>
      <c r="L25" s="353"/>
      <c r="M25" s="354"/>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31">
    <mergeCell ref="A19:M19"/>
    <mergeCell ref="C22:I22"/>
    <mergeCell ref="A24:M24"/>
    <mergeCell ref="A25:M25"/>
    <mergeCell ref="H13:H14"/>
    <mergeCell ref="I13:I14"/>
    <mergeCell ref="J13:M14"/>
    <mergeCell ref="D15:G15"/>
    <mergeCell ref="J15:M15"/>
    <mergeCell ref="D16:G17"/>
    <mergeCell ref="H16:H17"/>
    <mergeCell ref="I16:I17"/>
    <mergeCell ref="J16:M17"/>
    <mergeCell ref="A11:D11"/>
    <mergeCell ref="E11:G11"/>
    <mergeCell ref="A13:A14"/>
    <mergeCell ref="B13:B14"/>
    <mergeCell ref="C13:C14"/>
    <mergeCell ref="D13:G14"/>
    <mergeCell ref="A8:D8"/>
    <mergeCell ref="E8:G8"/>
    <mergeCell ref="A9:D9"/>
    <mergeCell ref="E9:G9"/>
    <mergeCell ref="A10:D10"/>
    <mergeCell ref="E10:G10"/>
    <mergeCell ref="A1:M1"/>
    <mergeCell ref="A2:M2"/>
    <mergeCell ref="A3:M3"/>
    <mergeCell ref="A4:M4"/>
    <mergeCell ref="A6:C6"/>
    <mergeCell ref="D6:M6"/>
  </mergeCells>
  <conditionalFormatting sqref="A19">
    <cfRule type="cellIs" dxfId="172" priority="8" operator="equal">
      <formula>#REF!</formula>
    </cfRule>
    <cfRule type="cellIs" dxfId="171" priority="9" operator="equal">
      <formula>#REF!</formula>
    </cfRule>
    <cfRule type="cellIs" dxfId="170" priority="10" operator="equal">
      <formula>#REF!</formula>
    </cfRule>
    <cfRule type="cellIs" dxfId="169" priority="11" operator="equal">
      <formula>#REF!</formula>
    </cfRule>
  </conditionalFormatting>
  <conditionalFormatting sqref="H15">
    <cfRule type="top10" dxfId="168" priority="12" rank="1"/>
  </conditionalFormatting>
  <conditionalFormatting sqref="I16">
    <cfRule type="containsText" dxfId="167" priority="3" operator="containsText" text="NO">
      <formula>NOT(ISERROR(SEARCH("NO",I16)))</formula>
    </cfRule>
    <cfRule type="containsText" dxfId="166" priority="4" operator="containsText" text="CUMPLE">
      <formula>NOT(ISERROR(SEARCH("CUMPLE",I16)))</formula>
    </cfRule>
    <cfRule type="top10" dxfId="165" priority="5" rank="1"/>
  </conditionalFormatting>
  <conditionalFormatting sqref="J15">
    <cfRule type="colorScale" priority="6">
      <colorScale>
        <cfvo type="min"/>
        <cfvo type="percentile" val="50"/>
        <cfvo type="max"/>
        <color rgb="FFF8696B"/>
        <color rgb="FFFFEB84"/>
        <color rgb="FF63BE7B"/>
      </colorScale>
    </cfRule>
    <cfRule type="top10" dxfId="164" priority="7" rank="1"/>
  </conditionalFormatting>
  <conditionalFormatting sqref="J16">
    <cfRule type="colorScale" priority="1">
      <colorScale>
        <cfvo type="min"/>
        <cfvo type="percentile" val="50"/>
        <cfvo type="max"/>
        <color rgb="FFF8696B"/>
        <color rgb="FFFFEB84"/>
        <color rgb="FF63BE7B"/>
      </colorScale>
    </cfRule>
    <cfRule type="top10" dxfId="163"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0CB0A-E47A-4708-BCAC-46FC3116AC41}">
  <dimension ref="A1:T63"/>
  <sheetViews>
    <sheetView view="pageBreakPreview" topLeftCell="A34" zoomScale="80" zoomScaleNormal="80" zoomScaleSheetLayoutView="80" workbookViewId="0">
      <selection activeCell="O61" sqref="O61"/>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1"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62" t="s">
        <v>18</v>
      </c>
      <c r="C2" s="262"/>
      <c r="D2" s="262"/>
      <c r="E2" s="262"/>
      <c r="F2" s="262"/>
      <c r="G2" s="262"/>
      <c r="H2" s="262"/>
      <c r="I2" s="262"/>
      <c r="J2" s="262"/>
      <c r="K2" s="262"/>
      <c r="L2" s="262"/>
      <c r="M2" s="262"/>
      <c r="N2" s="262"/>
      <c r="O2" s="262"/>
      <c r="P2" s="262"/>
      <c r="Q2" s="262"/>
      <c r="R2" s="262"/>
      <c r="S2" s="262"/>
      <c r="T2" s="262"/>
    </row>
    <row r="3" spans="1:20" ht="36" customHeight="1" x14ac:dyDescent="0.2">
      <c r="A3" s="10"/>
      <c r="B3" s="262" t="s">
        <v>21</v>
      </c>
      <c r="C3" s="262"/>
      <c r="D3" s="262"/>
      <c r="E3" s="262"/>
      <c r="F3" s="262"/>
      <c r="G3" s="262"/>
      <c r="H3" s="262"/>
      <c r="I3" s="262"/>
      <c r="J3" s="262"/>
      <c r="K3" s="262"/>
      <c r="L3" s="262"/>
      <c r="M3" s="262"/>
      <c r="N3" s="262"/>
      <c r="O3" s="262"/>
      <c r="P3" s="262"/>
      <c r="Q3" s="262"/>
      <c r="R3" s="262"/>
      <c r="S3" s="262"/>
      <c r="T3" s="262"/>
    </row>
    <row r="4" spans="1:20" ht="36" customHeight="1" x14ac:dyDescent="0.2">
      <c r="A4" s="10"/>
      <c r="B4" s="262" t="s">
        <v>41</v>
      </c>
      <c r="C4" s="262"/>
      <c r="D4" s="262"/>
      <c r="E4" s="262"/>
      <c r="F4" s="262"/>
      <c r="G4" s="262"/>
      <c r="H4" s="262"/>
      <c r="I4" s="262"/>
      <c r="J4" s="262"/>
      <c r="K4" s="262"/>
      <c r="L4" s="262"/>
      <c r="M4" s="262"/>
      <c r="N4" s="262"/>
      <c r="O4" s="262"/>
      <c r="P4" s="262"/>
      <c r="Q4" s="262"/>
      <c r="R4" s="262"/>
      <c r="S4" s="262"/>
      <c r="T4" s="262"/>
    </row>
    <row r="5" spans="1:20" ht="36" customHeight="1" x14ac:dyDescent="0.2">
      <c r="A5" s="10"/>
      <c r="B5" s="262" t="str">
        <f>Datos!B3</f>
        <v>FDLU-LP-010-2024 (117411)</v>
      </c>
      <c r="C5" s="262"/>
      <c r="D5" s="262"/>
      <c r="E5" s="262"/>
      <c r="F5" s="262"/>
      <c r="G5" s="262"/>
      <c r="H5" s="262"/>
      <c r="I5" s="262"/>
      <c r="J5" s="262"/>
      <c r="K5" s="262"/>
      <c r="L5" s="262"/>
      <c r="M5" s="262"/>
      <c r="N5" s="262"/>
      <c r="O5" s="262"/>
      <c r="P5" s="262"/>
      <c r="Q5" s="262"/>
      <c r="R5" s="262"/>
      <c r="S5" s="262"/>
      <c r="T5" s="26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1" t="s">
        <v>0</v>
      </c>
      <c r="C7" s="272"/>
      <c r="D7" s="273"/>
      <c r="E7" s="274" t="s">
        <v>150</v>
      </c>
      <c r="F7" s="274"/>
      <c r="G7" s="274"/>
      <c r="H7" s="274"/>
      <c r="I7" s="274"/>
      <c r="J7" s="274"/>
      <c r="K7" s="274"/>
      <c r="L7" s="274"/>
      <c r="M7" s="274"/>
      <c r="N7" s="274"/>
      <c r="O7" s="274"/>
      <c r="P7" s="274"/>
      <c r="Q7" s="274"/>
      <c r="R7" s="274"/>
      <c r="S7" s="274"/>
      <c r="T7" s="274"/>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30" customHeight="1" x14ac:dyDescent="0.2">
      <c r="A9" s="47"/>
      <c r="B9" s="135" t="s">
        <v>158</v>
      </c>
      <c r="C9" s="268" t="s">
        <v>223</v>
      </c>
      <c r="D9" s="269"/>
      <c r="E9" s="269"/>
      <c r="F9" s="269"/>
      <c r="G9" s="269"/>
      <c r="H9" s="269"/>
      <c r="I9" s="269"/>
      <c r="J9" s="270"/>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1" t="s">
        <v>9</v>
      </c>
      <c r="H11" s="252"/>
      <c r="I11" s="252"/>
      <c r="J11" s="253"/>
      <c r="K11" s="35"/>
      <c r="L11" s="9"/>
      <c r="M11" s="9"/>
      <c r="N11" s="9"/>
      <c r="O11" s="9"/>
      <c r="P11" s="9"/>
      <c r="Q11" s="9"/>
      <c r="R11" s="9"/>
      <c r="S11" s="9"/>
      <c r="T11" s="9"/>
    </row>
    <row r="12" spans="1:20" s="1" customFormat="1" ht="38.25" customHeight="1" x14ac:dyDescent="0.2">
      <c r="A12" s="47"/>
      <c r="B12" s="35"/>
      <c r="C12" s="4"/>
      <c r="E12" s="23"/>
      <c r="F12" s="23"/>
      <c r="G12" s="254"/>
      <c r="H12" s="254"/>
      <c r="I12" s="254"/>
      <c r="J12" s="254"/>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85" t="s">
        <v>1</v>
      </c>
      <c r="C14" s="286"/>
      <c r="D14" s="287"/>
      <c r="E14" s="294" t="s">
        <v>223</v>
      </c>
      <c r="F14" s="295"/>
      <c r="G14" s="295"/>
      <c r="H14" s="296"/>
      <c r="I14" s="257" t="s">
        <v>2</v>
      </c>
      <c r="J14" s="258"/>
      <c r="K14" s="259" t="s">
        <v>224</v>
      </c>
      <c r="L14" s="260"/>
      <c r="M14" s="260"/>
      <c r="N14" s="261"/>
      <c r="O14" s="257" t="s">
        <v>3</v>
      </c>
      <c r="P14" s="275"/>
      <c r="Q14" s="258"/>
      <c r="R14" s="238">
        <v>0.5</v>
      </c>
      <c r="S14" s="49"/>
      <c r="T14" s="49"/>
    </row>
    <row r="15" spans="1:20" s="7" customFormat="1" ht="35.25" customHeight="1" x14ac:dyDescent="0.2">
      <c r="A15" s="8"/>
      <c r="B15" s="288"/>
      <c r="C15" s="289"/>
      <c r="D15" s="290"/>
      <c r="E15" s="297"/>
      <c r="F15" s="298"/>
      <c r="G15" s="298"/>
      <c r="H15" s="299"/>
      <c r="I15" s="257" t="s">
        <v>4</v>
      </c>
      <c r="J15" s="258"/>
      <c r="K15" s="259" t="s">
        <v>225</v>
      </c>
      <c r="L15" s="260"/>
      <c r="M15" s="260"/>
      <c r="N15" s="261"/>
      <c r="O15" s="257" t="s">
        <v>3</v>
      </c>
      <c r="P15" s="275"/>
      <c r="Q15" s="258"/>
      <c r="R15" s="238">
        <v>0.5</v>
      </c>
      <c r="S15" s="49"/>
      <c r="T15" s="49"/>
    </row>
    <row r="16" spans="1:20" s="1" customFormat="1" ht="25.5" customHeight="1" x14ac:dyDescent="0.2">
      <c r="A16" s="47"/>
      <c r="B16" s="291"/>
      <c r="C16" s="292"/>
      <c r="D16" s="293"/>
      <c r="E16" s="300"/>
      <c r="F16" s="301"/>
      <c r="G16" s="301"/>
      <c r="H16" s="302"/>
      <c r="I16" s="257" t="s">
        <v>5</v>
      </c>
      <c r="J16" s="258"/>
      <c r="K16" s="259"/>
      <c r="L16" s="260"/>
      <c r="M16" s="260"/>
      <c r="N16" s="261"/>
      <c r="O16" s="257" t="s">
        <v>3</v>
      </c>
      <c r="P16" s="275"/>
      <c r="Q16" s="258"/>
      <c r="R16" s="238"/>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0" t="s">
        <v>6</v>
      </c>
      <c r="C18" s="280"/>
      <c r="D18" s="280"/>
      <c r="E18" s="281">
        <f>Datos!B4</f>
        <v>3108643000</v>
      </c>
      <c r="F18" s="281"/>
      <c r="G18" s="280" t="s">
        <v>103</v>
      </c>
      <c r="H18" s="280"/>
      <c r="I18" s="280"/>
      <c r="J18" s="241">
        <v>1.2</v>
      </c>
      <c r="K18" s="51">
        <f>((E18/1300000)*J18)</f>
        <v>2869.5166153846153</v>
      </c>
      <c r="L18" s="9"/>
      <c r="M18" s="9"/>
      <c r="N18" s="9"/>
      <c r="O18" s="9"/>
      <c r="P18" s="9"/>
      <c r="Q18" s="9"/>
      <c r="R18" s="9"/>
      <c r="S18" s="9"/>
      <c r="T18" s="9"/>
    </row>
    <row r="19" spans="1:20" s="1" customFormat="1" ht="174.75" customHeight="1" x14ac:dyDescent="0.2">
      <c r="A19" s="47"/>
      <c r="B19" s="255" t="s">
        <v>7</v>
      </c>
      <c r="C19" s="256"/>
      <c r="D19" s="273"/>
      <c r="E19" s="282" t="s">
        <v>160</v>
      </c>
      <c r="F19" s="283"/>
      <c r="G19" s="283"/>
      <c r="H19" s="283"/>
      <c r="I19" s="283"/>
      <c r="J19" s="283"/>
      <c r="K19" s="283"/>
      <c r="L19" s="283"/>
      <c r="M19" s="283"/>
      <c r="N19" s="283"/>
      <c r="O19" s="283"/>
      <c r="P19" s="283"/>
      <c r="Q19" s="283"/>
      <c r="R19" s="284"/>
      <c r="S19" s="263"/>
      <c r="T19" s="264"/>
    </row>
    <row r="20" spans="1:20" s="1" customFormat="1" ht="48.75" customHeight="1" x14ac:dyDescent="0.2">
      <c r="A20" s="47"/>
      <c r="B20" s="303" t="s">
        <v>65</v>
      </c>
      <c r="C20" s="303"/>
      <c r="D20" s="110" t="s">
        <v>61</v>
      </c>
      <c r="E20" s="52">
        <v>72101500</v>
      </c>
      <c r="F20" s="52">
        <v>72141300</v>
      </c>
      <c r="G20" s="52">
        <v>72153100</v>
      </c>
      <c r="H20" s="52"/>
      <c r="I20" s="52"/>
      <c r="J20" s="52"/>
      <c r="K20" s="52"/>
      <c r="L20" s="52"/>
      <c r="M20" s="52"/>
      <c r="N20" s="52"/>
      <c r="O20" s="52"/>
      <c r="P20" s="52"/>
      <c r="Q20" s="53"/>
      <c r="R20" s="54"/>
      <c r="S20" s="109" t="s">
        <v>59</v>
      </c>
      <c r="T20" s="109" t="s">
        <v>62</v>
      </c>
    </row>
    <row r="21" spans="1:20" s="1" customFormat="1" ht="22.5" customHeight="1" x14ac:dyDescent="0.2">
      <c r="A21" s="47"/>
      <c r="B21" s="255" t="s">
        <v>8</v>
      </c>
      <c r="C21" s="256"/>
      <c r="D21" s="55" t="s">
        <v>22</v>
      </c>
      <c r="E21" s="56" t="s">
        <v>170</v>
      </c>
      <c r="F21" s="56"/>
      <c r="G21" s="56" t="s">
        <v>170</v>
      </c>
      <c r="H21" s="56"/>
      <c r="I21" s="56"/>
      <c r="J21" s="56"/>
      <c r="K21" s="56"/>
      <c r="L21" s="56"/>
      <c r="M21" s="56"/>
      <c r="N21" s="56"/>
      <c r="O21" s="56"/>
      <c r="P21" s="56"/>
      <c r="Q21" s="56"/>
      <c r="R21" s="56"/>
      <c r="S21" s="54">
        <f>COUNTA(E21:R21)</f>
        <v>2</v>
      </c>
      <c r="T21" s="93" t="str">
        <f>IF(S21&gt;=1,"CUMPLE","NO CUMPLE")</f>
        <v>CUMPLE</v>
      </c>
    </row>
    <row r="22" spans="1:20" s="1" customFormat="1" ht="22.5" customHeight="1" x14ac:dyDescent="0.2">
      <c r="A22" s="47"/>
      <c r="B22" s="255" t="s">
        <v>8</v>
      </c>
      <c r="C22" s="256"/>
      <c r="D22" s="55" t="s">
        <v>23</v>
      </c>
      <c r="E22" s="56" t="s">
        <v>170</v>
      </c>
      <c r="F22" s="56" t="s">
        <v>170</v>
      </c>
      <c r="G22" s="56" t="s">
        <v>170</v>
      </c>
      <c r="H22" s="56"/>
      <c r="I22" s="56"/>
      <c r="J22" s="56"/>
      <c r="K22" s="56"/>
      <c r="L22" s="56"/>
      <c r="M22" s="56"/>
      <c r="N22" s="56"/>
      <c r="O22" s="56"/>
      <c r="P22" s="56"/>
      <c r="Q22" s="56"/>
      <c r="R22" s="56"/>
      <c r="S22" s="54">
        <f t="shared" ref="S22" si="0">COUNTA(E22:R22)</f>
        <v>3</v>
      </c>
      <c r="T22" s="93" t="str">
        <f t="shared" ref="T22:T23" si="1">IF(S22&gt;=1,"CUMPLE","NO CUMPLE")</f>
        <v>CUMPLE</v>
      </c>
    </row>
    <row r="23" spans="1:20" s="1" customFormat="1" ht="22.5" customHeight="1" x14ac:dyDescent="0.2">
      <c r="A23" s="47"/>
      <c r="B23" s="255" t="s">
        <v>8</v>
      </c>
      <c r="C23" s="256"/>
      <c r="D23" s="55" t="s">
        <v>165</v>
      </c>
      <c r="E23" s="56" t="s">
        <v>170</v>
      </c>
      <c r="F23" s="56" t="s">
        <v>170</v>
      </c>
      <c r="G23" s="56" t="s">
        <v>170</v>
      </c>
      <c r="H23" s="56"/>
      <c r="I23" s="56"/>
      <c r="J23" s="56"/>
      <c r="K23" s="56"/>
      <c r="L23" s="56"/>
      <c r="M23" s="56"/>
      <c r="N23" s="56"/>
      <c r="O23" s="56"/>
      <c r="P23" s="56"/>
      <c r="Q23" s="56"/>
      <c r="R23" s="56"/>
      <c r="S23" s="54">
        <f t="shared" ref="S23" si="2">COUNTA(E23:R23)</f>
        <v>3</v>
      </c>
      <c r="T23" s="93" t="str">
        <f t="shared" si="1"/>
        <v>CUMPLE</v>
      </c>
    </row>
    <row r="24" spans="1:20" s="1" customFormat="1" ht="22.5" customHeight="1" x14ac:dyDescent="0.2">
      <c r="A24" s="47"/>
      <c r="B24" s="277" t="s">
        <v>60</v>
      </c>
      <c r="C24" s="278"/>
      <c r="D24" s="279"/>
      <c r="E24" s="52">
        <f>IF(E23&gt;0,1,0)</f>
        <v>1</v>
      </c>
      <c r="F24" s="52">
        <f t="shared" ref="F24:R24" si="3">IF(F23&gt;0,1,0)</f>
        <v>1</v>
      </c>
      <c r="G24" s="52">
        <f t="shared" si="3"/>
        <v>1</v>
      </c>
      <c r="H24" s="52">
        <f t="shared" si="3"/>
        <v>0</v>
      </c>
      <c r="I24" s="52">
        <f t="shared" si="3"/>
        <v>0</v>
      </c>
      <c r="J24" s="52">
        <f t="shared" si="3"/>
        <v>0</v>
      </c>
      <c r="K24" s="52">
        <f t="shared" si="3"/>
        <v>0</v>
      </c>
      <c r="L24" s="52">
        <f t="shared" si="3"/>
        <v>0</v>
      </c>
      <c r="M24" s="52">
        <f t="shared" si="3"/>
        <v>0</v>
      </c>
      <c r="N24" s="52">
        <f t="shared" si="3"/>
        <v>0</v>
      </c>
      <c r="O24" s="52">
        <f t="shared" si="3"/>
        <v>0</v>
      </c>
      <c r="P24" s="52">
        <f t="shared" si="3"/>
        <v>0</v>
      </c>
      <c r="Q24" s="52">
        <f t="shared" si="3"/>
        <v>0</v>
      </c>
      <c r="R24" s="52">
        <f t="shared" si="3"/>
        <v>0</v>
      </c>
      <c r="S24" s="54">
        <f>SUM(E24:R24)</f>
        <v>3</v>
      </c>
      <c r="T24" s="93" t="str">
        <f>IF(S24&gt;=1,"CUMPLE","NO CUMPLE")</f>
        <v>CUMPLE</v>
      </c>
    </row>
    <row r="25" spans="1:20" s="13" customFormat="1" ht="10.5" customHeight="1" x14ac:dyDescent="0.2">
      <c r="A25" s="59"/>
      <c r="B25" s="36"/>
      <c r="C25" s="36"/>
      <c r="D25" s="36"/>
      <c r="E25" s="36"/>
      <c r="F25" s="36"/>
      <c r="G25" s="37"/>
      <c r="H25" s="37"/>
      <c r="I25" s="37"/>
      <c r="J25" s="37"/>
      <c r="K25" s="38"/>
      <c r="L25" s="38"/>
      <c r="M25" s="38"/>
      <c r="N25" s="38"/>
      <c r="O25" s="38"/>
      <c r="P25" s="38"/>
      <c r="Q25" s="60"/>
      <c r="R25" s="38"/>
      <c r="S25" s="38"/>
      <c r="T25" s="59"/>
    </row>
    <row r="26" spans="1:20" s="13" customFormat="1" ht="24" customHeight="1" x14ac:dyDescent="0.2">
      <c r="A26" s="59"/>
      <c r="B26" s="276" t="s">
        <v>11</v>
      </c>
      <c r="C26" s="276"/>
      <c r="D26" s="276"/>
      <c r="E26" s="276"/>
      <c r="F26" s="276"/>
      <c r="G26" s="276"/>
      <c r="H26" s="276"/>
      <c r="I26" s="276"/>
      <c r="J26" s="276"/>
      <c r="K26" s="276"/>
      <c r="L26" s="276"/>
      <c r="M26" s="276"/>
      <c r="N26" s="276"/>
      <c r="O26" s="276"/>
      <c r="P26" s="276"/>
      <c r="Q26" s="276"/>
      <c r="R26" s="276"/>
      <c r="S26" s="276"/>
      <c r="T26" s="276"/>
    </row>
    <row r="27" spans="1:20" s="2" customFormat="1" ht="190.5" customHeight="1" x14ac:dyDescent="0.2">
      <c r="A27" s="61"/>
      <c r="B27" s="62" t="s">
        <v>12</v>
      </c>
      <c r="C27" s="62" t="s">
        <v>42</v>
      </c>
      <c r="D27" s="62" t="s">
        <v>43</v>
      </c>
      <c r="E27" s="62" t="s">
        <v>44</v>
      </c>
      <c r="F27" s="265" t="s">
        <v>45</v>
      </c>
      <c r="G27" s="265"/>
      <c r="H27" s="265"/>
      <c r="I27" s="228" t="s">
        <v>63</v>
      </c>
      <c r="J27" s="228" t="s">
        <v>172</v>
      </c>
      <c r="K27" s="228" t="s">
        <v>64</v>
      </c>
      <c r="L27" s="310" t="s">
        <v>46</v>
      </c>
      <c r="M27" s="311"/>
      <c r="N27" s="62" t="s">
        <v>24</v>
      </c>
      <c r="O27" s="62" t="s">
        <v>13</v>
      </c>
      <c r="P27" s="62" t="s">
        <v>25</v>
      </c>
      <c r="Q27" s="63" t="s">
        <v>14</v>
      </c>
      <c r="R27" s="62" t="s">
        <v>26</v>
      </c>
      <c r="S27" s="312" t="s">
        <v>15</v>
      </c>
      <c r="T27" s="313"/>
    </row>
    <row r="28" spans="1:20" ht="10.5" customHeight="1" x14ac:dyDescent="0.2">
      <c r="A28" s="10"/>
      <c r="B28" s="64"/>
      <c r="C28" s="65"/>
      <c r="D28" s="65"/>
      <c r="E28" s="66"/>
      <c r="F28" s="304"/>
      <c r="G28" s="304"/>
      <c r="H28" s="304"/>
      <c r="I28" s="66"/>
      <c r="J28" s="66"/>
      <c r="K28" s="66"/>
      <c r="L28" s="6"/>
      <c r="M28" s="6"/>
      <c r="N28" s="66"/>
      <c r="O28" s="66"/>
      <c r="P28" s="66"/>
      <c r="Q28" s="67"/>
      <c r="R28" s="66"/>
      <c r="S28" s="66"/>
    </row>
    <row r="29" spans="1:20" ht="117.6" customHeight="1" x14ac:dyDescent="0.2">
      <c r="A29" s="10"/>
      <c r="B29" s="68">
        <v>1</v>
      </c>
      <c r="C29" s="24">
        <v>12</v>
      </c>
      <c r="D29" s="242">
        <v>27</v>
      </c>
      <c r="E29" s="25" t="s">
        <v>226</v>
      </c>
      <c r="F29" s="266" t="s">
        <v>229</v>
      </c>
      <c r="G29" s="267"/>
      <c r="H29" s="267"/>
      <c r="I29" s="229" t="s">
        <v>9</v>
      </c>
      <c r="J29" s="229" t="s">
        <v>9</v>
      </c>
      <c r="K29" s="229" t="s">
        <v>9</v>
      </c>
      <c r="L29" s="305" t="s">
        <v>232</v>
      </c>
      <c r="M29" s="306"/>
      <c r="N29" s="229" t="s">
        <v>9</v>
      </c>
      <c r="O29" s="69" t="s">
        <v>225</v>
      </c>
      <c r="P29" s="243">
        <v>1</v>
      </c>
      <c r="Q29" s="71">
        <v>2260.02</v>
      </c>
      <c r="R29" s="72">
        <f>Q29*P29</f>
        <v>2260.02</v>
      </c>
      <c r="S29" s="307"/>
      <c r="T29" s="308"/>
    </row>
    <row r="30" spans="1:20" ht="109.5" customHeight="1" x14ac:dyDescent="0.2">
      <c r="A30" s="10"/>
      <c r="B30" s="68">
        <v>2</v>
      </c>
      <c r="C30" s="25">
        <v>3</v>
      </c>
      <c r="D30" s="244">
        <v>30</v>
      </c>
      <c r="E30" s="25" t="s">
        <v>227</v>
      </c>
      <c r="F30" s="266" t="s">
        <v>230</v>
      </c>
      <c r="G30" s="267"/>
      <c r="H30" s="267"/>
      <c r="I30" s="229" t="s">
        <v>9</v>
      </c>
      <c r="J30" s="229" t="s">
        <v>9</v>
      </c>
      <c r="K30" s="229" t="s">
        <v>10</v>
      </c>
      <c r="L30" s="305" t="s">
        <v>234</v>
      </c>
      <c r="M30" s="306"/>
      <c r="N30" s="229" t="s">
        <v>9</v>
      </c>
      <c r="O30" s="69" t="s">
        <v>224</v>
      </c>
      <c r="P30" s="70">
        <v>0.4</v>
      </c>
      <c r="Q30" s="71">
        <v>1705.62</v>
      </c>
      <c r="R30" s="72">
        <f>Q30*P30</f>
        <v>682.24800000000005</v>
      </c>
      <c r="S30" s="307" t="s">
        <v>235</v>
      </c>
      <c r="T30" s="308"/>
    </row>
    <row r="31" spans="1:20" ht="109.5" customHeight="1" x14ac:dyDescent="0.2">
      <c r="A31" s="10"/>
      <c r="B31" s="68">
        <v>3</v>
      </c>
      <c r="C31" s="25">
        <v>31</v>
      </c>
      <c r="D31" s="244">
        <v>47</v>
      </c>
      <c r="E31" s="25" t="s">
        <v>228</v>
      </c>
      <c r="F31" s="266" t="s">
        <v>231</v>
      </c>
      <c r="G31" s="267"/>
      <c r="H31" s="267"/>
      <c r="I31" s="229" t="s">
        <v>9</v>
      </c>
      <c r="J31" s="229" t="s">
        <v>9</v>
      </c>
      <c r="K31" s="229" t="s">
        <v>9</v>
      </c>
      <c r="L31" s="305" t="s">
        <v>233</v>
      </c>
      <c r="M31" s="306"/>
      <c r="N31" s="229" t="s">
        <v>9</v>
      </c>
      <c r="O31" s="69" t="s">
        <v>225</v>
      </c>
      <c r="P31" s="70">
        <v>1</v>
      </c>
      <c r="Q31" s="71">
        <v>7644.69</v>
      </c>
      <c r="R31" s="72">
        <f>Q31*P31</f>
        <v>7644.69</v>
      </c>
      <c r="S31" s="307"/>
      <c r="T31" s="308"/>
    </row>
    <row r="32" spans="1:20" ht="10.5" customHeight="1" x14ac:dyDescent="0.2">
      <c r="A32" s="10"/>
      <c r="B32" s="73"/>
      <c r="C32" s="74"/>
      <c r="D32" s="74"/>
      <c r="E32" s="75"/>
      <c r="F32" s="76"/>
      <c r="G32" s="76"/>
      <c r="H32" s="76"/>
      <c r="I32" s="76"/>
      <c r="J32" s="76"/>
      <c r="K32" s="18"/>
      <c r="L32" s="19"/>
      <c r="M32" s="20"/>
      <c r="N32" s="20"/>
      <c r="O32" s="21"/>
      <c r="P32" s="21"/>
      <c r="Q32" s="77"/>
      <c r="R32" s="20"/>
      <c r="S32" s="20"/>
    </row>
    <row r="33" spans="1:20" ht="18" customHeight="1" x14ac:dyDescent="0.2">
      <c r="A33" s="10"/>
      <c r="B33" s="315" t="s">
        <v>16</v>
      </c>
      <c r="C33" s="316"/>
      <c r="D33" s="316"/>
      <c r="E33" s="316"/>
      <c r="F33" s="316"/>
      <c r="G33" s="316"/>
      <c r="H33" s="316"/>
      <c r="I33" s="316"/>
      <c r="J33" s="316"/>
      <c r="K33" s="316"/>
      <c r="L33" s="316"/>
      <c r="M33" s="316"/>
      <c r="N33" s="316"/>
      <c r="O33" s="316"/>
      <c r="P33" s="316"/>
      <c r="Q33" s="317"/>
      <c r="R33" s="78">
        <f>SUM(R29:R30)</f>
        <v>2942.268</v>
      </c>
      <c r="S33" s="133" t="str">
        <f>IF(R33&gt;K18,"CUMPLE","NO CUMPLE")</f>
        <v>CUMPLE</v>
      </c>
      <c r="T33" s="10"/>
    </row>
    <row r="34" spans="1:20" ht="18" customHeight="1" x14ac:dyDescent="0.2">
      <c r="A34" s="10"/>
      <c r="B34" s="5"/>
      <c r="C34" s="5"/>
      <c r="D34" s="5"/>
      <c r="E34" s="5"/>
      <c r="F34" s="5"/>
      <c r="G34" s="5"/>
      <c r="H34" s="5"/>
      <c r="I34" s="5"/>
      <c r="J34" s="5"/>
      <c r="K34" s="5"/>
      <c r="L34" s="5"/>
      <c r="M34" s="5"/>
      <c r="N34" s="5"/>
      <c r="O34" s="5"/>
      <c r="P34" s="5"/>
      <c r="Q34" s="5"/>
      <c r="R34" s="134"/>
      <c r="S34" s="5"/>
      <c r="T34" s="10"/>
    </row>
    <row r="35" spans="1:20" ht="18" customHeight="1" x14ac:dyDescent="0.2">
      <c r="A35" s="10"/>
      <c r="B35" s="5"/>
      <c r="C35" s="5"/>
      <c r="D35" s="5"/>
      <c r="E35" s="5"/>
      <c r="F35" s="5"/>
      <c r="G35" s="5"/>
      <c r="H35" s="5"/>
      <c r="I35" s="5"/>
      <c r="J35" s="5"/>
      <c r="K35" s="5"/>
      <c r="L35" s="5"/>
      <c r="M35" s="5"/>
      <c r="N35" s="5"/>
      <c r="O35" s="5"/>
      <c r="P35" s="5"/>
      <c r="Q35" s="231">
        <v>0.7</v>
      </c>
      <c r="R35" s="232">
        <f>(E18+Q35)/R36</f>
        <v>2391.2638466923077</v>
      </c>
      <c r="S35" s="5"/>
      <c r="T35" s="10"/>
    </row>
    <row r="36" spans="1:20" ht="18" customHeight="1" x14ac:dyDescent="0.2">
      <c r="A36" s="10"/>
      <c r="B36" s="5"/>
      <c r="C36" s="5"/>
      <c r="D36" s="5"/>
      <c r="E36" s="5"/>
      <c r="F36" s="5"/>
      <c r="G36" s="5"/>
      <c r="H36" s="5"/>
      <c r="I36" s="5"/>
      <c r="J36" s="5"/>
      <c r="K36" s="5"/>
      <c r="L36" s="5"/>
      <c r="M36" s="5"/>
      <c r="N36" s="5"/>
      <c r="O36" s="5"/>
      <c r="P36" s="5"/>
      <c r="Q36" s="5"/>
      <c r="R36" s="134">
        <v>1300000</v>
      </c>
      <c r="S36" s="5"/>
      <c r="T36" s="10"/>
    </row>
    <row r="37" spans="1:20" ht="18" customHeight="1" x14ac:dyDescent="0.2">
      <c r="A37" s="10"/>
      <c r="B37" s="5"/>
      <c r="C37" s="5"/>
      <c r="D37" s="5"/>
      <c r="E37" s="5"/>
      <c r="F37" s="5"/>
      <c r="G37" s="5"/>
      <c r="H37" s="5"/>
      <c r="I37" s="5"/>
      <c r="J37" s="5"/>
      <c r="K37" s="5"/>
      <c r="L37" s="5"/>
      <c r="M37" s="5"/>
      <c r="N37" s="5"/>
      <c r="O37" s="5"/>
      <c r="P37" s="5"/>
      <c r="Q37" s="5"/>
      <c r="R37" s="134"/>
      <c r="S37" s="5"/>
      <c r="T37" s="10"/>
    </row>
    <row r="38" spans="1:20" ht="18" customHeight="1" x14ac:dyDescent="0.2">
      <c r="A38" s="10"/>
      <c r="B38" s="5"/>
      <c r="C38" s="5"/>
      <c r="D38" s="5"/>
      <c r="E38" s="5"/>
      <c r="F38" s="5"/>
      <c r="G38" s="5"/>
      <c r="H38" s="5"/>
      <c r="I38" s="5"/>
      <c r="J38" s="5"/>
      <c r="K38" s="5"/>
      <c r="L38" s="5"/>
      <c r="M38" s="5"/>
      <c r="N38" s="5"/>
      <c r="O38" s="5"/>
      <c r="P38" s="5"/>
      <c r="Q38" s="5"/>
      <c r="R38" s="134"/>
      <c r="S38" s="5"/>
      <c r="T38" s="10"/>
    </row>
    <row r="39" spans="1:20" ht="18" customHeight="1" x14ac:dyDescent="0.2">
      <c r="A39" s="10"/>
      <c r="B39" s="5"/>
      <c r="C39" s="5"/>
      <c r="D39" s="5"/>
      <c r="E39" s="5"/>
      <c r="F39" s="5"/>
      <c r="G39" s="5"/>
      <c r="H39" s="5"/>
      <c r="I39" s="5"/>
      <c r="J39" s="5"/>
      <c r="K39" s="5"/>
      <c r="L39" s="5"/>
      <c r="M39" s="5"/>
      <c r="N39" s="5"/>
      <c r="O39" s="5"/>
      <c r="P39" s="5"/>
      <c r="Q39" s="5"/>
      <c r="R39" s="134"/>
      <c r="S39" s="5"/>
      <c r="T39" s="10"/>
    </row>
    <row r="40" spans="1:20" ht="18" customHeight="1" x14ac:dyDescent="0.2">
      <c r="A40" s="10"/>
      <c r="B40" s="5"/>
      <c r="C40" s="5"/>
      <c r="D40" s="5"/>
      <c r="E40" s="5"/>
      <c r="F40" s="5"/>
      <c r="G40" s="5"/>
      <c r="H40" s="5"/>
      <c r="I40" s="5"/>
      <c r="J40" s="5"/>
      <c r="K40" s="5"/>
      <c r="L40" s="5"/>
      <c r="M40" s="5"/>
      <c r="N40" s="5"/>
      <c r="O40" s="5"/>
      <c r="P40" s="5"/>
      <c r="Q40" s="5"/>
      <c r="R40" s="134"/>
      <c r="S40" s="5"/>
      <c r="T40" s="10"/>
    </row>
    <row r="41" spans="1:20" ht="18" customHeight="1" x14ac:dyDescent="0.2">
      <c r="A41" s="10"/>
      <c r="B41" s="5"/>
      <c r="C41" s="5"/>
      <c r="D41" s="5"/>
      <c r="E41" s="5"/>
      <c r="F41" s="5"/>
      <c r="G41" s="5"/>
      <c r="H41" s="5"/>
      <c r="I41" s="5"/>
      <c r="J41" s="5"/>
      <c r="K41" s="5"/>
      <c r="L41" s="5"/>
      <c r="M41" s="5"/>
      <c r="N41" s="5"/>
      <c r="O41" s="5"/>
      <c r="P41" s="5"/>
      <c r="Q41" s="5"/>
      <c r="R41" s="134"/>
      <c r="S41" s="5"/>
      <c r="T41" s="10"/>
    </row>
    <row r="42" spans="1:20" ht="18" customHeight="1" x14ac:dyDescent="0.2">
      <c r="A42" s="10"/>
      <c r="B42" s="5"/>
      <c r="C42" s="5"/>
      <c r="D42" s="5"/>
      <c r="E42" s="5"/>
      <c r="F42" s="5"/>
      <c r="G42" s="5"/>
      <c r="H42" s="5"/>
      <c r="I42" s="5"/>
      <c r="J42" s="5"/>
      <c r="K42" s="5"/>
      <c r="L42" s="5"/>
      <c r="M42" s="5"/>
      <c r="N42" s="5"/>
      <c r="O42" s="5"/>
      <c r="P42" s="5"/>
      <c r="Q42" s="5"/>
      <c r="R42" s="134"/>
      <c r="S42" s="5"/>
      <c r="T42" s="10"/>
    </row>
    <row r="43" spans="1:20" ht="18" customHeight="1" x14ac:dyDescent="0.2">
      <c r="A43" s="10"/>
      <c r="B43" s="5"/>
      <c r="C43" s="5"/>
      <c r="D43" s="5"/>
      <c r="E43" s="5"/>
      <c r="F43" s="5"/>
      <c r="G43" s="5"/>
      <c r="H43" s="5"/>
      <c r="I43" s="5"/>
      <c r="J43" s="5"/>
      <c r="K43" s="5"/>
      <c r="L43" s="5"/>
      <c r="M43" s="5"/>
      <c r="N43" s="5"/>
      <c r="O43" s="5"/>
      <c r="P43" s="5"/>
      <c r="Q43" s="5"/>
      <c r="R43" s="134"/>
      <c r="S43" s="5"/>
      <c r="T43" s="10"/>
    </row>
    <row r="44" spans="1:20" ht="18" customHeight="1" x14ac:dyDescent="0.2">
      <c r="A44" s="10"/>
      <c r="B44" s="5"/>
      <c r="C44" s="5"/>
      <c r="D44" s="5"/>
      <c r="E44" s="5"/>
      <c r="F44" s="5"/>
      <c r="G44" s="5"/>
      <c r="H44" s="5"/>
      <c r="I44" s="5"/>
      <c r="J44" s="5"/>
      <c r="K44" s="5"/>
      <c r="L44" s="5"/>
      <c r="M44" s="5"/>
      <c r="N44" s="5"/>
      <c r="O44" s="5"/>
      <c r="P44" s="5"/>
      <c r="Q44" s="5"/>
      <c r="R44" s="134"/>
      <c r="S44" s="5"/>
      <c r="T44" s="10"/>
    </row>
    <row r="45" spans="1:20" ht="18" customHeight="1" x14ac:dyDescent="0.2">
      <c r="A45" s="10"/>
      <c r="B45" s="5"/>
      <c r="C45" s="5"/>
      <c r="D45" s="5"/>
      <c r="E45" s="5"/>
      <c r="F45" s="5"/>
      <c r="G45" s="5"/>
      <c r="H45" s="5"/>
      <c r="I45" s="5"/>
      <c r="J45" s="5"/>
      <c r="K45" s="5"/>
      <c r="L45" s="5"/>
      <c r="M45" s="5"/>
      <c r="N45" s="5"/>
      <c r="O45" s="5"/>
      <c r="P45" s="5"/>
      <c r="Q45" s="5"/>
      <c r="R45" s="134"/>
      <c r="S45" s="5"/>
      <c r="T45" s="10"/>
    </row>
    <row r="46" spans="1:20" ht="18" customHeight="1" x14ac:dyDescent="0.2">
      <c r="A46" s="10"/>
      <c r="B46" s="5"/>
      <c r="C46" s="5"/>
      <c r="D46" s="5"/>
      <c r="E46" s="5"/>
      <c r="F46" s="5"/>
      <c r="G46" s="5"/>
      <c r="H46" s="5"/>
      <c r="I46" s="5"/>
      <c r="J46" s="5"/>
      <c r="K46" s="5"/>
      <c r="L46" s="5"/>
      <c r="M46" s="5"/>
      <c r="N46" s="5"/>
      <c r="O46" s="5"/>
      <c r="P46" s="5"/>
      <c r="Q46" s="5"/>
      <c r="R46" s="134"/>
      <c r="S46" s="5"/>
      <c r="T46" s="10"/>
    </row>
    <row r="47" spans="1:20" ht="10.5" customHeight="1" thickBot="1" x14ac:dyDescent="0.25">
      <c r="A47" s="10"/>
      <c r="B47" s="73"/>
      <c r="C47" s="74"/>
      <c r="D47" s="74"/>
      <c r="E47" s="75"/>
      <c r="F47" s="76"/>
      <c r="G47" s="76"/>
      <c r="H47" s="76"/>
      <c r="I47" s="76"/>
      <c r="J47" s="76"/>
      <c r="K47" s="18"/>
      <c r="L47" s="19"/>
      <c r="M47" s="20"/>
      <c r="N47" s="20"/>
      <c r="O47" s="21"/>
      <c r="P47" s="21"/>
      <c r="Q47" s="77"/>
      <c r="R47" s="20"/>
      <c r="S47" s="20"/>
    </row>
    <row r="48" spans="1:20" ht="70.5" customHeight="1" thickBot="1" x14ac:dyDescent="0.25">
      <c r="A48" s="10"/>
      <c r="B48" s="320" t="s">
        <v>161</v>
      </c>
      <c r="C48" s="321"/>
      <c r="D48" s="321"/>
      <c r="E48" s="321"/>
      <c r="F48" s="321"/>
      <c r="G48" s="321"/>
      <c r="H48" s="321"/>
      <c r="I48" s="321"/>
      <c r="J48" s="321"/>
      <c r="K48" s="321"/>
      <c r="L48" s="321"/>
      <c r="M48" s="321"/>
      <c r="N48" s="321"/>
      <c r="O48" s="321"/>
      <c r="P48" s="321"/>
      <c r="Q48" s="321"/>
      <c r="R48" s="321"/>
      <c r="S48" s="321"/>
      <c r="T48" s="322"/>
    </row>
    <row r="49" spans="1:20" ht="10.5" customHeight="1" thickBot="1" x14ac:dyDescent="0.25">
      <c r="A49" s="10"/>
      <c r="B49" s="73"/>
      <c r="C49" s="74"/>
      <c r="D49" s="74"/>
      <c r="E49" s="75"/>
      <c r="F49" s="76"/>
      <c r="G49" s="76"/>
      <c r="H49" s="76"/>
      <c r="I49" s="76"/>
      <c r="J49" s="76"/>
      <c r="K49" s="18"/>
      <c r="L49" s="19"/>
      <c r="M49" s="20"/>
      <c r="N49" s="20"/>
      <c r="O49" s="21"/>
      <c r="P49" s="21"/>
      <c r="Q49" s="77"/>
      <c r="R49" s="20"/>
      <c r="S49" s="20"/>
    </row>
    <row r="50" spans="1:20" ht="17.25" hidden="1" thickBot="1" x14ac:dyDescent="0.25">
      <c r="B50" s="73"/>
      <c r="C50" s="74"/>
      <c r="D50" s="74"/>
      <c r="E50" s="75"/>
      <c r="F50" s="76"/>
      <c r="G50" s="76"/>
      <c r="H50" s="76"/>
      <c r="I50" s="76"/>
      <c r="J50" s="76"/>
      <c r="K50" s="18"/>
      <c r="L50" s="19"/>
      <c r="M50" s="20"/>
      <c r="N50" s="20"/>
      <c r="O50" s="21"/>
      <c r="P50" s="21"/>
      <c r="Q50" s="77"/>
      <c r="R50" s="20"/>
      <c r="S50" s="20"/>
    </row>
    <row r="51" spans="1:20" ht="93.75" customHeight="1" x14ac:dyDescent="0.2">
      <c r="A51" s="10"/>
      <c r="B51" s="111"/>
      <c r="C51" s="112"/>
      <c r="D51" s="113"/>
      <c r="E51" s="113"/>
      <c r="F51" s="113"/>
      <c r="G51" s="113"/>
      <c r="H51" s="113"/>
      <c r="I51" s="151"/>
      <c r="J51" s="151"/>
      <c r="K51" s="151"/>
      <c r="L51" s="151"/>
      <c r="M51" s="113"/>
      <c r="N51" s="113"/>
      <c r="O51" s="113"/>
      <c r="P51" s="113"/>
      <c r="Q51" s="113"/>
      <c r="R51" s="114"/>
      <c r="S51" s="114"/>
      <c r="T51" s="115"/>
    </row>
    <row r="52" spans="1:20" s="98" customFormat="1" ht="23.25" customHeight="1" x14ac:dyDescent="0.25">
      <c r="A52" s="96"/>
      <c r="B52" s="116"/>
      <c r="C52" s="97"/>
      <c r="D52" s="101"/>
      <c r="E52" s="101"/>
      <c r="F52" s="101"/>
      <c r="G52" s="96"/>
      <c r="H52" s="96"/>
      <c r="I52" s="101"/>
      <c r="J52" s="101"/>
      <c r="K52" s="101"/>
      <c r="L52" s="101"/>
      <c r="M52" s="101"/>
      <c r="N52" s="101"/>
      <c r="O52" s="79"/>
      <c r="P52" s="79"/>
      <c r="Q52" s="101"/>
      <c r="R52" s="101"/>
      <c r="S52" s="101"/>
      <c r="T52" s="117"/>
    </row>
    <row r="53" spans="1:20" s="98" customFormat="1" ht="23.25" customHeight="1" x14ac:dyDescent="0.25">
      <c r="A53" s="96"/>
      <c r="B53" s="116"/>
      <c r="C53" s="97"/>
      <c r="D53" s="101"/>
      <c r="E53" s="101"/>
      <c r="F53" s="101"/>
      <c r="G53" s="96"/>
      <c r="H53" s="96"/>
      <c r="I53" s="314"/>
      <c r="J53" s="314"/>
      <c r="K53" s="314"/>
      <c r="L53" s="314"/>
      <c r="M53" s="314"/>
      <c r="N53" s="314"/>
      <c r="O53" s="79"/>
      <c r="P53" s="79"/>
      <c r="Q53" s="101"/>
      <c r="R53" s="101"/>
      <c r="S53" s="101"/>
      <c r="T53" s="117"/>
    </row>
    <row r="54" spans="1:20" s="95" customFormat="1" ht="9" customHeight="1" thickBot="1" x14ac:dyDescent="0.25">
      <c r="A54" s="94"/>
      <c r="B54" s="118"/>
      <c r="C54" s="5"/>
      <c r="D54" s="79"/>
      <c r="E54" s="79"/>
      <c r="F54" s="79"/>
      <c r="G54" s="79"/>
      <c r="H54" s="119"/>
      <c r="I54" s="79"/>
      <c r="J54" s="79"/>
      <c r="K54" s="79"/>
      <c r="L54" s="79"/>
      <c r="M54" s="79"/>
      <c r="N54" s="79"/>
      <c r="O54" s="79"/>
      <c r="P54" s="79"/>
      <c r="Q54" s="79"/>
      <c r="R54" s="79"/>
      <c r="S54" s="79"/>
      <c r="T54" s="120"/>
    </row>
    <row r="55" spans="1:20" ht="15.75" x14ac:dyDescent="0.2">
      <c r="A55" s="10"/>
      <c r="B55" s="118"/>
      <c r="C55" s="5"/>
      <c r="D55" s="323"/>
      <c r="E55" s="323"/>
      <c r="F55" s="323"/>
      <c r="G55" s="323"/>
      <c r="H55" s="323"/>
      <c r="I55" s="323"/>
      <c r="J55" s="323"/>
      <c r="K55" s="323"/>
      <c r="L55" s="323"/>
      <c r="M55" s="323"/>
      <c r="N55" s="323"/>
      <c r="O55" s="323"/>
      <c r="P55" s="323"/>
      <c r="Q55" s="323"/>
      <c r="R55" s="323"/>
      <c r="S55" s="323"/>
      <c r="T55" s="120"/>
    </row>
    <row r="56" spans="1:20" ht="15.75" x14ac:dyDescent="0.2">
      <c r="A56" s="10"/>
      <c r="B56" s="118"/>
      <c r="C56" s="5"/>
      <c r="D56" s="309"/>
      <c r="E56" s="309"/>
      <c r="F56" s="309"/>
      <c r="G56" s="309"/>
      <c r="H56" s="309"/>
      <c r="I56" s="309"/>
      <c r="J56" s="309"/>
      <c r="K56" s="309"/>
      <c r="L56" s="309"/>
      <c r="M56" s="309"/>
      <c r="N56" s="309"/>
      <c r="O56" s="309"/>
      <c r="P56" s="309"/>
      <c r="Q56" s="309"/>
      <c r="R56" s="309"/>
      <c r="S56" s="309"/>
      <c r="T56" s="120"/>
    </row>
    <row r="57" spans="1:20" ht="15.75" x14ac:dyDescent="0.2">
      <c r="A57" s="10"/>
      <c r="B57" s="118"/>
      <c r="C57" s="5"/>
      <c r="D57" s="309"/>
      <c r="E57" s="309"/>
      <c r="F57" s="309"/>
      <c r="G57" s="309"/>
      <c r="H57" s="309"/>
      <c r="I57" s="309"/>
      <c r="J57" s="309"/>
      <c r="K57" s="309"/>
      <c r="L57" s="309"/>
      <c r="M57" s="309"/>
      <c r="N57" s="309"/>
      <c r="O57" s="309"/>
      <c r="P57" s="309"/>
      <c r="Q57" s="309"/>
      <c r="R57" s="309"/>
      <c r="S57" s="309"/>
      <c r="T57" s="120"/>
    </row>
    <row r="58" spans="1:20" ht="15.75" x14ac:dyDescent="0.2">
      <c r="A58" s="10"/>
      <c r="B58" s="118"/>
      <c r="C58" s="5"/>
      <c r="D58" s="309"/>
      <c r="E58" s="309"/>
      <c r="F58" s="309"/>
      <c r="G58" s="309"/>
      <c r="H58" s="309"/>
      <c r="I58" s="309"/>
      <c r="J58" s="309"/>
      <c r="K58" s="309"/>
      <c r="L58" s="309"/>
      <c r="M58" s="309"/>
      <c r="N58" s="309"/>
      <c r="O58" s="309"/>
      <c r="P58" s="309"/>
      <c r="Q58" s="309"/>
      <c r="R58" s="309"/>
      <c r="S58" s="309"/>
      <c r="T58" s="120"/>
    </row>
    <row r="59" spans="1:20" ht="17.25" thickBot="1" x14ac:dyDescent="0.25">
      <c r="B59" s="121"/>
      <c r="C59" s="122"/>
      <c r="D59" s="122"/>
      <c r="E59" s="123"/>
      <c r="F59" s="124"/>
      <c r="G59" s="124"/>
      <c r="H59" s="124"/>
      <c r="I59" s="124"/>
      <c r="J59" s="124"/>
      <c r="K59" s="319"/>
      <c r="L59" s="319"/>
      <c r="M59" s="319"/>
      <c r="N59" s="125"/>
      <c r="O59" s="126"/>
      <c r="P59" s="126"/>
      <c r="Q59" s="127"/>
      <c r="R59" s="125"/>
      <c r="S59" s="125"/>
      <c r="T59" s="128"/>
    </row>
    <row r="60" spans="1:20" ht="16.5" x14ac:dyDescent="0.2">
      <c r="B60" s="73"/>
      <c r="C60" s="74"/>
      <c r="D60" s="74"/>
      <c r="E60" s="75"/>
      <c r="F60" s="76"/>
      <c r="G60" s="76"/>
      <c r="H60" s="76"/>
      <c r="I60" s="76"/>
      <c r="J60" s="76"/>
      <c r="K60" s="227"/>
      <c r="L60" s="227"/>
      <c r="M60" s="227"/>
      <c r="N60" s="20"/>
      <c r="O60" s="21"/>
      <c r="P60" s="21"/>
      <c r="Q60" s="77"/>
      <c r="R60" s="20"/>
      <c r="S60" s="20"/>
    </row>
    <row r="61" spans="1:20" ht="16.5" x14ac:dyDescent="0.2">
      <c r="B61" s="73"/>
      <c r="C61" s="74"/>
      <c r="D61" s="74"/>
      <c r="E61" s="75"/>
      <c r="F61" s="76"/>
      <c r="G61" s="76"/>
      <c r="H61" s="76"/>
      <c r="I61" s="76"/>
      <c r="J61" s="76"/>
      <c r="K61" s="227"/>
      <c r="L61" s="227"/>
      <c r="M61" s="227"/>
      <c r="N61" s="20"/>
      <c r="O61" s="21"/>
      <c r="P61" s="21"/>
      <c r="Q61" s="77"/>
      <c r="R61" s="20"/>
      <c r="S61" s="20"/>
    </row>
    <row r="62" spans="1:20" ht="15.75" x14ac:dyDescent="0.2">
      <c r="B62" s="29"/>
      <c r="C62" s="29"/>
      <c r="D62" s="29"/>
      <c r="E62" s="29"/>
      <c r="F62" s="30"/>
      <c r="G62" s="29"/>
      <c r="H62" s="29"/>
      <c r="I62" s="29"/>
      <c r="J62" s="29"/>
      <c r="K62" s="318"/>
      <c r="L62" s="318"/>
      <c r="M62" s="318"/>
      <c r="N62" s="29"/>
      <c r="O62" s="29"/>
      <c r="P62" s="29"/>
      <c r="Q62" s="46"/>
      <c r="R62" s="29"/>
      <c r="S62" s="29"/>
      <c r="T62" s="3"/>
    </row>
    <row r="63" spans="1:20" s="14" customFormat="1" x14ac:dyDescent="0.2">
      <c r="A63" s="6"/>
      <c r="B63" s="6"/>
      <c r="C63" s="6"/>
      <c r="D63" s="6"/>
      <c r="K63" s="318"/>
      <c r="L63" s="318"/>
      <c r="M63" s="318"/>
      <c r="Q63" s="81"/>
      <c r="T63" s="6"/>
    </row>
  </sheetData>
  <sheetProtection selectLockedCells="1"/>
  <mergeCells count="55">
    <mergeCell ref="D58:S58"/>
    <mergeCell ref="K59:M59"/>
    <mergeCell ref="K62:M62"/>
    <mergeCell ref="K63:M63"/>
    <mergeCell ref="B22:C22"/>
    <mergeCell ref="F31:H31"/>
    <mergeCell ref="L31:M31"/>
    <mergeCell ref="S31:T31"/>
    <mergeCell ref="B33:Q33"/>
    <mergeCell ref="B48:T48"/>
    <mergeCell ref="I53:N53"/>
    <mergeCell ref="D55:S55"/>
    <mergeCell ref="D56:S56"/>
    <mergeCell ref="D57:S57"/>
    <mergeCell ref="F28:H28"/>
    <mergeCell ref="F29:H29"/>
    <mergeCell ref="L29:M29"/>
    <mergeCell ref="S29:T29"/>
    <mergeCell ref="F30:H30"/>
    <mergeCell ref="L30:M30"/>
    <mergeCell ref="S30:T30"/>
    <mergeCell ref="F27:H27"/>
    <mergeCell ref="L27:M27"/>
    <mergeCell ref="S27:T27"/>
    <mergeCell ref="B18:D18"/>
    <mergeCell ref="E18:F18"/>
    <mergeCell ref="G18:I18"/>
    <mergeCell ref="B19:D19"/>
    <mergeCell ref="E19:R19"/>
    <mergeCell ref="S19:T19"/>
    <mergeCell ref="B20:C20"/>
    <mergeCell ref="B21:C21"/>
    <mergeCell ref="B23:C23"/>
    <mergeCell ref="B24:D24"/>
    <mergeCell ref="B26:T26"/>
    <mergeCell ref="I16:J16"/>
    <mergeCell ref="K16:N16"/>
    <mergeCell ref="O16:Q16"/>
    <mergeCell ref="C9:J9"/>
    <mergeCell ref="G11:J11"/>
    <mergeCell ref="G12:J12"/>
    <mergeCell ref="B14:D16"/>
    <mergeCell ref="E14:H16"/>
    <mergeCell ref="I14:J14"/>
    <mergeCell ref="K14:N14"/>
    <mergeCell ref="O14:Q14"/>
    <mergeCell ref="I15:J15"/>
    <mergeCell ref="K15:N15"/>
    <mergeCell ref="O15:Q15"/>
    <mergeCell ref="B2:T2"/>
    <mergeCell ref="B3:T3"/>
    <mergeCell ref="B4:T4"/>
    <mergeCell ref="B5:T5"/>
    <mergeCell ref="B7:D7"/>
    <mergeCell ref="E7:T7"/>
  </mergeCells>
  <conditionalFormatting sqref="C30:E30">
    <cfRule type="cellIs" dxfId="162" priority="31" operator="equal">
      <formula>#REF!</formula>
    </cfRule>
    <cfRule type="cellIs" dxfId="161" priority="32" operator="equal">
      <formula>#REF!</formula>
    </cfRule>
  </conditionalFormatting>
  <conditionalFormatting sqref="C27:F27">
    <cfRule type="cellIs" dxfId="160" priority="41" operator="equal">
      <formula>#REF!</formula>
    </cfRule>
    <cfRule type="cellIs" dxfId="159" priority="42" operator="equal">
      <formula>#REF!</formula>
    </cfRule>
  </conditionalFormatting>
  <conditionalFormatting sqref="C29:F29">
    <cfRule type="cellIs" dxfId="158" priority="53" operator="equal">
      <formula>#REF!</formula>
    </cfRule>
    <cfRule type="cellIs" dxfId="157" priority="54" operator="equal">
      <formula>#REF!</formula>
    </cfRule>
  </conditionalFormatting>
  <conditionalFormatting sqref="C59:J61">
    <cfRule type="cellIs" dxfId="156" priority="51" operator="equal">
      <formula>#REF!</formula>
    </cfRule>
    <cfRule type="cellIs" dxfId="155" priority="52" operator="equal">
      <formula>#REF!</formula>
    </cfRule>
  </conditionalFormatting>
  <conditionalFormatting sqref="C25:L25">
    <cfRule type="cellIs" dxfId="154" priority="59" operator="equal">
      <formula>#REF!</formula>
    </cfRule>
    <cfRule type="cellIs" dxfId="153" priority="60" operator="equal">
      <formula>#REF!</formula>
    </cfRule>
  </conditionalFormatting>
  <conditionalFormatting sqref="C47:L47">
    <cfRule type="cellIs" dxfId="152" priority="19" operator="equal">
      <formula>#REF!</formula>
    </cfRule>
    <cfRule type="cellIs" dxfId="151" priority="20" operator="equal">
      <formula>#REF!</formula>
    </cfRule>
  </conditionalFormatting>
  <conditionalFormatting sqref="C49:L50">
    <cfRule type="cellIs" dxfId="150" priority="47" operator="equal">
      <formula>#REF!</formula>
    </cfRule>
    <cfRule type="cellIs" dxfId="149" priority="48" operator="equal">
      <formula>#REF!</formula>
    </cfRule>
  </conditionalFormatting>
  <conditionalFormatting sqref="D55">
    <cfRule type="cellIs" dxfId="148" priority="49" operator="equal">
      <formula>#REF!</formula>
    </cfRule>
    <cfRule type="cellIs" dxfId="147" priority="50" operator="equal">
      <formula>#REF!</formula>
    </cfRule>
  </conditionalFormatting>
  <conditionalFormatting sqref="F11">
    <cfRule type="containsText" dxfId="146" priority="61" operator="containsText" text="NO HABILITADO">
      <formula>NOT(ISERROR(SEARCH("NO HABILITADO",F11)))</formula>
    </cfRule>
    <cfRule type="containsText" dxfId="145" priority="62" operator="containsText" text="HABILITADO">
      <formula>NOT(ISERROR(SEARCH("HABILITADO",F11)))</formula>
    </cfRule>
  </conditionalFormatting>
  <conditionalFormatting sqref="F27">
    <cfRule type="cellIs" dxfId="144" priority="39" operator="equal">
      <formula>#REF!</formula>
    </cfRule>
    <cfRule type="cellIs" dxfId="143" priority="40" operator="equal">
      <formula>#REF!</formula>
    </cfRule>
  </conditionalFormatting>
  <conditionalFormatting sqref="F30">
    <cfRule type="cellIs" dxfId="142" priority="27" operator="equal">
      <formula>#REF!</formula>
    </cfRule>
    <cfRule type="cellIs" dxfId="141" priority="28" operator="equal">
      <formula>#REF!</formula>
    </cfRule>
  </conditionalFormatting>
  <conditionalFormatting sqref="G11">
    <cfRule type="containsText" dxfId="140" priority="35" operator="containsText" text="NO CUMPLE">
      <formula>NOT(ISERROR(SEARCH("NO CUMPLE",G11)))</formula>
    </cfRule>
    <cfRule type="containsText" dxfId="139" priority="36" operator="containsText" text="CUMPLE">
      <formula>NOT(ISERROR(SEARCH("CUMPLE",G11)))</formula>
    </cfRule>
  </conditionalFormatting>
  <conditionalFormatting sqref="T21 T23:T24 I29:K30">
    <cfRule type="containsText" dxfId="138" priority="17" operator="containsText" text="NO">
      <formula>NOT(ISERROR(SEARCH("NO",I21)))</formula>
    </cfRule>
    <cfRule type="containsText" dxfId="137" priority="18" operator="containsText" text="CUMPLE">
      <formula>NOT(ISERROR(SEARCH("CUMPLE",I21)))</formula>
    </cfRule>
  </conditionalFormatting>
  <conditionalFormatting sqref="K59:K61">
    <cfRule type="cellIs" dxfId="136" priority="55" operator="equal">
      <formula>#REF!</formula>
    </cfRule>
    <cfRule type="cellIs" dxfId="135" priority="56" operator="equal">
      <formula>#REF!</formula>
    </cfRule>
  </conditionalFormatting>
  <conditionalFormatting sqref="L27">
    <cfRule type="cellIs" dxfId="134" priority="37" operator="equal">
      <formula>#REF!</formula>
    </cfRule>
    <cfRule type="cellIs" dxfId="133" priority="38" operator="equal">
      <formula>#REF!</formula>
    </cfRule>
  </conditionalFormatting>
  <conditionalFormatting sqref="L59:M61">
    <cfRule type="cellIs" dxfId="132" priority="57" operator="equal">
      <formula>#REF!</formula>
    </cfRule>
    <cfRule type="cellIs" dxfId="131" priority="58" operator="equal">
      <formula>#REF!</formula>
    </cfRule>
  </conditionalFormatting>
  <conditionalFormatting sqref="N27">
    <cfRule type="cellIs" dxfId="130" priority="43" operator="equal">
      <formula>#REF!</formula>
    </cfRule>
    <cfRule type="cellIs" dxfId="129" priority="44" operator="equal">
      <formula>#REF!</formula>
    </cfRule>
  </conditionalFormatting>
  <conditionalFormatting sqref="N29:N30">
    <cfRule type="containsText" dxfId="128" priority="25" operator="containsText" text="NO">
      <formula>NOT(ISERROR(SEARCH("NO",N29)))</formula>
    </cfRule>
    <cfRule type="containsText" dxfId="127" priority="26" operator="containsText" text="CUMPLE">
      <formula>NOT(ISERROR(SEARCH("CUMPLE",N29)))</formula>
    </cfRule>
  </conditionalFormatting>
  <conditionalFormatting sqref="O27 C28:F28 I28:K28 N28:P28 C32:L32">
    <cfRule type="cellIs" dxfId="126" priority="67" operator="equal">
      <formula>#REF!</formula>
    </cfRule>
    <cfRule type="cellIs" dxfId="125" priority="68" operator="equal">
      <formula>#REF!</formula>
    </cfRule>
  </conditionalFormatting>
  <conditionalFormatting sqref="O30">
    <cfRule type="cellIs" dxfId="124" priority="33" operator="equal">
      <formula>#REF!</formula>
    </cfRule>
    <cfRule type="cellIs" dxfId="123" priority="34" operator="equal">
      <formula>#REF!</formula>
    </cfRule>
  </conditionalFormatting>
  <conditionalFormatting sqref="P29">
    <cfRule type="cellIs" dxfId="122" priority="45" operator="equal">
      <formula>#REF!</formula>
    </cfRule>
    <cfRule type="cellIs" dxfId="121" priority="46" operator="equal">
      <formula>#REF!</formula>
    </cfRule>
  </conditionalFormatting>
  <conditionalFormatting sqref="P27">
    <cfRule type="cellIs" dxfId="120" priority="65" operator="equal">
      <formula>#REF!</formula>
    </cfRule>
    <cfRule type="cellIs" dxfId="119" priority="66" operator="equal">
      <formula>#REF!</formula>
    </cfRule>
  </conditionalFormatting>
  <conditionalFormatting sqref="P30">
    <cfRule type="cellIs" dxfId="118" priority="29" operator="equal">
      <formula>#REF!</formula>
    </cfRule>
    <cfRule type="cellIs" dxfId="117" priority="30" operator="equal">
      <formula>#REF!</formula>
    </cfRule>
  </conditionalFormatting>
  <conditionalFormatting sqref="Q27:R27">
    <cfRule type="cellIs" dxfId="116" priority="63" operator="equal">
      <formula>#REF!</formula>
    </cfRule>
    <cfRule type="cellIs" dxfId="115" priority="64" operator="equal">
      <formula>#REF!</formula>
    </cfRule>
  </conditionalFormatting>
  <conditionalFormatting sqref="S33">
    <cfRule type="cellIs" dxfId="114" priority="21" operator="equal">
      <formula>"CUMPLE"</formula>
    </cfRule>
    <cfRule type="cellIs" dxfId="113" priority="22" operator="equal">
      <formula>"NO CUMPLE"</formula>
    </cfRule>
  </conditionalFormatting>
  <conditionalFormatting sqref="T51:T58">
    <cfRule type="containsText" dxfId="112" priority="23" operator="containsText" text="NO CUMPLE">
      <formula>NOT(ISERROR(SEARCH("NO CUMPLE",T51)))</formula>
    </cfRule>
    <cfRule type="containsText" dxfId="111" priority="24" operator="containsText" text="CUMPLE">
      <formula>NOT(ISERROR(SEARCH("CUMPLE",T51)))</formula>
    </cfRule>
  </conditionalFormatting>
  <conditionalFormatting sqref="O29">
    <cfRule type="cellIs" dxfId="110" priority="15" operator="equal">
      <formula>#REF!</formula>
    </cfRule>
    <cfRule type="cellIs" dxfId="109" priority="16" operator="equal">
      <formula>#REF!</formula>
    </cfRule>
  </conditionalFormatting>
  <conditionalFormatting sqref="T22">
    <cfRule type="containsText" dxfId="108" priority="13" operator="containsText" text="NO">
      <formula>NOT(ISERROR(SEARCH("NO",T22)))</formula>
    </cfRule>
    <cfRule type="containsText" dxfId="107" priority="14" operator="containsText" text="CUMPLE">
      <formula>NOT(ISERROR(SEARCH("CUMPLE",T22)))</formula>
    </cfRule>
  </conditionalFormatting>
  <conditionalFormatting sqref="C31:E31">
    <cfRule type="cellIs" dxfId="106" priority="9" operator="equal">
      <formula>#REF!</formula>
    </cfRule>
    <cfRule type="cellIs" dxfId="105" priority="10" operator="equal">
      <formula>#REF!</formula>
    </cfRule>
  </conditionalFormatting>
  <conditionalFormatting sqref="F31">
    <cfRule type="cellIs" dxfId="104" priority="5" operator="equal">
      <formula>#REF!</formula>
    </cfRule>
    <cfRule type="cellIs" dxfId="103" priority="6" operator="equal">
      <formula>#REF!</formula>
    </cfRule>
  </conditionalFormatting>
  <conditionalFormatting sqref="I31:K31">
    <cfRule type="containsText" dxfId="102" priority="1" operator="containsText" text="NO">
      <formula>NOT(ISERROR(SEARCH("NO",I31)))</formula>
    </cfRule>
    <cfRule type="containsText" dxfId="101" priority="2" operator="containsText" text="CUMPLE">
      <formula>NOT(ISERROR(SEARCH("CUMPLE",I31)))</formula>
    </cfRule>
  </conditionalFormatting>
  <conditionalFormatting sqref="N31">
    <cfRule type="containsText" dxfId="100" priority="3" operator="containsText" text="NO">
      <formula>NOT(ISERROR(SEARCH("NO",N31)))</formula>
    </cfRule>
    <cfRule type="containsText" dxfId="99" priority="4" operator="containsText" text="CUMPLE">
      <formula>NOT(ISERROR(SEARCH("CUMPLE",N31)))</formula>
    </cfRule>
  </conditionalFormatting>
  <conditionalFormatting sqref="O31">
    <cfRule type="cellIs" dxfId="98" priority="11" operator="equal">
      <formula>#REF!</formula>
    </cfRule>
    <cfRule type="cellIs" dxfId="97" priority="12" operator="equal">
      <formula>#REF!</formula>
    </cfRule>
  </conditionalFormatting>
  <conditionalFormatting sqref="P31">
    <cfRule type="cellIs" dxfId="96" priority="7" operator="equal">
      <formula>#REF!</formula>
    </cfRule>
    <cfRule type="cellIs" dxfId="95" priority="8" operator="equal">
      <formula>#REF!</formula>
    </cfRule>
  </conditionalFormatting>
  <dataValidations count="1">
    <dataValidation type="list" allowBlank="1" showInputMessage="1" showErrorMessage="1" sqref="E25:L25" xr:uid="{DE938725-DF51-47AF-A674-6196DC2B7368}">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D0461-032B-4179-901A-737B313CE5E6}">
  <sheetPr>
    <pageSetUpPr fitToPage="1"/>
  </sheetPr>
  <dimension ref="A1:M25"/>
  <sheetViews>
    <sheetView view="pageBreakPreview" topLeftCell="A10" zoomScaleNormal="100" zoomScaleSheetLayoutView="100" workbookViewId="0">
      <selection activeCell="B20" sqref="A20:M26"/>
    </sheetView>
  </sheetViews>
  <sheetFormatPr baseColWidth="10" defaultColWidth="11.42578125" defaultRowHeight="12.75" x14ac:dyDescent="0.2"/>
  <cols>
    <col min="1" max="1" width="5" style="26" customWidth="1"/>
    <col min="2" max="2" width="46.85546875" style="26" customWidth="1"/>
    <col min="3" max="3" width="8.7109375" style="147"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82" t="s">
        <v>18</v>
      </c>
      <c r="B1" s="383"/>
      <c r="C1" s="383"/>
      <c r="D1" s="383"/>
      <c r="E1" s="383"/>
      <c r="F1" s="383"/>
      <c r="G1" s="383"/>
      <c r="H1" s="383"/>
      <c r="I1" s="383"/>
      <c r="J1" s="383"/>
      <c r="K1" s="383"/>
      <c r="L1" s="383"/>
      <c r="M1" s="384"/>
    </row>
    <row r="2" spans="1:13" ht="26.25" customHeight="1" x14ac:dyDescent="0.25">
      <c r="A2" s="385" t="s">
        <v>41</v>
      </c>
      <c r="B2" s="386"/>
      <c r="C2" s="386"/>
      <c r="D2" s="386"/>
      <c r="E2" s="386"/>
      <c r="F2" s="386"/>
      <c r="G2" s="386"/>
      <c r="H2" s="386"/>
      <c r="I2" s="386"/>
      <c r="J2" s="386"/>
      <c r="K2" s="386"/>
      <c r="L2" s="386"/>
      <c r="M2" s="387"/>
    </row>
    <row r="3" spans="1:13" ht="28.5" customHeight="1" x14ac:dyDescent="0.25">
      <c r="A3" s="385" t="s">
        <v>67</v>
      </c>
      <c r="B3" s="386"/>
      <c r="C3" s="386"/>
      <c r="D3" s="386"/>
      <c r="E3" s="386"/>
      <c r="F3" s="386"/>
      <c r="G3" s="386"/>
      <c r="H3" s="386"/>
      <c r="I3" s="386"/>
      <c r="J3" s="386"/>
      <c r="K3" s="386"/>
      <c r="L3" s="386"/>
      <c r="M3" s="387"/>
    </row>
    <row r="4" spans="1:13" ht="28.5" customHeight="1" thickBot="1" x14ac:dyDescent="0.25">
      <c r="A4" s="388" t="str">
        <f>Datos!B3</f>
        <v>FDLU-LP-010-2024 (117411)</v>
      </c>
      <c r="B4" s="389"/>
      <c r="C4" s="389"/>
      <c r="D4" s="389"/>
      <c r="E4" s="389"/>
      <c r="F4" s="389"/>
      <c r="G4" s="389"/>
      <c r="H4" s="389"/>
      <c r="I4" s="389"/>
      <c r="J4" s="389"/>
      <c r="K4" s="389"/>
      <c r="L4" s="389"/>
      <c r="M4" s="390"/>
    </row>
    <row r="5" spans="1:13" ht="8.25" customHeight="1" thickBot="1" x14ac:dyDescent="0.3">
      <c r="A5" s="27"/>
      <c r="B5" s="39"/>
      <c r="C5" s="142"/>
      <c r="D5" s="39"/>
      <c r="E5" s="39"/>
      <c r="F5" s="39"/>
      <c r="M5" s="28"/>
    </row>
    <row r="6" spans="1:13" ht="37.5" customHeight="1" thickBot="1" x14ac:dyDescent="0.25">
      <c r="A6" s="358" t="s">
        <v>19</v>
      </c>
      <c r="B6" s="359"/>
      <c r="C6" s="359"/>
      <c r="D6" s="391" t="str">
        <f>Datos!B2</f>
        <v>CONTRATAR MEDIANTE EL SISTEMA DE PRECIOS UNITARIOS A MONTO AGOTABLE, LAS OBRAS DE REHABILITACIÓN Y/O CONSERVACIÓN Y/O MEJORAMIENTO Y/O MANTENIMIENTO DE PARQUES DE PROXIMIDAD DE LA LOCALIDAD DE USME</v>
      </c>
      <c r="E6" s="391"/>
      <c r="F6" s="391"/>
      <c r="G6" s="391"/>
      <c r="H6" s="391"/>
      <c r="I6" s="392"/>
      <c r="J6" s="392"/>
      <c r="K6" s="392"/>
      <c r="L6" s="392"/>
      <c r="M6" s="393"/>
    </row>
    <row r="7" spans="1:13" ht="9" customHeight="1" thickBot="1" x14ac:dyDescent="0.25">
      <c r="A7" s="136"/>
      <c r="B7" s="137"/>
      <c r="C7" s="137"/>
      <c r="D7" s="138"/>
      <c r="E7" s="138"/>
      <c r="F7" s="138"/>
      <c r="G7" s="138"/>
      <c r="H7" s="138"/>
      <c r="I7" s="138"/>
      <c r="J7" s="138"/>
      <c r="K7" s="138"/>
      <c r="L7" s="138"/>
      <c r="M7" s="139"/>
    </row>
    <row r="8" spans="1:13" ht="36" customHeight="1" thickBot="1" x14ac:dyDescent="0.25">
      <c r="A8" s="358" t="s">
        <v>69</v>
      </c>
      <c r="B8" s="359"/>
      <c r="C8" s="359"/>
      <c r="D8" s="359"/>
      <c r="E8" s="360">
        <f>Datos!B4</f>
        <v>3108643000</v>
      </c>
      <c r="F8" s="361"/>
      <c r="G8" s="362"/>
      <c r="H8" s="138"/>
      <c r="I8" s="138"/>
      <c r="J8" s="138"/>
      <c r="K8" s="138"/>
      <c r="L8" s="138"/>
      <c r="M8" s="139"/>
    </row>
    <row r="9" spans="1:13" ht="36" customHeight="1" thickBot="1" x14ac:dyDescent="0.25">
      <c r="A9" s="375" t="s">
        <v>72</v>
      </c>
      <c r="B9" s="359"/>
      <c r="C9" s="359"/>
      <c r="D9" s="359"/>
      <c r="E9" s="376">
        <f>Datos!B4-E8*E11</f>
        <v>3108643000</v>
      </c>
      <c r="F9" s="377"/>
      <c r="G9" s="378"/>
      <c r="H9" s="138"/>
      <c r="I9" s="138"/>
      <c r="J9" s="138"/>
      <c r="K9" s="138"/>
      <c r="L9" s="138"/>
      <c r="M9" s="139"/>
    </row>
    <row r="10" spans="1:13" ht="36" customHeight="1" thickBot="1" x14ac:dyDescent="0.25">
      <c r="A10" s="358" t="s">
        <v>70</v>
      </c>
      <c r="B10" s="359"/>
      <c r="C10" s="359"/>
      <c r="D10" s="359"/>
      <c r="E10" s="379">
        <v>9</v>
      </c>
      <c r="F10" s="380"/>
      <c r="G10" s="381"/>
      <c r="H10" s="138"/>
      <c r="I10" s="138"/>
      <c r="J10" s="138"/>
      <c r="K10" s="138"/>
      <c r="L10" s="138"/>
      <c r="M10" s="139"/>
    </row>
    <row r="11" spans="1:13" ht="36" customHeight="1" thickBot="1" x14ac:dyDescent="0.25">
      <c r="A11" s="358" t="s">
        <v>71</v>
      </c>
      <c r="B11" s="359"/>
      <c r="C11" s="359"/>
      <c r="D11" s="359"/>
      <c r="E11" s="336">
        <v>0</v>
      </c>
      <c r="F11" s="337"/>
      <c r="G11" s="338"/>
      <c r="H11" s="138"/>
      <c r="I11" s="138"/>
      <c r="J11" s="138"/>
      <c r="K11" s="138"/>
      <c r="L11" s="138"/>
      <c r="M11" s="139"/>
    </row>
    <row r="12" spans="1:13" ht="10.5" customHeight="1" thickBot="1" x14ac:dyDescent="0.3">
      <c r="A12" s="27"/>
      <c r="B12" s="39"/>
      <c r="C12" s="142"/>
      <c r="D12" s="39"/>
      <c r="E12" s="39"/>
      <c r="F12" s="39"/>
      <c r="G12" s="91"/>
      <c r="H12" s="91"/>
      <c r="I12" s="91"/>
      <c r="J12" s="91"/>
      <c r="K12" s="91"/>
      <c r="L12" s="91"/>
      <c r="M12" s="129"/>
    </row>
    <row r="13" spans="1:13" ht="27.75" customHeight="1" x14ac:dyDescent="0.2">
      <c r="A13" s="324" t="s">
        <v>12</v>
      </c>
      <c r="B13" s="326" t="s">
        <v>17</v>
      </c>
      <c r="C13" s="326" t="s">
        <v>74</v>
      </c>
      <c r="D13" s="339" t="s">
        <v>75</v>
      </c>
      <c r="E13" s="340"/>
      <c r="F13" s="340"/>
      <c r="G13" s="340"/>
      <c r="H13" s="347" t="s">
        <v>68</v>
      </c>
      <c r="I13" s="347" t="s">
        <v>20</v>
      </c>
      <c r="J13" s="343" t="s">
        <v>15</v>
      </c>
      <c r="K13" s="340"/>
      <c r="L13" s="340"/>
      <c r="M13" s="344"/>
    </row>
    <row r="14" spans="1:13" s="148" customFormat="1" ht="17.25" customHeight="1" thickBot="1" x14ac:dyDescent="0.25">
      <c r="A14" s="325"/>
      <c r="B14" s="327"/>
      <c r="C14" s="327"/>
      <c r="D14" s="341"/>
      <c r="E14" s="342"/>
      <c r="F14" s="342"/>
      <c r="G14" s="342"/>
      <c r="H14" s="348"/>
      <c r="I14" s="348"/>
      <c r="J14" s="345"/>
      <c r="K14" s="342"/>
      <c r="L14" s="342"/>
      <c r="M14" s="346"/>
    </row>
    <row r="15" spans="1:13" ht="30" customHeight="1" x14ac:dyDescent="0.2">
      <c r="A15" s="235" t="str">
        <f>+'1. Exp.Habilitante  - 42'!B9</f>
        <v>1.</v>
      </c>
      <c r="B15" s="234" t="str">
        <f>+'1. Exp.Habilitante  - 42'!C9</f>
        <v>CONSORCIO PARQUES DS USME</v>
      </c>
      <c r="C15" s="143" t="s">
        <v>74</v>
      </c>
      <c r="D15" s="364" t="s">
        <v>75</v>
      </c>
      <c r="E15" s="365"/>
      <c r="F15" s="365"/>
      <c r="G15" s="365"/>
      <c r="H15" s="149" t="s">
        <v>73</v>
      </c>
      <c r="I15" s="150" t="s">
        <v>20</v>
      </c>
      <c r="J15" s="366" t="s">
        <v>15</v>
      </c>
      <c r="K15" s="367"/>
      <c r="L15" s="367"/>
      <c r="M15" s="368"/>
    </row>
    <row r="16" spans="1:13" ht="34.5" customHeight="1" x14ac:dyDescent="0.2">
      <c r="A16" s="236" t="str">
        <f>+'1. Exp.Habilitante  - 42'!B9</f>
        <v>1.</v>
      </c>
      <c r="B16" s="162" t="str">
        <f>+'1. Exp.Habilitante  - 42'!K14</f>
        <v>D&amp;C INGENIERIA S.A.S.</v>
      </c>
      <c r="C16" s="141">
        <f>+'1. Exp.Habilitante  - 42'!R14</f>
        <v>0.5</v>
      </c>
      <c r="D16" s="369" t="s">
        <v>236</v>
      </c>
      <c r="E16" s="370"/>
      <c r="F16" s="370"/>
      <c r="G16" s="370"/>
      <c r="H16" s="373">
        <v>38396102265</v>
      </c>
      <c r="I16" s="328" t="s">
        <v>9</v>
      </c>
      <c r="J16" s="330" t="s">
        <v>66</v>
      </c>
      <c r="K16" s="331"/>
      <c r="L16" s="331"/>
      <c r="M16" s="332"/>
    </row>
    <row r="17" spans="1:13" ht="34.5" customHeight="1" thickBot="1" x14ac:dyDescent="0.25">
      <c r="A17" s="237" t="str">
        <f>+'1. Exp.Habilitante  - 42'!B9</f>
        <v>1.</v>
      </c>
      <c r="B17" s="163" t="str">
        <f>+'1. Exp.Habilitante  - 42'!K15</f>
        <v>SOSDOM S.A.S.</v>
      </c>
      <c r="C17" s="233">
        <f>+'1. Exp.Habilitante  - 42'!R15</f>
        <v>0.5</v>
      </c>
      <c r="D17" s="371"/>
      <c r="E17" s="372"/>
      <c r="F17" s="372"/>
      <c r="G17" s="372"/>
      <c r="H17" s="374"/>
      <c r="I17" s="329"/>
      <c r="J17" s="333"/>
      <c r="K17" s="334"/>
      <c r="L17" s="334"/>
      <c r="M17" s="335"/>
    </row>
    <row r="18" spans="1:13" s="91" customFormat="1" ht="13.5" thickBot="1" x14ac:dyDescent="0.25">
      <c r="A18" s="92"/>
      <c r="C18" s="230"/>
    </row>
    <row r="19" spans="1:13" ht="23.25" customHeight="1" thickBot="1" x14ac:dyDescent="0.25">
      <c r="A19" s="355" t="s">
        <v>40</v>
      </c>
      <c r="B19" s="356"/>
      <c r="C19" s="356"/>
      <c r="D19" s="356"/>
      <c r="E19" s="356"/>
      <c r="F19" s="356"/>
      <c r="G19" s="356"/>
      <c r="H19" s="356"/>
      <c r="I19" s="356"/>
      <c r="J19" s="356"/>
      <c r="K19" s="356"/>
      <c r="L19" s="356"/>
      <c r="M19" s="357"/>
    </row>
    <row r="20" spans="1:13" ht="94.5" customHeight="1" x14ac:dyDescent="0.2">
      <c r="A20" s="102"/>
      <c r="B20" s="103"/>
      <c r="C20" s="145"/>
      <c r="D20" s="151"/>
      <c r="E20" s="151"/>
      <c r="F20" s="151"/>
      <c r="G20" s="151"/>
      <c r="H20" s="113"/>
      <c r="I20" s="113"/>
      <c r="J20" s="103"/>
      <c r="K20" s="103"/>
      <c r="L20" s="103"/>
      <c r="M20" s="104"/>
    </row>
    <row r="21" spans="1:13" ht="10.5" customHeight="1" x14ac:dyDescent="0.2">
      <c r="A21" s="105"/>
      <c r="B21" s="106"/>
      <c r="C21" s="161"/>
      <c r="D21" s="161"/>
      <c r="E21" s="161"/>
      <c r="F21" s="161"/>
      <c r="G21" s="161"/>
      <c r="H21" s="161"/>
      <c r="I21" s="161"/>
      <c r="J21" s="106"/>
      <c r="K21" s="106"/>
      <c r="L21" s="106"/>
      <c r="M21" s="107"/>
    </row>
    <row r="22" spans="1:13" ht="16.5" customHeight="1" x14ac:dyDescent="0.2">
      <c r="A22" s="105"/>
      <c r="B22" s="106"/>
      <c r="C22" s="363"/>
      <c r="D22" s="363"/>
      <c r="E22" s="363"/>
      <c r="F22" s="363"/>
      <c r="G22" s="363"/>
      <c r="H22" s="363"/>
      <c r="I22" s="363"/>
      <c r="J22" s="106"/>
      <c r="K22" s="106"/>
      <c r="L22" s="106"/>
      <c r="M22" s="107"/>
    </row>
    <row r="23" spans="1:13" ht="6.75" customHeight="1" thickBot="1" x14ac:dyDescent="0.25">
      <c r="A23" s="105"/>
      <c r="B23" s="108"/>
      <c r="C23" s="146"/>
      <c r="D23" s="108"/>
      <c r="E23" s="108"/>
      <c r="F23" s="108"/>
      <c r="G23" s="108"/>
      <c r="H23" s="108"/>
      <c r="I23" s="108"/>
      <c r="J23" s="108"/>
      <c r="K23" s="108"/>
      <c r="L23" s="108"/>
      <c r="M23" s="107"/>
    </row>
    <row r="24" spans="1:13" ht="16.5" x14ac:dyDescent="0.2">
      <c r="A24" s="349"/>
      <c r="B24" s="350"/>
      <c r="C24" s="350"/>
      <c r="D24" s="350"/>
      <c r="E24" s="350"/>
      <c r="F24" s="350"/>
      <c r="G24" s="350"/>
      <c r="H24" s="350"/>
      <c r="I24" s="350"/>
      <c r="J24" s="350"/>
      <c r="K24" s="350"/>
      <c r="L24" s="350"/>
      <c r="M24" s="351"/>
    </row>
    <row r="25" spans="1:13" ht="17.25" thickBot="1" x14ac:dyDescent="0.25">
      <c r="A25" s="352"/>
      <c r="B25" s="353"/>
      <c r="C25" s="353"/>
      <c r="D25" s="353"/>
      <c r="E25" s="353"/>
      <c r="F25" s="353"/>
      <c r="G25" s="353"/>
      <c r="H25" s="353"/>
      <c r="I25" s="353"/>
      <c r="J25" s="353"/>
      <c r="K25" s="353"/>
      <c r="L25" s="353"/>
      <c r="M25" s="354"/>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31">
    <mergeCell ref="A19:M19"/>
    <mergeCell ref="C22:I22"/>
    <mergeCell ref="A24:M24"/>
    <mergeCell ref="A25:M25"/>
    <mergeCell ref="H13:H14"/>
    <mergeCell ref="I13:I14"/>
    <mergeCell ref="J13:M14"/>
    <mergeCell ref="D15:G15"/>
    <mergeCell ref="J15:M15"/>
    <mergeCell ref="D16:G17"/>
    <mergeCell ref="H16:H17"/>
    <mergeCell ref="I16:I17"/>
    <mergeCell ref="J16:M17"/>
    <mergeCell ref="A11:D11"/>
    <mergeCell ref="E11:G11"/>
    <mergeCell ref="A13:A14"/>
    <mergeCell ref="B13:B14"/>
    <mergeCell ref="C13:C14"/>
    <mergeCell ref="D13:G14"/>
    <mergeCell ref="A8:D8"/>
    <mergeCell ref="E8:G8"/>
    <mergeCell ref="A9:D9"/>
    <mergeCell ref="E9:G9"/>
    <mergeCell ref="A10:D10"/>
    <mergeCell ref="E10:G10"/>
    <mergeCell ref="A1:M1"/>
    <mergeCell ref="A2:M2"/>
    <mergeCell ref="A3:M3"/>
    <mergeCell ref="A4:M4"/>
    <mergeCell ref="A6:C6"/>
    <mergeCell ref="D6:M6"/>
  </mergeCells>
  <conditionalFormatting sqref="A19">
    <cfRule type="cellIs" dxfId="94" priority="8" operator="equal">
      <formula>#REF!</formula>
    </cfRule>
    <cfRule type="cellIs" dxfId="93" priority="9" operator="equal">
      <formula>#REF!</formula>
    </cfRule>
    <cfRule type="cellIs" dxfId="92" priority="10" operator="equal">
      <formula>#REF!</formula>
    </cfRule>
    <cfRule type="cellIs" dxfId="91" priority="11" operator="equal">
      <formula>#REF!</formula>
    </cfRule>
  </conditionalFormatting>
  <conditionalFormatting sqref="H15">
    <cfRule type="top10" dxfId="90" priority="12" rank="1"/>
  </conditionalFormatting>
  <conditionalFormatting sqref="I16">
    <cfRule type="containsText" dxfId="89" priority="3" operator="containsText" text="NO">
      <formula>NOT(ISERROR(SEARCH("NO",I16)))</formula>
    </cfRule>
    <cfRule type="containsText" dxfId="88" priority="4" operator="containsText" text="CUMPLE">
      <formula>NOT(ISERROR(SEARCH("CUMPLE",I16)))</formula>
    </cfRule>
    <cfRule type="top10" dxfId="87" priority="5" rank="1"/>
  </conditionalFormatting>
  <conditionalFormatting sqref="J15">
    <cfRule type="colorScale" priority="6">
      <colorScale>
        <cfvo type="min"/>
        <cfvo type="percentile" val="50"/>
        <cfvo type="max"/>
        <color rgb="FFF8696B"/>
        <color rgb="FFFFEB84"/>
        <color rgb="FF63BE7B"/>
      </colorScale>
    </cfRule>
    <cfRule type="top10" dxfId="86" priority="7" rank="1"/>
  </conditionalFormatting>
  <conditionalFormatting sqref="J16">
    <cfRule type="colorScale" priority="1">
      <colorScale>
        <cfvo type="min"/>
        <cfvo type="percentile" val="50"/>
        <cfvo type="max"/>
        <color rgb="FFF8696B"/>
        <color rgb="FFFFEB84"/>
        <color rgb="FF63BE7B"/>
      </colorScale>
    </cfRule>
    <cfRule type="top10" dxfId="85"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39996-30AF-406D-BC0C-7528FF7C22C7}">
  <dimension ref="A1:T63"/>
  <sheetViews>
    <sheetView view="pageBreakPreview" topLeftCell="I40" zoomScale="80" zoomScaleNormal="80" zoomScaleSheetLayoutView="80" workbookViewId="0">
      <selection activeCell="I51" sqref="D51:S59"/>
    </sheetView>
  </sheetViews>
  <sheetFormatPr baseColWidth="10" defaultColWidth="11.42578125" defaultRowHeight="12.75" x14ac:dyDescent="0.2"/>
  <cols>
    <col min="1" max="1" width="3.42578125" style="6" customWidth="1"/>
    <col min="2" max="2" width="5.140625" style="6" customWidth="1"/>
    <col min="3" max="3" width="17.140625" style="6" customWidth="1"/>
    <col min="4" max="4" width="20.5703125" style="6" customWidth="1"/>
    <col min="5" max="16" width="18.140625" style="14" customWidth="1"/>
    <col min="17" max="17" width="18.140625" style="81" customWidth="1"/>
    <col min="18" max="18" width="25.7109375" style="14" customWidth="1"/>
    <col min="19" max="19" width="18.140625" style="14" customWidth="1"/>
    <col min="20" max="20" width="18.140625" style="6" customWidth="1"/>
    <col min="21" max="21" width="22.42578125" style="6" customWidth="1"/>
    <col min="22" max="16384" width="11.42578125" style="6"/>
  </cols>
  <sheetData>
    <row r="1" spans="1:20" ht="20.25" x14ac:dyDescent="0.3">
      <c r="A1" s="15"/>
      <c r="B1" s="40"/>
      <c r="C1" s="40"/>
      <c r="D1" s="40"/>
      <c r="E1" s="40"/>
      <c r="F1" s="40"/>
      <c r="G1" s="40"/>
      <c r="H1" s="40"/>
      <c r="I1" s="40"/>
      <c r="J1" s="40"/>
      <c r="K1" s="40"/>
      <c r="L1" s="40"/>
      <c r="M1" s="40"/>
      <c r="N1" s="40"/>
      <c r="O1" s="41"/>
      <c r="P1" s="41"/>
      <c r="Q1" s="42"/>
      <c r="R1" s="41"/>
      <c r="S1" s="41"/>
      <c r="T1" s="43"/>
    </row>
    <row r="2" spans="1:20" ht="28.5" customHeight="1" x14ac:dyDescent="0.2">
      <c r="A2" s="10"/>
      <c r="B2" s="262" t="s">
        <v>18</v>
      </c>
      <c r="C2" s="262"/>
      <c r="D2" s="262"/>
      <c r="E2" s="262"/>
      <c r="F2" s="262"/>
      <c r="G2" s="262"/>
      <c r="H2" s="262"/>
      <c r="I2" s="262"/>
      <c r="J2" s="262"/>
      <c r="K2" s="262"/>
      <c r="L2" s="262"/>
      <c r="M2" s="262"/>
      <c r="N2" s="262"/>
      <c r="O2" s="262"/>
      <c r="P2" s="262"/>
      <c r="Q2" s="262"/>
      <c r="R2" s="262"/>
      <c r="S2" s="262"/>
      <c r="T2" s="262"/>
    </row>
    <row r="3" spans="1:20" ht="36" customHeight="1" x14ac:dyDescent="0.2">
      <c r="A3" s="10"/>
      <c r="B3" s="262" t="s">
        <v>21</v>
      </c>
      <c r="C3" s="262"/>
      <c r="D3" s="262"/>
      <c r="E3" s="262"/>
      <c r="F3" s="262"/>
      <c r="G3" s="262"/>
      <c r="H3" s="262"/>
      <c r="I3" s="262"/>
      <c r="J3" s="262"/>
      <c r="K3" s="262"/>
      <c r="L3" s="262"/>
      <c r="M3" s="262"/>
      <c r="N3" s="262"/>
      <c r="O3" s="262"/>
      <c r="P3" s="262"/>
      <c r="Q3" s="262"/>
      <c r="R3" s="262"/>
      <c r="S3" s="262"/>
      <c r="T3" s="262"/>
    </row>
    <row r="4" spans="1:20" ht="36" customHeight="1" x14ac:dyDescent="0.2">
      <c r="A4" s="10"/>
      <c r="B4" s="262" t="s">
        <v>41</v>
      </c>
      <c r="C4" s="262"/>
      <c r="D4" s="262"/>
      <c r="E4" s="262"/>
      <c r="F4" s="262"/>
      <c r="G4" s="262"/>
      <c r="H4" s="262"/>
      <c r="I4" s="262"/>
      <c r="J4" s="262"/>
      <c r="K4" s="262"/>
      <c r="L4" s="262"/>
      <c r="M4" s="262"/>
      <c r="N4" s="262"/>
      <c r="O4" s="262"/>
      <c r="P4" s="262"/>
      <c r="Q4" s="262"/>
      <c r="R4" s="262"/>
      <c r="S4" s="262"/>
      <c r="T4" s="262"/>
    </row>
    <row r="5" spans="1:20" ht="36" customHeight="1" x14ac:dyDescent="0.2">
      <c r="A5" s="10"/>
      <c r="B5" s="262" t="str">
        <f>Datos!B3</f>
        <v>FDLU-LP-010-2024 (117411)</v>
      </c>
      <c r="C5" s="262"/>
      <c r="D5" s="262"/>
      <c r="E5" s="262"/>
      <c r="F5" s="262"/>
      <c r="G5" s="262"/>
      <c r="H5" s="262"/>
      <c r="I5" s="262"/>
      <c r="J5" s="262"/>
      <c r="K5" s="262"/>
      <c r="L5" s="262"/>
      <c r="M5" s="262"/>
      <c r="N5" s="262"/>
      <c r="O5" s="262"/>
      <c r="P5" s="262"/>
      <c r="Q5" s="262"/>
      <c r="R5" s="262"/>
      <c r="S5" s="262"/>
      <c r="T5" s="262"/>
    </row>
    <row r="6" spans="1:20" s="12" customFormat="1" ht="12" customHeight="1" x14ac:dyDescent="0.2">
      <c r="A6" s="16"/>
      <c r="B6" s="11"/>
      <c r="C6" s="11"/>
      <c r="D6" s="11"/>
      <c r="E6" s="11"/>
      <c r="F6" s="11"/>
      <c r="G6" s="11"/>
      <c r="H6" s="11"/>
      <c r="I6" s="11"/>
      <c r="J6" s="11"/>
      <c r="K6" s="11"/>
      <c r="L6" s="11"/>
      <c r="M6" s="11"/>
      <c r="N6" s="11"/>
      <c r="O6" s="11"/>
      <c r="P6" s="11"/>
      <c r="Q6" s="44"/>
      <c r="R6" s="11"/>
      <c r="S6" s="11"/>
    </row>
    <row r="7" spans="1:20" s="12" customFormat="1" ht="56.25" customHeight="1" x14ac:dyDescent="0.2">
      <c r="A7" s="17"/>
      <c r="B7" s="271" t="s">
        <v>0</v>
      </c>
      <c r="C7" s="272"/>
      <c r="D7" s="273"/>
      <c r="E7" s="274" t="s">
        <v>150</v>
      </c>
      <c r="F7" s="274"/>
      <c r="G7" s="274"/>
      <c r="H7" s="274"/>
      <c r="I7" s="274"/>
      <c r="J7" s="274"/>
      <c r="K7" s="274"/>
      <c r="L7" s="274"/>
      <c r="M7" s="274"/>
      <c r="N7" s="274"/>
      <c r="O7" s="274"/>
      <c r="P7" s="274"/>
      <c r="Q7" s="274"/>
      <c r="R7" s="274"/>
      <c r="S7" s="274"/>
      <c r="T7" s="274"/>
    </row>
    <row r="8" spans="1:20" s="3" customFormat="1" ht="12" customHeight="1" x14ac:dyDescent="0.2">
      <c r="A8" s="45"/>
      <c r="B8" s="29"/>
      <c r="C8" s="29"/>
      <c r="D8" s="29"/>
      <c r="E8" s="29"/>
      <c r="F8" s="30"/>
      <c r="G8" s="29"/>
      <c r="H8" s="29"/>
      <c r="I8" s="29"/>
      <c r="J8" s="29"/>
      <c r="K8" s="29"/>
      <c r="L8" s="31"/>
      <c r="M8" s="29"/>
      <c r="N8" s="29"/>
      <c r="O8" s="29"/>
      <c r="P8" s="29"/>
      <c r="Q8" s="46"/>
      <c r="R8" s="29"/>
      <c r="S8" s="29"/>
    </row>
    <row r="9" spans="1:20" s="1" customFormat="1" ht="30" customHeight="1" x14ac:dyDescent="0.2">
      <c r="A9" s="47"/>
      <c r="B9" s="135" t="s">
        <v>158</v>
      </c>
      <c r="C9" s="268" t="s">
        <v>237</v>
      </c>
      <c r="D9" s="269"/>
      <c r="E9" s="269"/>
      <c r="F9" s="269"/>
      <c r="G9" s="269"/>
      <c r="H9" s="269"/>
      <c r="I9" s="269"/>
      <c r="J9" s="270"/>
      <c r="K9" s="32"/>
      <c r="L9" s="9"/>
      <c r="M9" s="9"/>
      <c r="N9" s="9"/>
      <c r="O9" s="9"/>
      <c r="P9" s="9"/>
      <c r="Q9" s="9"/>
      <c r="R9" s="9"/>
      <c r="S9" s="9"/>
      <c r="T9" s="9"/>
    </row>
    <row r="10" spans="1:20" s="1" customFormat="1" ht="10.5" customHeight="1" x14ac:dyDescent="0.2">
      <c r="A10" s="47"/>
      <c r="B10" s="35"/>
      <c r="C10" s="4"/>
      <c r="D10" s="4"/>
      <c r="E10" s="35"/>
      <c r="F10" s="35"/>
      <c r="G10" s="48"/>
      <c r="H10" s="35"/>
      <c r="I10" s="35"/>
      <c r="K10" s="35"/>
      <c r="L10" s="9"/>
      <c r="M10" s="9"/>
      <c r="N10" s="9"/>
      <c r="O10" s="9"/>
      <c r="P10" s="9"/>
      <c r="Q10" s="9"/>
      <c r="R10" s="9"/>
      <c r="S10" s="9"/>
      <c r="T10" s="9"/>
    </row>
    <row r="11" spans="1:20" s="1" customFormat="1" ht="24.75" customHeight="1" x14ac:dyDescent="0.2">
      <c r="A11" s="47"/>
      <c r="B11" s="35"/>
      <c r="C11" s="4"/>
      <c r="D11" s="4"/>
      <c r="E11" s="22"/>
      <c r="F11" s="22"/>
      <c r="G11" s="251" t="s">
        <v>9</v>
      </c>
      <c r="H11" s="252"/>
      <c r="I11" s="252"/>
      <c r="J11" s="253"/>
      <c r="K11" s="35"/>
      <c r="L11" s="9"/>
      <c r="M11" s="9"/>
      <c r="N11" s="9"/>
      <c r="O11" s="9"/>
      <c r="P11" s="9"/>
      <c r="Q11" s="9"/>
      <c r="R11" s="9"/>
      <c r="S11" s="9"/>
      <c r="T11" s="9"/>
    </row>
    <row r="12" spans="1:20" s="1" customFormat="1" ht="38.25" customHeight="1" x14ac:dyDescent="0.2">
      <c r="A12" s="47"/>
      <c r="B12" s="35"/>
      <c r="C12" s="4"/>
      <c r="E12" s="23"/>
      <c r="F12" s="23"/>
      <c r="G12" s="254"/>
      <c r="H12" s="254"/>
      <c r="I12" s="254"/>
      <c r="J12" s="254"/>
      <c r="K12" s="35"/>
      <c r="L12" s="9"/>
      <c r="M12" s="9"/>
      <c r="N12" s="9"/>
      <c r="O12" s="9"/>
      <c r="P12" s="9"/>
      <c r="Q12" s="9"/>
      <c r="R12" s="9"/>
      <c r="S12" s="9"/>
      <c r="T12" s="9"/>
    </row>
    <row r="13" spans="1:20" s="1" customFormat="1" ht="10.5" customHeight="1" x14ac:dyDescent="0.2">
      <c r="A13" s="47"/>
      <c r="B13" s="33"/>
      <c r="C13" s="33"/>
      <c r="D13" s="33"/>
      <c r="E13" s="34"/>
      <c r="F13" s="34"/>
      <c r="G13" s="34"/>
      <c r="H13" s="34"/>
      <c r="I13" s="34"/>
      <c r="J13" s="34"/>
      <c r="K13" s="35"/>
      <c r="L13" s="35"/>
      <c r="M13" s="4"/>
      <c r="N13" s="4"/>
      <c r="O13" s="35"/>
      <c r="P13" s="35"/>
      <c r="Q13" s="48"/>
      <c r="R13" s="35"/>
      <c r="S13" s="35"/>
      <c r="T13" s="9"/>
    </row>
    <row r="14" spans="1:20" s="7" customFormat="1" ht="25.5" customHeight="1" x14ac:dyDescent="0.2">
      <c r="A14" s="8"/>
      <c r="B14" s="285" t="s">
        <v>1</v>
      </c>
      <c r="C14" s="286"/>
      <c r="D14" s="287"/>
      <c r="E14" s="294" t="s">
        <v>237</v>
      </c>
      <c r="F14" s="295"/>
      <c r="G14" s="295"/>
      <c r="H14" s="296"/>
      <c r="I14" s="257" t="s">
        <v>2</v>
      </c>
      <c r="J14" s="258"/>
      <c r="K14" s="259"/>
      <c r="L14" s="260"/>
      <c r="M14" s="260"/>
      <c r="N14" s="261"/>
      <c r="O14" s="257" t="s">
        <v>3</v>
      </c>
      <c r="P14" s="275"/>
      <c r="Q14" s="258"/>
      <c r="R14" s="238"/>
      <c r="S14" s="49"/>
      <c r="T14" s="49"/>
    </row>
    <row r="15" spans="1:20" s="7" customFormat="1" ht="35.25" customHeight="1" x14ac:dyDescent="0.2">
      <c r="A15" s="8"/>
      <c r="B15" s="288"/>
      <c r="C15" s="289"/>
      <c r="D15" s="290"/>
      <c r="E15" s="297"/>
      <c r="F15" s="298"/>
      <c r="G15" s="298"/>
      <c r="H15" s="299"/>
      <c r="I15" s="257" t="s">
        <v>4</v>
      </c>
      <c r="J15" s="258"/>
      <c r="K15" s="259"/>
      <c r="L15" s="260"/>
      <c r="M15" s="260"/>
      <c r="N15" s="261"/>
      <c r="O15" s="257" t="s">
        <v>3</v>
      </c>
      <c r="P15" s="275"/>
      <c r="Q15" s="258"/>
      <c r="R15" s="238"/>
      <c r="S15" s="49"/>
      <c r="T15" s="49"/>
    </row>
    <row r="16" spans="1:20" s="1" customFormat="1" ht="25.5" customHeight="1" x14ac:dyDescent="0.2">
      <c r="A16" s="47"/>
      <c r="B16" s="291"/>
      <c r="C16" s="292"/>
      <c r="D16" s="293"/>
      <c r="E16" s="300"/>
      <c r="F16" s="301"/>
      <c r="G16" s="301"/>
      <c r="H16" s="302"/>
      <c r="I16" s="257" t="s">
        <v>5</v>
      </c>
      <c r="J16" s="258"/>
      <c r="K16" s="259"/>
      <c r="L16" s="260"/>
      <c r="M16" s="260"/>
      <c r="N16" s="261"/>
      <c r="O16" s="257" t="s">
        <v>3</v>
      </c>
      <c r="P16" s="275"/>
      <c r="Q16" s="258"/>
      <c r="R16" s="238"/>
      <c r="S16" s="50"/>
      <c r="T16" s="50"/>
    </row>
    <row r="17" spans="1:20" s="1" customFormat="1" ht="10.5" customHeight="1" x14ac:dyDescent="0.2">
      <c r="A17" s="47"/>
      <c r="B17" s="33"/>
      <c r="C17" s="33"/>
      <c r="D17" s="33"/>
      <c r="E17" s="34"/>
      <c r="F17" s="34"/>
      <c r="G17" s="34"/>
      <c r="H17" s="34"/>
      <c r="I17" s="34"/>
      <c r="J17" s="34"/>
      <c r="K17" s="35"/>
      <c r="L17" s="35"/>
      <c r="M17" s="4"/>
      <c r="N17" s="4"/>
      <c r="O17" s="35"/>
      <c r="P17" s="35"/>
      <c r="Q17" s="48"/>
      <c r="R17" s="35"/>
      <c r="T17" s="9"/>
    </row>
    <row r="18" spans="1:20" s="1" customFormat="1" ht="41.25" customHeight="1" x14ac:dyDescent="0.2">
      <c r="A18" s="47"/>
      <c r="B18" s="280" t="s">
        <v>6</v>
      </c>
      <c r="C18" s="280"/>
      <c r="D18" s="280"/>
      <c r="E18" s="281">
        <f>Datos!B4</f>
        <v>3108643000</v>
      </c>
      <c r="F18" s="281"/>
      <c r="G18" s="280" t="s">
        <v>103</v>
      </c>
      <c r="H18" s="280"/>
      <c r="I18" s="280"/>
      <c r="J18" s="241">
        <v>1.2</v>
      </c>
      <c r="K18" s="51">
        <f>((E18/1300000)*J18)</f>
        <v>2869.5166153846153</v>
      </c>
      <c r="L18" s="9"/>
      <c r="M18" s="9"/>
      <c r="N18" s="9"/>
      <c r="O18" s="9"/>
      <c r="P18" s="9"/>
      <c r="Q18" s="9"/>
      <c r="R18" s="9"/>
      <c r="S18" s="9"/>
      <c r="T18" s="9"/>
    </row>
    <row r="19" spans="1:20" s="1" customFormat="1" ht="174.75" customHeight="1" x14ac:dyDescent="0.2">
      <c r="A19" s="47"/>
      <c r="B19" s="255" t="s">
        <v>7</v>
      </c>
      <c r="C19" s="256"/>
      <c r="D19" s="273"/>
      <c r="E19" s="282" t="s">
        <v>160</v>
      </c>
      <c r="F19" s="283"/>
      <c r="G19" s="283"/>
      <c r="H19" s="283"/>
      <c r="I19" s="283"/>
      <c r="J19" s="283"/>
      <c r="K19" s="283"/>
      <c r="L19" s="283"/>
      <c r="M19" s="283"/>
      <c r="N19" s="283"/>
      <c r="O19" s="283"/>
      <c r="P19" s="283"/>
      <c r="Q19" s="283"/>
      <c r="R19" s="284"/>
      <c r="S19" s="263"/>
      <c r="T19" s="264"/>
    </row>
    <row r="20" spans="1:20" s="1" customFormat="1" ht="48.75" customHeight="1" x14ac:dyDescent="0.2">
      <c r="A20" s="47"/>
      <c r="B20" s="303" t="s">
        <v>65</v>
      </c>
      <c r="C20" s="303"/>
      <c r="D20" s="110" t="s">
        <v>61</v>
      </c>
      <c r="E20" s="52">
        <v>72101500</v>
      </c>
      <c r="F20" s="52">
        <v>72141300</v>
      </c>
      <c r="G20" s="52">
        <v>72153100</v>
      </c>
      <c r="H20" s="52"/>
      <c r="I20" s="52"/>
      <c r="J20" s="52"/>
      <c r="K20" s="52"/>
      <c r="L20" s="52"/>
      <c r="M20" s="52"/>
      <c r="N20" s="52"/>
      <c r="O20" s="52"/>
      <c r="P20" s="52"/>
      <c r="Q20" s="53"/>
      <c r="R20" s="54"/>
      <c r="S20" s="109" t="s">
        <v>59</v>
      </c>
      <c r="T20" s="109" t="s">
        <v>62</v>
      </c>
    </row>
    <row r="21" spans="1:20" s="1" customFormat="1" ht="22.5" customHeight="1" x14ac:dyDescent="0.2">
      <c r="A21" s="47"/>
      <c r="B21" s="255" t="s">
        <v>8</v>
      </c>
      <c r="C21" s="256"/>
      <c r="D21" s="55" t="s">
        <v>22</v>
      </c>
      <c r="E21" s="56" t="s">
        <v>170</v>
      </c>
      <c r="F21" s="56" t="s">
        <v>170</v>
      </c>
      <c r="G21" s="56" t="s">
        <v>170</v>
      </c>
      <c r="H21" s="56"/>
      <c r="I21" s="56"/>
      <c r="J21" s="56"/>
      <c r="K21" s="56"/>
      <c r="L21" s="56"/>
      <c r="M21" s="56"/>
      <c r="N21" s="56"/>
      <c r="O21" s="56"/>
      <c r="P21" s="56"/>
      <c r="Q21" s="56"/>
      <c r="R21" s="56"/>
      <c r="S21" s="54">
        <f>COUNTA(E21:R21)</f>
        <v>3</v>
      </c>
      <c r="T21" s="93" t="str">
        <f>IF(S21&gt;=1,"CUMPLE","NO CUMPLE")</f>
        <v>CUMPLE</v>
      </c>
    </row>
    <row r="22" spans="1:20" s="1" customFormat="1" ht="22.5" customHeight="1" x14ac:dyDescent="0.2">
      <c r="A22" s="47"/>
      <c r="B22" s="255" t="s">
        <v>8</v>
      </c>
      <c r="C22" s="256"/>
      <c r="D22" s="55" t="s">
        <v>23</v>
      </c>
      <c r="E22" s="56" t="s">
        <v>170</v>
      </c>
      <c r="F22" s="56" t="s">
        <v>170</v>
      </c>
      <c r="G22" s="56" t="s">
        <v>170</v>
      </c>
      <c r="H22" s="56"/>
      <c r="I22" s="56"/>
      <c r="J22" s="56"/>
      <c r="K22" s="56"/>
      <c r="L22" s="56"/>
      <c r="M22" s="56"/>
      <c r="N22" s="56"/>
      <c r="O22" s="56"/>
      <c r="P22" s="56"/>
      <c r="Q22" s="56"/>
      <c r="R22" s="56"/>
      <c r="S22" s="54">
        <f t="shared" ref="S22:S23" si="0">COUNTA(E22:R22)</f>
        <v>3</v>
      </c>
      <c r="T22" s="93" t="str">
        <f t="shared" ref="T22:T23" si="1">IF(S22&gt;=1,"CUMPLE","NO CUMPLE")</f>
        <v>CUMPLE</v>
      </c>
    </row>
    <row r="23" spans="1:20" s="1" customFormat="1" ht="22.5" customHeight="1" x14ac:dyDescent="0.2">
      <c r="A23" s="47"/>
      <c r="B23" s="255" t="s">
        <v>8</v>
      </c>
      <c r="C23" s="256"/>
      <c r="D23" s="55" t="s">
        <v>165</v>
      </c>
      <c r="E23" s="56" t="s">
        <v>170</v>
      </c>
      <c r="F23" s="56" t="s">
        <v>170</v>
      </c>
      <c r="G23" s="56" t="s">
        <v>170</v>
      </c>
      <c r="H23" s="56"/>
      <c r="I23" s="56"/>
      <c r="J23" s="56"/>
      <c r="K23" s="56"/>
      <c r="L23" s="56"/>
      <c r="M23" s="56"/>
      <c r="N23" s="56"/>
      <c r="O23" s="56"/>
      <c r="P23" s="56"/>
      <c r="Q23" s="56"/>
      <c r="R23" s="56"/>
      <c r="S23" s="54">
        <f t="shared" si="0"/>
        <v>3</v>
      </c>
      <c r="T23" s="93" t="str">
        <f t="shared" si="1"/>
        <v>CUMPLE</v>
      </c>
    </row>
    <row r="24" spans="1:20" s="1" customFormat="1" ht="22.5" customHeight="1" x14ac:dyDescent="0.2">
      <c r="A24" s="47"/>
      <c r="B24" s="277" t="s">
        <v>60</v>
      </c>
      <c r="C24" s="278"/>
      <c r="D24" s="279"/>
      <c r="E24" s="52">
        <f>IF(E23&gt;0,1,0)</f>
        <v>1</v>
      </c>
      <c r="F24" s="52">
        <f t="shared" ref="F24:R24" si="2">IF(F23&gt;0,1,0)</f>
        <v>1</v>
      </c>
      <c r="G24" s="52">
        <f t="shared" si="2"/>
        <v>1</v>
      </c>
      <c r="H24" s="52">
        <f t="shared" si="2"/>
        <v>0</v>
      </c>
      <c r="I24" s="52">
        <f t="shared" si="2"/>
        <v>0</v>
      </c>
      <c r="J24" s="52">
        <f t="shared" si="2"/>
        <v>0</v>
      </c>
      <c r="K24" s="52">
        <f t="shared" si="2"/>
        <v>0</v>
      </c>
      <c r="L24" s="52">
        <f t="shared" si="2"/>
        <v>0</v>
      </c>
      <c r="M24" s="52">
        <f t="shared" si="2"/>
        <v>0</v>
      </c>
      <c r="N24" s="52">
        <f t="shared" si="2"/>
        <v>0</v>
      </c>
      <c r="O24" s="52">
        <f t="shared" si="2"/>
        <v>0</v>
      </c>
      <c r="P24" s="52">
        <f t="shared" si="2"/>
        <v>0</v>
      </c>
      <c r="Q24" s="52">
        <f t="shared" si="2"/>
        <v>0</v>
      </c>
      <c r="R24" s="52">
        <f t="shared" si="2"/>
        <v>0</v>
      </c>
      <c r="S24" s="54">
        <f>SUM(E24:R24)</f>
        <v>3</v>
      </c>
      <c r="T24" s="93" t="str">
        <f>IF(S24&gt;=1,"CUMPLE","NO CUMPLE")</f>
        <v>CUMPLE</v>
      </c>
    </row>
    <row r="25" spans="1:20" s="13" customFormat="1" ht="10.5" customHeight="1" x14ac:dyDescent="0.2">
      <c r="A25" s="59"/>
      <c r="B25" s="36"/>
      <c r="C25" s="36"/>
      <c r="D25" s="36"/>
      <c r="E25" s="36"/>
      <c r="F25" s="36"/>
      <c r="G25" s="37"/>
      <c r="H25" s="37"/>
      <c r="I25" s="37"/>
      <c r="J25" s="37"/>
      <c r="K25" s="38"/>
      <c r="L25" s="38"/>
      <c r="M25" s="38"/>
      <c r="N25" s="38"/>
      <c r="O25" s="38"/>
      <c r="P25" s="38"/>
      <c r="Q25" s="60"/>
      <c r="R25" s="38"/>
      <c r="S25" s="38"/>
      <c r="T25" s="59"/>
    </row>
    <row r="26" spans="1:20" s="13" customFormat="1" ht="24" customHeight="1" x14ac:dyDescent="0.2">
      <c r="A26" s="59"/>
      <c r="B26" s="276" t="s">
        <v>11</v>
      </c>
      <c r="C26" s="276"/>
      <c r="D26" s="276"/>
      <c r="E26" s="276"/>
      <c r="F26" s="276"/>
      <c r="G26" s="276"/>
      <c r="H26" s="276"/>
      <c r="I26" s="276"/>
      <c r="J26" s="276"/>
      <c r="K26" s="276"/>
      <c r="L26" s="276"/>
      <c r="M26" s="276"/>
      <c r="N26" s="276"/>
      <c r="O26" s="276"/>
      <c r="P26" s="276"/>
      <c r="Q26" s="276"/>
      <c r="R26" s="276"/>
      <c r="S26" s="276"/>
      <c r="T26" s="276"/>
    </row>
    <row r="27" spans="1:20" s="2" customFormat="1" ht="190.5" customHeight="1" x14ac:dyDescent="0.2">
      <c r="A27" s="61"/>
      <c r="B27" s="62" t="s">
        <v>12</v>
      </c>
      <c r="C27" s="62" t="s">
        <v>42</v>
      </c>
      <c r="D27" s="62" t="s">
        <v>43</v>
      </c>
      <c r="E27" s="62" t="s">
        <v>44</v>
      </c>
      <c r="F27" s="265" t="s">
        <v>45</v>
      </c>
      <c r="G27" s="265"/>
      <c r="H27" s="265"/>
      <c r="I27" s="228" t="s">
        <v>63</v>
      </c>
      <c r="J27" s="228" t="s">
        <v>172</v>
      </c>
      <c r="K27" s="228" t="s">
        <v>64</v>
      </c>
      <c r="L27" s="310" t="s">
        <v>46</v>
      </c>
      <c r="M27" s="311"/>
      <c r="N27" s="62" t="s">
        <v>24</v>
      </c>
      <c r="O27" s="62" t="s">
        <v>13</v>
      </c>
      <c r="P27" s="62" t="s">
        <v>25</v>
      </c>
      <c r="Q27" s="63" t="s">
        <v>14</v>
      </c>
      <c r="R27" s="62" t="s">
        <v>26</v>
      </c>
      <c r="S27" s="312" t="s">
        <v>15</v>
      </c>
      <c r="T27" s="313"/>
    </row>
    <row r="28" spans="1:20" ht="10.5" customHeight="1" x14ac:dyDescent="0.2">
      <c r="A28" s="10"/>
      <c r="B28" s="64"/>
      <c r="C28" s="65"/>
      <c r="D28" s="65"/>
      <c r="E28" s="66"/>
      <c r="F28" s="304"/>
      <c r="G28" s="304"/>
      <c r="H28" s="304"/>
      <c r="I28" s="66"/>
      <c r="J28" s="66"/>
      <c r="K28" s="66"/>
      <c r="L28" s="6"/>
      <c r="M28" s="6"/>
      <c r="N28" s="66"/>
      <c r="O28" s="66"/>
      <c r="P28" s="66"/>
      <c r="Q28" s="67"/>
      <c r="R28" s="66"/>
      <c r="S28" s="66"/>
    </row>
    <row r="29" spans="1:20" ht="117.6" customHeight="1" x14ac:dyDescent="0.2">
      <c r="A29" s="10"/>
      <c r="B29" s="68">
        <v>1</v>
      </c>
      <c r="C29" s="24">
        <v>98</v>
      </c>
      <c r="D29" s="242">
        <v>298</v>
      </c>
      <c r="E29" s="25" t="s">
        <v>241</v>
      </c>
      <c r="F29" s="266" t="s">
        <v>238</v>
      </c>
      <c r="G29" s="267"/>
      <c r="H29" s="267"/>
      <c r="I29" s="229" t="s">
        <v>9</v>
      </c>
      <c r="J29" s="229" t="s">
        <v>9</v>
      </c>
      <c r="K29" s="229" t="s">
        <v>9</v>
      </c>
      <c r="L29" s="305" t="s">
        <v>244</v>
      </c>
      <c r="M29" s="306"/>
      <c r="N29" s="229" t="s">
        <v>9</v>
      </c>
      <c r="O29" s="69" t="s">
        <v>237</v>
      </c>
      <c r="P29" s="243">
        <v>0.95</v>
      </c>
      <c r="Q29" s="71">
        <v>2232.87</v>
      </c>
      <c r="R29" s="72">
        <f>Q29*P29</f>
        <v>2121.2264999999998</v>
      </c>
      <c r="S29" s="307"/>
      <c r="T29" s="308"/>
    </row>
    <row r="30" spans="1:20" ht="109.5" customHeight="1" x14ac:dyDescent="0.2">
      <c r="A30" s="10"/>
      <c r="B30" s="68">
        <v>2</v>
      </c>
      <c r="C30" s="25">
        <v>96</v>
      </c>
      <c r="D30" s="244">
        <v>288</v>
      </c>
      <c r="E30" s="25" t="s">
        <v>242</v>
      </c>
      <c r="F30" s="266" t="s">
        <v>239</v>
      </c>
      <c r="G30" s="267"/>
      <c r="H30" s="267"/>
      <c r="I30" s="229" t="s">
        <v>9</v>
      </c>
      <c r="J30" s="229" t="s">
        <v>9</v>
      </c>
      <c r="K30" s="229" t="s">
        <v>9</v>
      </c>
      <c r="L30" s="305" t="s">
        <v>245</v>
      </c>
      <c r="M30" s="306"/>
      <c r="N30" s="229" t="s">
        <v>9</v>
      </c>
      <c r="O30" s="69" t="s">
        <v>237</v>
      </c>
      <c r="P30" s="70">
        <v>0.1</v>
      </c>
      <c r="Q30" s="71">
        <v>8301.0400000000009</v>
      </c>
      <c r="R30" s="72">
        <f>Q30*P30</f>
        <v>830.10400000000016</v>
      </c>
      <c r="S30" s="307" t="s">
        <v>235</v>
      </c>
      <c r="T30" s="308"/>
    </row>
    <row r="31" spans="1:20" ht="109.5" customHeight="1" x14ac:dyDescent="0.2">
      <c r="A31" s="10"/>
      <c r="B31" s="68">
        <v>3</v>
      </c>
      <c r="C31" s="25">
        <v>57</v>
      </c>
      <c r="D31" s="244">
        <v>147</v>
      </c>
      <c r="E31" s="25" t="s">
        <v>243</v>
      </c>
      <c r="F31" s="266" t="s">
        <v>240</v>
      </c>
      <c r="G31" s="267"/>
      <c r="H31" s="267"/>
      <c r="I31" s="229" t="s">
        <v>9</v>
      </c>
      <c r="J31" s="229" t="s">
        <v>9</v>
      </c>
      <c r="K31" s="229" t="s">
        <v>9</v>
      </c>
      <c r="L31" s="305" t="s">
        <v>246</v>
      </c>
      <c r="M31" s="306"/>
      <c r="N31" s="229" t="s">
        <v>9</v>
      </c>
      <c r="O31" s="69" t="s">
        <v>237</v>
      </c>
      <c r="P31" s="70">
        <v>0.7</v>
      </c>
      <c r="Q31" s="71">
        <v>1127.5</v>
      </c>
      <c r="R31" s="72">
        <f>Q31*P31</f>
        <v>789.25</v>
      </c>
      <c r="S31" s="307"/>
      <c r="T31" s="308"/>
    </row>
    <row r="32" spans="1:20" ht="10.5" customHeight="1" x14ac:dyDescent="0.2">
      <c r="A32" s="10"/>
      <c r="B32" s="73"/>
      <c r="C32" s="74"/>
      <c r="D32" s="74"/>
      <c r="E32" s="75"/>
      <c r="F32" s="76"/>
      <c r="G32" s="76"/>
      <c r="H32" s="76"/>
      <c r="I32" s="76"/>
      <c r="J32" s="76"/>
      <c r="K32" s="18"/>
      <c r="L32" s="19"/>
      <c r="M32" s="20"/>
      <c r="N32" s="20"/>
      <c r="O32" s="21"/>
      <c r="P32" s="21"/>
      <c r="Q32" s="77"/>
      <c r="R32" s="20"/>
      <c r="S32" s="20"/>
    </row>
    <row r="33" spans="1:20" ht="18" customHeight="1" x14ac:dyDescent="0.2">
      <c r="A33" s="10"/>
      <c r="B33" s="315" t="s">
        <v>16</v>
      </c>
      <c r="C33" s="316"/>
      <c r="D33" s="316"/>
      <c r="E33" s="316"/>
      <c r="F33" s="316"/>
      <c r="G33" s="316"/>
      <c r="H33" s="316"/>
      <c r="I33" s="316"/>
      <c r="J33" s="316"/>
      <c r="K33" s="316"/>
      <c r="L33" s="316"/>
      <c r="M33" s="316"/>
      <c r="N33" s="316"/>
      <c r="O33" s="316"/>
      <c r="P33" s="316"/>
      <c r="Q33" s="317"/>
      <c r="R33" s="78">
        <f>SUM(R29:R30)</f>
        <v>2951.3305</v>
      </c>
      <c r="S33" s="133" t="str">
        <f>IF(R33&gt;K18,"CUMPLE","NO CUMPLE")</f>
        <v>CUMPLE</v>
      </c>
      <c r="T33" s="10"/>
    </row>
    <row r="34" spans="1:20" ht="18" customHeight="1" x14ac:dyDescent="0.2">
      <c r="A34" s="10"/>
      <c r="B34" s="5"/>
      <c r="C34" s="5"/>
      <c r="D34" s="5"/>
      <c r="E34" s="5"/>
      <c r="F34" s="5"/>
      <c r="G34" s="5"/>
      <c r="H34" s="5"/>
      <c r="I34" s="5"/>
      <c r="J34" s="5"/>
      <c r="K34" s="5"/>
      <c r="L34" s="5"/>
      <c r="M34" s="5"/>
      <c r="N34" s="5"/>
      <c r="O34" s="5"/>
      <c r="P34" s="5"/>
      <c r="Q34" s="5"/>
      <c r="R34" s="134"/>
      <c r="S34" s="5"/>
      <c r="T34" s="10"/>
    </row>
    <row r="35" spans="1:20" ht="18" customHeight="1" x14ac:dyDescent="0.2">
      <c r="A35" s="10"/>
      <c r="B35" s="5"/>
      <c r="C35" s="5"/>
      <c r="D35" s="5"/>
      <c r="E35" s="5"/>
      <c r="F35" s="5"/>
      <c r="G35" s="5"/>
      <c r="H35" s="5"/>
      <c r="I35" s="5"/>
      <c r="J35" s="5"/>
      <c r="K35" s="5"/>
      <c r="L35" s="5"/>
      <c r="M35" s="5"/>
      <c r="N35" s="5"/>
      <c r="O35" s="5"/>
      <c r="P35" s="5"/>
      <c r="Q35" s="231">
        <v>0.7</v>
      </c>
      <c r="R35" s="232">
        <f>(E18+Q35)/R36</f>
        <v>2391.2638466923077</v>
      </c>
      <c r="S35" s="5"/>
      <c r="T35" s="10"/>
    </row>
    <row r="36" spans="1:20" ht="18" customHeight="1" x14ac:dyDescent="0.2">
      <c r="A36" s="10"/>
      <c r="B36" s="5"/>
      <c r="C36" s="5"/>
      <c r="D36" s="5"/>
      <c r="E36" s="5"/>
      <c r="F36" s="5"/>
      <c r="G36" s="5"/>
      <c r="H36" s="5"/>
      <c r="I36" s="5"/>
      <c r="J36" s="5"/>
      <c r="K36" s="5"/>
      <c r="L36" s="5"/>
      <c r="M36" s="5"/>
      <c r="N36" s="5"/>
      <c r="O36" s="5"/>
      <c r="P36" s="5"/>
      <c r="Q36" s="5"/>
      <c r="R36" s="134">
        <v>1300000</v>
      </c>
      <c r="S36" s="5"/>
      <c r="T36" s="10"/>
    </row>
    <row r="37" spans="1:20" ht="18" customHeight="1" x14ac:dyDescent="0.2">
      <c r="A37" s="10"/>
      <c r="B37" s="5"/>
      <c r="C37" s="5"/>
      <c r="D37" s="5"/>
      <c r="E37" s="5"/>
      <c r="F37" s="5"/>
      <c r="G37" s="5"/>
      <c r="H37" s="5"/>
      <c r="I37" s="5"/>
      <c r="J37" s="5"/>
      <c r="K37" s="5"/>
      <c r="L37" s="5"/>
      <c r="M37" s="5"/>
      <c r="N37" s="5"/>
      <c r="O37" s="5"/>
      <c r="P37" s="5"/>
      <c r="Q37" s="5"/>
      <c r="R37" s="134"/>
      <c r="S37" s="5"/>
      <c r="T37" s="10"/>
    </row>
    <row r="38" spans="1:20" ht="18" customHeight="1" x14ac:dyDescent="0.2">
      <c r="A38" s="10"/>
      <c r="B38" s="5"/>
      <c r="C38" s="5"/>
      <c r="D38" s="5"/>
      <c r="E38" s="5"/>
      <c r="F38" s="5"/>
      <c r="G38" s="5"/>
      <c r="H38" s="5"/>
      <c r="I38" s="5"/>
      <c r="J38" s="5"/>
      <c r="K38" s="5"/>
      <c r="L38" s="5"/>
      <c r="M38" s="5"/>
      <c r="N38" s="5"/>
      <c r="O38" s="5"/>
      <c r="P38" s="5"/>
      <c r="Q38" s="5"/>
      <c r="R38" s="134"/>
      <c r="S38" s="5"/>
      <c r="T38" s="10"/>
    </row>
    <row r="39" spans="1:20" ht="18" customHeight="1" x14ac:dyDescent="0.2">
      <c r="A39" s="10"/>
      <c r="B39" s="5"/>
      <c r="C39" s="5"/>
      <c r="D39" s="5"/>
      <c r="E39" s="5"/>
      <c r="F39" s="5"/>
      <c r="G39" s="5"/>
      <c r="H39" s="5"/>
      <c r="I39" s="5"/>
      <c r="J39" s="5"/>
      <c r="K39" s="5"/>
      <c r="L39" s="5"/>
      <c r="M39" s="5"/>
      <c r="N39" s="5"/>
      <c r="O39" s="5"/>
      <c r="P39" s="5"/>
      <c r="Q39" s="5"/>
      <c r="R39" s="134"/>
      <c r="S39" s="5"/>
      <c r="T39" s="10"/>
    </row>
    <row r="40" spans="1:20" ht="18" customHeight="1" x14ac:dyDescent="0.2">
      <c r="A40" s="10"/>
      <c r="B40" s="5"/>
      <c r="C40" s="5"/>
      <c r="D40" s="5"/>
      <c r="E40" s="5"/>
      <c r="F40" s="5"/>
      <c r="G40" s="5"/>
      <c r="H40" s="5"/>
      <c r="I40" s="5"/>
      <c r="J40" s="5"/>
      <c r="K40" s="5"/>
      <c r="L40" s="5"/>
      <c r="M40" s="5"/>
      <c r="N40" s="5"/>
      <c r="O40" s="5"/>
      <c r="P40" s="5"/>
      <c r="Q40" s="5"/>
      <c r="R40" s="134"/>
      <c r="S40" s="5"/>
      <c r="T40" s="10"/>
    </row>
    <row r="41" spans="1:20" ht="18" customHeight="1" x14ac:dyDescent="0.2">
      <c r="A41" s="10"/>
      <c r="B41" s="5"/>
      <c r="C41" s="5"/>
      <c r="D41" s="5"/>
      <c r="E41" s="5"/>
      <c r="F41" s="5"/>
      <c r="G41" s="5"/>
      <c r="H41" s="5"/>
      <c r="I41" s="5"/>
      <c r="J41" s="5"/>
      <c r="K41" s="5"/>
      <c r="L41" s="5"/>
      <c r="M41" s="5"/>
      <c r="N41" s="5"/>
      <c r="O41" s="5"/>
      <c r="P41" s="5"/>
      <c r="Q41" s="5"/>
      <c r="R41" s="134"/>
      <c r="S41" s="5"/>
      <c r="T41" s="10"/>
    </row>
    <row r="42" spans="1:20" ht="18" customHeight="1" x14ac:dyDescent="0.2">
      <c r="A42" s="10"/>
      <c r="B42" s="5"/>
      <c r="C42" s="5"/>
      <c r="D42" s="5"/>
      <c r="E42" s="5"/>
      <c r="F42" s="5"/>
      <c r="G42" s="5"/>
      <c r="H42" s="5"/>
      <c r="I42" s="5"/>
      <c r="J42" s="5"/>
      <c r="K42" s="5"/>
      <c r="L42" s="5"/>
      <c r="M42" s="5"/>
      <c r="N42" s="5"/>
      <c r="O42" s="5"/>
      <c r="P42" s="5"/>
      <c r="Q42" s="5"/>
      <c r="R42" s="134"/>
      <c r="S42" s="5"/>
      <c r="T42" s="10"/>
    </row>
    <row r="43" spans="1:20" ht="18" customHeight="1" x14ac:dyDescent="0.2">
      <c r="A43" s="10"/>
      <c r="B43" s="5"/>
      <c r="C43" s="5"/>
      <c r="D43" s="5"/>
      <c r="E43" s="5"/>
      <c r="F43" s="5"/>
      <c r="G43" s="5"/>
      <c r="H43" s="5"/>
      <c r="I43" s="5"/>
      <c r="J43" s="5"/>
      <c r="K43" s="5"/>
      <c r="L43" s="5"/>
      <c r="M43" s="5"/>
      <c r="N43" s="5"/>
      <c r="O43" s="5"/>
      <c r="P43" s="5"/>
      <c r="Q43" s="5"/>
      <c r="R43" s="134"/>
      <c r="S43" s="5"/>
      <c r="T43" s="10"/>
    </row>
    <row r="44" spans="1:20" ht="18" customHeight="1" x14ac:dyDescent="0.2">
      <c r="A44" s="10"/>
      <c r="B44" s="5"/>
      <c r="C44" s="5"/>
      <c r="D44" s="5"/>
      <c r="E44" s="5"/>
      <c r="F44" s="5"/>
      <c r="G44" s="5"/>
      <c r="H44" s="5"/>
      <c r="I44" s="5"/>
      <c r="J44" s="5"/>
      <c r="K44" s="5"/>
      <c r="L44" s="5"/>
      <c r="M44" s="5"/>
      <c r="N44" s="5"/>
      <c r="O44" s="5"/>
      <c r="P44" s="5"/>
      <c r="Q44" s="5"/>
      <c r="R44" s="134"/>
      <c r="S44" s="5"/>
      <c r="T44" s="10"/>
    </row>
    <row r="45" spans="1:20" ht="18" customHeight="1" x14ac:dyDescent="0.2">
      <c r="A45" s="10"/>
      <c r="B45" s="5"/>
      <c r="C45" s="5"/>
      <c r="D45" s="5"/>
      <c r="E45" s="5"/>
      <c r="F45" s="5"/>
      <c r="G45" s="5"/>
      <c r="H45" s="5"/>
      <c r="I45" s="5"/>
      <c r="J45" s="5"/>
      <c r="K45" s="5"/>
      <c r="L45" s="5"/>
      <c r="M45" s="5"/>
      <c r="N45" s="5"/>
      <c r="O45" s="5"/>
      <c r="P45" s="5"/>
      <c r="Q45" s="5"/>
      <c r="R45" s="134"/>
      <c r="S45" s="5"/>
      <c r="T45" s="10"/>
    </row>
    <row r="46" spans="1:20" ht="18" customHeight="1" x14ac:dyDescent="0.2">
      <c r="A46" s="10"/>
      <c r="B46" s="5"/>
      <c r="C46" s="5"/>
      <c r="D46" s="5"/>
      <c r="E46" s="5"/>
      <c r="F46" s="5"/>
      <c r="G46" s="5"/>
      <c r="H46" s="5"/>
      <c r="I46" s="5"/>
      <c r="J46" s="5"/>
      <c r="K46" s="5"/>
      <c r="L46" s="5"/>
      <c r="M46" s="5"/>
      <c r="N46" s="5"/>
      <c r="O46" s="5"/>
      <c r="P46" s="5"/>
      <c r="Q46" s="5"/>
      <c r="R46" s="134"/>
      <c r="S46" s="5"/>
      <c r="T46" s="10"/>
    </row>
    <row r="47" spans="1:20" ht="10.5" customHeight="1" thickBot="1" x14ac:dyDescent="0.25">
      <c r="A47" s="10"/>
      <c r="B47" s="73"/>
      <c r="C47" s="74"/>
      <c r="D47" s="74"/>
      <c r="E47" s="75"/>
      <c r="F47" s="76"/>
      <c r="G47" s="76"/>
      <c r="H47" s="76"/>
      <c r="I47" s="76"/>
      <c r="J47" s="76"/>
      <c r="K47" s="18"/>
      <c r="L47" s="19"/>
      <c r="M47" s="20"/>
      <c r="N47" s="20"/>
      <c r="O47" s="21"/>
      <c r="P47" s="21"/>
      <c r="Q47" s="77"/>
      <c r="R47" s="20"/>
      <c r="S47" s="20"/>
    </row>
    <row r="48" spans="1:20" ht="70.5" customHeight="1" thickBot="1" x14ac:dyDescent="0.25">
      <c r="A48" s="10"/>
      <c r="B48" s="320" t="s">
        <v>161</v>
      </c>
      <c r="C48" s="321"/>
      <c r="D48" s="321"/>
      <c r="E48" s="321"/>
      <c r="F48" s="321"/>
      <c r="G48" s="321"/>
      <c r="H48" s="321"/>
      <c r="I48" s="321"/>
      <c r="J48" s="321"/>
      <c r="K48" s="321"/>
      <c r="L48" s="321"/>
      <c r="M48" s="321"/>
      <c r="N48" s="321"/>
      <c r="O48" s="321"/>
      <c r="P48" s="321"/>
      <c r="Q48" s="321"/>
      <c r="R48" s="321"/>
      <c r="S48" s="321"/>
      <c r="T48" s="322"/>
    </row>
    <row r="49" spans="1:20" ht="10.5" customHeight="1" thickBot="1" x14ac:dyDescent="0.25">
      <c r="A49" s="10"/>
      <c r="B49" s="73"/>
      <c r="C49" s="74"/>
      <c r="D49" s="74"/>
      <c r="E49" s="75"/>
      <c r="F49" s="76"/>
      <c r="G49" s="76"/>
      <c r="H49" s="76"/>
      <c r="I49" s="76"/>
      <c r="J49" s="76"/>
      <c r="K49" s="18"/>
      <c r="L49" s="19"/>
      <c r="M49" s="20"/>
      <c r="N49" s="20"/>
      <c r="O49" s="21"/>
      <c r="P49" s="21"/>
      <c r="Q49" s="77"/>
      <c r="R49" s="20"/>
      <c r="S49" s="20"/>
    </row>
    <row r="50" spans="1:20" ht="17.25" hidden="1" thickBot="1" x14ac:dyDescent="0.25">
      <c r="B50" s="73"/>
      <c r="C50" s="74"/>
      <c r="D50" s="74"/>
      <c r="E50" s="75"/>
      <c r="F50" s="76"/>
      <c r="G50" s="76"/>
      <c r="H50" s="76"/>
      <c r="I50" s="76"/>
      <c r="J50" s="76"/>
      <c r="K50" s="18"/>
      <c r="L50" s="19"/>
      <c r="M50" s="20"/>
      <c r="N50" s="20"/>
      <c r="O50" s="21"/>
      <c r="P50" s="21"/>
      <c r="Q50" s="77"/>
      <c r="R50" s="20"/>
      <c r="S50" s="20"/>
    </row>
    <row r="51" spans="1:20" ht="93.75" customHeight="1" x14ac:dyDescent="0.2">
      <c r="A51" s="10"/>
      <c r="B51" s="111"/>
      <c r="C51" s="112"/>
      <c r="D51" s="113"/>
      <c r="E51" s="113"/>
      <c r="F51" s="113"/>
      <c r="G51" s="113"/>
      <c r="H51" s="113"/>
      <c r="I51" s="151"/>
      <c r="J51" s="151"/>
      <c r="K51" s="151"/>
      <c r="L51" s="151"/>
      <c r="M51" s="113"/>
      <c r="N51" s="113"/>
      <c r="O51" s="113"/>
      <c r="P51" s="113"/>
      <c r="Q51" s="113"/>
      <c r="R51" s="114"/>
      <c r="S51" s="114"/>
      <c r="T51" s="115"/>
    </row>
    <row r="52" spans="1:20" s="98" customFormat="1" ht="23.25" customHeight="1" x14ac:dyDescent="0.25">
      <c r="A52" s="96"/>
      <c r="B52" s="116"/>
      <c r="C52" s="97"/>
      <c r="D52" s="101"/>
      <c r="E52" s="101"/>
      <c r="F52" s="101"/>
      <c r="G52" s="96"/>
      <c r="H52" s="96"/>
      <c r="I52" s="101"/>
      <c r="J52" s="101"/>
      <c r="K52" s="101"/>
      <c r="L52" s="101"/>
      <c r="M52" s="101"/>
      <c r="N52" s="101"/>
      <c r="O52" s="79"/>
      <c r="P52" s="79"/>
      <c r="Q52" s="101"/>
      <c r="R52" s="101"/>
      <c r="S52" s="101"/>
      <c r="T52" s="117"/>
    </row>
    <row r="53" spans="1:20" s="98" customFormat="1" ht="23.25" customHeight="1" x14ac:dyDescent="0.25">
      <c r="A53" s="96"/>
      <c r="B53" s="116"/>
      <c r="C53" s="97"/>
      <c r="D53" s="101"/>
      <c r="E53" s="101"/>
      <c r="F53" s="101"/>
      <c r="G53" s="96"/>
      <c r="H53" s="96"/>
      <c r="I53" s="314"/>
      <c r="J53" s="314"/>
      <c r="K53" s="314"/>
      <c r="L53" s="314"/>
      <c r="M53" s="314"/>
      <c r="N53" s="314"/>
      <c r="O53" s="79"/>
      <c r="P53" s="79"/>
      <c r="Q53" s="101"/>
      <c r="R53" s="101"/>
      <c r="S53" s="101"/>
      <c r="T53" s="117"/>
    </row>
    <row r="54" spans="1:20" s="95" customFormat="1" ht="9" customHeight="1" thickBot="1" x14ac:dyDescent="0.25">
      <c r="A54" s="94"/>
      <c r="B54" s="118"/>
      <c r="C54" s="5"/>
      <c r="D54" s="79"/>
      <c r="E54" s="79"/>
      <c r="F54" s="79"/>
      <c r="G54" s="79"/>
      <c r="H54" s="119"/>
      <c r="I54" s="79"/>
      <c r="J54" s="79"/>
      <c r="K54" s="79"/>
      <c r="L54" s="79"/>
      <c r="M54" s="79"/>
      <c r="N54" s="79"/>
      <c r="O54" s="79"/>
      <c r="P54" s="79"/>
      <c r="Q54" s="79"/>
      <c r="R54" s="79"/>
      <c r="S54" s="79"/>
      <c r="T54" s="120"/>
    </row>
    <row r="55" spans="1:20" ht="15.75" x14ac:dyDescent="0.2">
      <c r="A55" s="10"/>
      <c r="B55" s="118"/>
      <c r="C55" s="5"/>
      <c r="D55" s="323"/>
      <c r="E55" s="323"/>
      <c r="F55" s="323"/>
      <c r="G55" s="323"/>
      <c r="H55" s="323"/>
      <c r="I55" s="323"/>
      <c r="J55" s="323"/>
      <c r="K55" s="323"/>
      <c r="L55" s="323"/>
      <c r="M55" s="323"/>
      <c r="N55" s="323"/>
      <c r="O55" s="323"/>
      <c r="P55" s="323"/>
      <c r="Q55" s="323"/>
      <c r="R55" s="323"/>
      <c r="S55" s="323"/>
      <c r="T55" s="120"/>
    </row>
    <row r="56" spans="1:20" ht="15.75" x14ac:dyDescent="0.2">
      <c r="A56" s="10"/>
      <c r="B56" s="118"/>
      <c r="C56" s="5"/>
      <c r="D56" s="309"/>
      <c r="E56" s="309"/>
      <c r="F56" s="309"/>
      <c r="G56" s="309"/>
      <c r="H56" s="309"/>
      <c r="I56" s="309"/>
      <c r="J56" s="309"/>
      <c r="K56" s="309"/>
      <c r="L56" s="309"/>
      <c r="M56" s="309"/>
      <c r="N56" s="309"/>
      <c r="O56" s="309"/>
      <c r="P56" s="309"/>
      <c r="Q56" s="309"/>
      <c r="R56" s="309"/>
      <c r="S56" s="309"/>
      <c r="T56" s="120"/>
    </row>
    <row r="57" spans="1:20" ht="15.75" x14ac:dyDescent="0.2">
      <c r="A57" s="10"/>
      <c r="B57" s="118"/>
      <c r="C57" s="5"/>
      <c r="D57" s="309"/>
      <c r="E57" s="309"/>
      <c r="F57" s="309"/>
      <c r="G57" s="309"/>
      <c r="H57" s="309"/>
      <c r="I57" s="309"/>
      <c r="J57" s="309"/>
      <c r="K57" s="309"/>
      <c r="L57" s="309"/>
      <c r="M57" s="309"/>
      <c r="N57" s="309"/>
      <c r="O57" s="309"/>
      <c r="P57" s="309"/>
      <c r="Q57" s="309"/>
      <c r="R57" s="309"/>
      <c r="S57" s="309"/>
      <c r="T57" s="120"/>
    </row>
    <row r="58" spans="1:20" ht="15.75" x14ac:dyDescent="0.2">
      <c r="A58" s="10"/>
      <c r="B58" s="118"/>
      <c r="C58" s="5"/>
      <c r="D58" s="309"/>
      <c r="E58" s="309"/>
      <c r="F58" s="309"/>
      <c r="G58" s="309"/>
      <c r="H58" s="309"/>
      <c r="I58" s="309"/>
      <c r="J58" s="309"/>
      <c r="K58" s="309"/>
      <c r="L58" s="309"/>
      <c r="M58" s="309"/>
      <c r="N58" s="309"/>
      <c r="O58" s="309"/>
      <c r="P58" s="309"/>
      <c r="Q58" s="309"/>
      <c r="R58" s="309"/>
      <c r="S58" s="309"/>
      <c r="T58" s="120"/>
    </row>
    <row r="59" spans="1:20" ht="17.25" thickBot="1" x14ac:dyDescent="0.25">
      <c r="B59" s="121"/>
      <c r="C59" s="122"/>
      <c r="D59" s="122"/>
      <c r="E59" s="123"/>
      <c r="F59" s="124"/>
      <c r="G59" s="124"/>
      <c r="H59" s="124"/>
      <c r="I59" s="124"/>
      <c r="J59" s="124"/>
      <c r="K59" s="319"/>
      <c r="L59" s="319"/>
      <c r="M59" s="319"/>
      <c r="N59" s="125"/>
      <c r="O59" s="126"/>
      <c r="P59" s="126"/>
      <c r="Q59" s="127"/>
      <c r="R59" s="125"/>
      <c r="S59" s="125"/>
      <c r="T59" s="128"/>
    </row>
    <row r="60" spans="1:20" ht="16.5" x14ac:dyDescent="0.2">
      <c r="B60" s="73"/>
      <c r="C60" s="74"/>
      <c r="D60" s="74"/>
      <c r="E60" s="75"/>
      <c r="F60" s="76"/>
      <c r="G60" s="76"/>
      <c r="H60" s="76"/>
      <c r="I60" s="76"/>
      <c r="J60" s="76"/>
      <c r="K60" s="227"/>
      <c r="L60" s="227"/>
      <c r="M60" s="227"/>
      <c r="N60" s="20"/>
      <c r="O60" s="21"/>
      <c r="P60" s="21"/>
      <c r="Q60" s="77"/>
      <c r="R60" s="20"/>
      <c r="S60" s="20"/>
    </row>
    <row r="61" spans="1:20" ht="16.5" x14ac:dyDescent="0.2">
      <c r="B61" s="73"/>
      <c r="C61" s="74"/>
      <c r="D61" s="74"/>
      <c r="E61" s="75"/>
      <c r="F61" s="76"/>
      <c r="G61" s="76"/>
      <c r="H61" s="76"/>
      <c r="I61" s="76"/>
      <c r="J61" s="76"/>
      <c r="K61" s="227"/>
      <c r="L61" s="227"/>
      <c r="M61" s="227"/>
      <c r="N61" s="20"/>
      <c r="O61" s="21"/>
      <c r="P61" s="21"/>
      <c r="Q61" s="77"/>
      <c r="R61" s="20"/>
      <c r="S61" s="20"/>
    </row>
    <row r="62" spans="1:20" ht="15.75" x14ac:dyDescent="0.2">
      <c r="B62" s="29"/>
      <c r="C62" s="29"/>
      <c r="D62" s="29"/>
      <c r="E62" s="29"/>
      <c r="F62" s="30"/>
      <c r="G62" s="29"/>
      <c r="H62" s="29"/>
      <c r="I62" s="29"/>
      <c r="J62" s="29"/>
      <c r="K62" s="318"/>
      <c r="L62" s="318"/>
      <c r="M62" s="318"/>
      <c r="N62" s="29"/>
      <c r="O62" s="29"/>
      <c r="P62" s="29"/>
      <c r="Q62" s="46"/>
      <c r="R62" s="29"/>
      <c r="S62" s="29"/>
      <c r="T62" s="3"/>
    </row>
    <row r="63" spans="1:20" s="14" customFormat="1" x14ac:dyDescent="0.2">
      <c r="A63" s="6"/>
      <c r="B63" s="6"/>
      <c r="C63" s="6"/>
      <c r="D63" s="6"/>
      <c r="K63" s="318"/>
      <c r="L63" s="318"/>
      <c r="M63" s="318"/>
      <c r="Q63" s="81"/>
      <c r="T63" s="6"/>
    </row>
  </sheetData>
  <sheetProtection selectLockedCells="1"/>
  <mergeCells count="55">
    <mergeCell ref="D58:S58"/>
    <mergeCell ref="K59:M59"/>
    <mergeCell ref="K62:M62"/>
    <mergeCell ref="K63:M63"/>
    <mergeCell ref="B33:Q33"/>
    <mergeCell ref="B48:T48"/>
    <mergeCell ref="I53:N53"/>
    <mergeCell ref="D55:S55"/>
    <mergeCell ref="D56:S56"/>
    <mergeCell ref="D57:S57"/>
    <mergeCell ref="F30:H30"/>
    <mergeCell ref="L30:M30"/>
    <mergeCell ref="S30:T30"/>
    <mergeCell ref="F31:H31"/>
    <mergeCell ref="L31:M31"/>
    <mergeCell ref="S31:T31"/>
    <mergeCell ref="F27:H27"/>
    <mergeCell ref="L27:M27"/>
    <mergeCell ref="S27:T27"/>
    <mergeCell ref="F28:H28"/>
    <mergeCell ref="F29:H29"/>
    <mergeCell ref="L29:M29"/>
    <mergeCell ref="S29:T29"/>
    <mergeCell ref="B26:T26"/>
    <mergeCell ref="B18:D18"/>
    <mergeCell ref="E18:F18"/>
    <mergeCell ref="G18:I18"/>
    <mergeCell ref="B19:D19"/>
    <mergeCell ref="E19:R19"/>
    <mergeCell ref="S19:T19"/>
    <mergeCell ref="B20:C20"/>
    <mergeCell ref="B21:C21"/>
    <mergeCell ref="B22:C22"/>
    <mergeCell ref="B23:C23"/>
    <mergeCell ref="B24:D24"/>
    <mergeCell ref="I16:J16"/>
    <mergeCell ref="K16:N16"/>
    <mergeCell ref="O16:Q16"/>
    <mergeCell ref="C9:J9"/>
    <mergeCell ref="G11:J11"/>
    <mergeCell ref="G12:J12"/>
    <mergeCell ref="B14:D16"/>
    <mergeCell ref="E14:H16"/>
    <mergeCell ref="I14:J14"/>
    <mergeCell ref="K14:N14"/>
    <mergeCell ref="O14:Q14"/>
    <mergeCell ref="I15:J15"/>
    <mergeCell ref="K15:N15"/>
    <mergeCell ref="O15:Q15"/>
    <mergeCell ref="B2:T2"/>
    <mergeCell ref="B3:T3"/>
    <mergeCell ref="B4:T4"/>
    <mergeCell ref="B5:T5"/>
    <mergeCell ref="B7:D7"/>
    <mergeCell ref="E7:T7"/>
  </mergeCells>
  <conditionalFormatting sqref="C30:E30">
    <cfRule type="cellIs" dxfId="84" priority="31" operator="equal">
      <formula>#REF!</formula>
    </cfRule>
    <cfRule type="cellIs" dxfId="83" priority="32" operator="equal">
      <formula>#REF!</formula>
    </cfRule>
  </conditionalFormatting>
  <conditionalFormatting sqref="C27:F27">
    <cfRule type="cellIs" dxfId="82" priority="41" operator="equal">
      <formula>#REF!</formula>
    </cfRule>
    <cfRule type="cellIs" dxfId="81" priority="42" operator="equal">
      <formula>#REF!</formula>
    </cfRule>
  </conditionalFormatting>
  <conditionalFormatting sqref="C29:F29">
    <cfRule type="cellIs" dxfId="80" priority="53" operator="equal">
      <formula>#REF!</formula>
    </cfRule>
    <cfRule type="cellIs" dxfId="79" priority="54" operator="equal">
      <formula>#REF!</formula>
    </cfRule>
  </conditionalFormatting>
  <conditionalFormatting sqref="C59:J61">
    <cfRule type="cellIs" dxfId="78" priority="51" operator="equal">
      <formula>#REF!</formula>
    </cfRule>
    <cfRule type="cellIs" dxfId="77" priority="52" operator="equal">
      <formula>#REF!</formula>
    </cfRule>
  </conditionalFormatting>
  <conditionalFormatting sqref="C25:L25">
    <cfRule type="cellIs" dxfId="76" priority="59" operator="equal">
      <formula>#REF!</formula>
    </cfRule>
    <cfRule type="cellIs" dxfId="75" priority="60" operator="equal">
      <formula>#REF!</formula>
    </cfRule>
  </conditionalFormatting>
  <conditionalFormatting sqref="C47:L47">
    <cfRule type="cellIs" dxfId="74" priority="19" operator="equal">
      <formula>#REF!</formula>
    </cfRule>
    <cfRule type="cellIs" dxfId="73" priority="20" operator="equal">
      <formula>#REF!</formula>
    </cfRule>
  </conditionalFormatting>
  <conditionalFormatting sqref="C49:L50">
    <cfRule type="cellIs" dxfId="72" priority="47" operator="equal">
      <formula>#REF!</formula>
    </cfRule>
    <cfRule type="cellIs" dxfId="71" priority="48" operator="equal">
      <formula>#REF!</formula>
    </cfRule>
  </conditionalFormatting>
  <conditionalFormatting sqref="D55">
    <cfRule type="cellIs" dxfId="70" priority="49" operator="equal">
      <formula>#REF!</formula>
    </cfRule>
    <cfRule type="cellIs" dxfId="69" priority="50" operator="equal">
      <formula>#REF!</formula>
    </cfRule>
  </conditionalFormatting>
  <conditionalFormatting sqref="F11">
    <cfRule type="containsText" dxfId="68" priority="61" operator="containsText" text="NO HABILITADO">
      <formula>NOT(ISERROR(SEARCH("NO HABILITADO",F11)))</formula>
    </cfRule>
    <cfRule type="containsText" dxfId="67" priority="62" operator="containsText" text="HABILITADO">
      <formula>NOT(ISERROR(SEARCH("HABILITADO",F11)))</formula>
    </cfRule>
  </conditionalFormatting>
  <conditionalFormatting sqref="F27">
    <cfRule type="cellIs" dxfId="66" priority="39" operator="equal">
      <formula>#REF!</formula>
    </cfRule>
    <cfRule type="cellIs" dxfId="65" priority="40" operator="equal">
      <formula>#REF!</formula>
    </cfRule>
  </conditionalFormatting>
  <conditionalFormatting sqref="F30">
    <cfRule type="cellIs" dxfId="64" priority="27" operator="equal">
      <formula>#REF!</formula>
    </cfRule>
    <cfRule type="cellIs" dxfId="63" priority="28" operator="equal">
      <formula>#REF!</formula>
    </cfRule>
  </conditionalFormatting>
  <conditionalFormatting sqref="G11">
    <cfRule type="containsText" dxfId="62" priority="35" operator="containsText" text="NO CUMPLE">
      <formula>NOT(ISERROR(SEARCH("NO CUMPLE",G11)))</formula>
    </cfRule>
    <cfRule type="containsText" dxfId="61" priority="36" operator="containsText" text="CUMPLE">
      <formula>NOT(ISERROR(SEARCH("CUMPLE",G11)))</formula>
    </cfRule>
  </conditionalFormatting>
  <conditionalFormatting sqref="T21 T23:T24 I29:K30">
    <cfRule type="containsText" dxfId="60" priority="17" operator="containsText" text="NO">
      <formula>NOT(ISERROR(SEARCH("NO",I21)))</formula>
    </cfRule>
    <cfRule type="containsText" dxfId="59" priority="18" operator="containsText" text="CUMPLE">
      <formula>NOT(ISERROR(SEARCH("CUMPLE",I21)))</formula>
    </cfRule>
  </conditionalFormatting>
  <conditionalFormatting sqref="K59:K61">
    <cfRule type="cellIs" dxfId="58" priority="55" operator="equal">
      <formula>#REF!</formula>
    </cfRule>
    <cfRule type="cellIs" dxfId="57" priority="56" operator="equal">
      <formula>#REF!</formula>
    </cfRule>
  </conditionalFormatting>
  <conditionalFormatting sqref="L27">
    <cfRule type="cellIs" dxfId="56" priority="37" operator="equal">
      <formula>#REF!</formula>
    </cfRule>
    <cfRule type="cellIs" dxfId="55" priority="38" operator="equal">
      <formula>#REF!</formula>
    </cfRule>
  </conditionalFormatting>
  <conditionalFormatting sqref="L59:M61">
    <cfRule type="cellIs" dxfId="54" priority="57" operator="equal">
      <formula>#REF!</formula>
    </cfRule>
    <cfRule type="cellIs" dxfId="53" priority="58" operator="equal">
      <formula>#REF!</formula>
    </cfRule>
  </conditionalFormatting>
  <conditionalFormatting sqref="N27">
    <cfRule type="cellIs" dxfId="52" priority="43" operator="equal">
      <formula>#REF!</formula>
    </cfRule>
    <cfRule type="cellIs" dxfId="51" priority="44" operator="equal">
      <formula>#REF!</formula>
    </cfRule>
  </conditionalFormatting>
  <conditionalFormatting sqref="N29:N30">
    <cfRule type="containsText" dxfId="50" priority="25" operator="containsText" text="NO">
      <formula>NOT(ISERROR(SEARCH("NO",N29)))</formula>
    </cfRule>
    <cfRule type="containsText" dxfId="49" priority="26" operator="containsText" text="CUMPLE">
      <formula>NOT(ISERROR(SEARCH("CUMPLE",N29)))</formula>
    </cfRule>
  </conditionalFormatting>
  <conditionalFormatting sqref="O27 C28:F28 I28:K28 N28:P28 C32:L32">
    <cfRule type="cellIs" dxfId="48" priority="67" operator="equal">
      <formula>#REF!</formula>
    </cfRule>
    <cfRule type="cellIs" dxfId="47" priority="68" operator="equal">
      <formula>#REF!</formula>
    </cfRule>
  </conditionalFormatting>
  <conditionalFormatting sqref="O30">
    <cfRule type="cellIs" dxfId="46" priority="33" operator="equal">
      <formula>#REF!</formula>
    </cfRule>
    <cfRule type="cellIs" dxfId="45" priority="34" operator="equal">
      <formula>#REF!</formula>
    </cfRule>
  </conditionalFormatting>
  <conditionalFormatting sqref="P29">
    <cfRule type="cellIs" dxfId="44" priority="45" operator="equal">
      <formula>#REF!</formula>
    </cfRule>
    <cfRule type="cellIs" dxfId="43" priority="46" operator="equal">
      <formula>#REF!</formula>
    </cfRule>
  </conditionalFormatting>
  <conditionalFormatting sqref="P27">
    <cfRule type="cellIs" dxfId="42" priority="65" operator="equal">
      <formula>#REF!</formula>
    </cfRule>
    <cfRule type="cellIs" dxfId="41" priority="66" operator="equal">
      <formula>#REF!</formula>
    </cfRule>
  </conditionalFormatting>
  <conditionalFormatting sqref="P30">
    <cfRule type="cellIs" dxfId="40" priority="29" operator="equal">
      <formula>#REF!</formula>
    </cfRule>
    <cfRule type="cellIs" dxfId="39" priority="30" operator="equal">
      <formula>#REF!</formula>
    </cfRule>
  </conditionalFormatting>
  <conditionalFormatting sqref="Q27:R27">
    <cfRule type="cellIs" dxfId="38" priority="63" operator="equal">
      <formula>#REF!</formula>
    </cfRule>
    <cfRule type="cellIs" dxfId="37" priority="64" operator="equal">
      <formula>#REF!</formula>
    </cfRule>
  </conditionalFormatting>
  <conditionalFormatting sqref="S33">
    <cfRule type="cellIs" dxfId="36" priority="21" operator="equal">
      <formula>"CUMPLE"</formula>
    </cfRule>
    <cfRule type="cellIs" dxfId="35" priority="22" operator="equal">
      <formula>"NO CUMPLE"</formula>
    </cfRule>
  </conditionalFormatting>
  <conditionalFormatting sqref="T51:T58">
    <cfRule type="containsText" dxfId="34" priority="23" operator="containsText" text="NO CUMPLE">
      <formula>NOT(ISERROR(SEARCH("NO CUMPLE",T51)))</formula>
    </cfRule>
    <cfRule type="containsText" dxfId="33" priority="24" operator="containsText" text="CUMPLE">
      <formula>NOT(ISERROR(SEARCH("CUMPLE",T51)))</formula>
    </cfRule>
  </conditionalFormatting>
  <conditionalFormatting sqref="O29">
    <cfRule type="cellIs" dxfId="32" priority="15" operator="equal">
      <formula>#REF!</formula>
    </cfRule>
    <cfRule type="cellIs" dxfId="31" priority="16" operator="equal">
      <formula>#REF!</formula>
    </cfRule>
  </conditionalFormatting>
  <conditionalFormatting sqref="T22">
    <cfRule type="containsText" dxfId="30" priority="13" operator="containsText" text="NO">
      <formula>NOT(ISERROR(SEARCH("NO",T22)))</formula>
    </cfRule>
    <cfRule type="containsText" dxfId="29" priority="14" operator="containsText" text="CUMPLE">
      <formula>NOT(ISERROR(SEARCH("CUMPLE",T22)))</formula>
    </cfRule>
  </conditionalFormatting>
  <conditionalFormatting sqref="C31:E31">
    <cfRule type="cellIs" dxfId="28" priority="9" operator="equal">
      <formula>#REF!</formula>
    </cfRule>
    <cfRule type="cellIs" dxfId="27" priority="10" operator="equal">
      <formula>#REF!</formula>
    </cfRule>
  </conditionalFormatting>
  <conditionalFormatting sqref="F31">
    <cfRule type="cellIs" dxfId="26" priority="5" operator="equal">
      <formula>#REF!</formula>
    </cfRule>
    <cfRule type="cellIs" dxfId="25" priority="6" operator="equal">
      <formula>#REF!</formula>
    </cfRule>
  </conditionalFormatting>
  <conditionalFormatting sqref="I31:K31">
    <cfRule type="containsText" dxfId="24" priority="1" operator="containsText" text="NO">
      <formula>NOT(ISERROR(SEARCH("NO",I31)))</formula>
    </cfRule>
    <cfRule type="containsText" dxfId="23" priority="2" operator="containsText" text="CUMPLE">
      <formula>NOT(ISERROR(SEARCH("CUMPLE",I31)))</formula>
    </cfRule>
  </conditionalFormatting>
  <conditionalFormatting sqref="N31">
    <cfRule type="containsText" dxfId="22" priority="3" operator="containsText" text="NO">
      <formula>NOT(ISERROR(SEARCH("NO",N31)))</formula>
    </cfRule>
    <cfRule type="containsText" dxfId="21" priority="4" operator="containsText" text="CUMPLE">
      <formula>NOT(ISERROR(SEARCH("CUMPLE",N31)))</formula>
    </cfRule>
  </conditionalFormatting>
  <conditionalFormatting sqref="O31">
    <cfRule type="cellIs" dxfId="20" priority="11" operator="equal">
      <formula>#REF!</formula>
    </cfRule>
    <cfRule type="cellIs" dxfId="19" priority="12" operator="equal">
      <formula>#REF!</formula>
    </cfRule>
  </conditionalFormatting>
  <conditionalFormatting sqref="P31">
    <cfRule type="cellIs" dxfId="18" priority="7" operator="equal">
      <formula>#REF!</formula>
    </cfRule>
    <cfRule type="cellIs" dxfId="17" priority="8" operator="equal">
      <formula>#REF!</formula>
    </cfRule>
  </conditionalFormatting>
  <dataValidations count="1">
    <dataValidation type="list" allowBlank="1" showInputMessage="1" showErrorMessage="1" sqref="E25:L25" xr:uid="{F41E85ED-9BF8-4E99-B753-379DB0CE4E0A}">
      <formula1>#REF!</formula1>
    </dataValidation>
  </dataValidations>
  <printOptions horizontalCentered="1" verticalCentered="1"/>
  <pageMargins left="0.39370078740157483" right="0.39370078740157483" top="0.39370078740157483" bottom="0.39370078740157483" header="0" footer="0"/>
  <pageSetup scale="37" orientation="landscape"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86852-4728-4181-82AD-1BCF7B8581E9}">
  <sheetPr>
    <pageSetUpPr fitToPage="1"/>
  </sheetPr>
  <dimension ref="A1:M25"/>
  <sheetViews>
    <sheetView view="pageBreakPreview" topLeftCell="C10" zoomScaleNormal="100" zoomScaleSheetLayoutView="100" workbookViewId="0">
      <selection activeCell="G20" sqref="G20"/>
    </sheetView>
  </sheetViews>
  <sheetFormatPr baseColWidth="10" defaultColWidth="11.42578125" defaultRowHeight="12.75" x14ac:dyDescent="0.2"/>
  <cols>
    <col min="1" max="1" width="5" style="26" customWidth="1"/>
    <col min="2" max="2" width="46.85546875" style="26" customWidth="1"/>
    <col min="3" max="3" width="8.7109375" style="147" customWidth="1"/>
    <col min="4" max="4" width="17" style="26" customWidth="1"/>
    <col min="5" max="5" width="20.7109375" style="26" customWidth="1"/>
    <col min="6" max="6" width="22.140625" style="26" customWidth="1"/>
    <col min="7" max="7" width="26.28515625" style="26" customWidth="1"/>
    <col min="8" max="8" width="27.7109375" style="26" customWidth="1"/>
    <col min="9" max="9" width="22.28515625" style="26" customWidth="1"/>
    <col min="10" max="12" width="14.28515625" style="26" customWidth="1"/>
    <col min="13" max="13" width="8.42578125" style="26" customWidth="1"/>
    <col min="14" max="16384" width="11.42578125" style="26"/>
  </cols>
  <sheetData>
    <row r="1" spans="1:13" ht="26.25" customHeight="1" x14ac:dyDescent="0.25">
      <c r="A1" s="382" t="s">
        <v>18</v>
      </c>
      <c r="B1" s="383"/>
      <c r="C1" s="383"/>
      <c r="D1" s="383"/>
      <c r="E1" s="383"/>
      <c r="F1" s="383"/>
      <c r="G1" s="383"/>
      <c r="H1" s="383"/>
      <c r="I1" s="383"/>
      <c r="J1" s="383"/>
      <c r="K1" s="383"/>
      <c r="L1" s="383"/>
      <c r="M1" s="384"/>
    </row>
    <row r="2" spans="1:13" ht="26.25" customHeight="1" x14ac:dyDescent="0.25">
      <c r="A2" s="385" t="s">
        <v>41</v>
      </c>
      <c r="B2" s="386"/>
      <c r="C2" s="386"/>
      <c r="D2" s="386"/>
      <c r="E2" s="386"/>
      <c r="F2" s="386"/>
      <c r="G2" s="386"/>
      <c r="H2" s="386"/>
      <c r="I2" s="386"/>
      <c r="J2" s="386"/>
      <c r="K2" s="386"/>
      <c r="L2" s="386"/>
      <c r="M2" s="387"/>
    </row>
    <row r="3" spans="1:13" ht="28.5" customHeight="1" x14ac:dyDescent="0.25">
      <c r="A3" s="385" t="s">
        <v>67</v>
      </c>
      <c r="B3" s="386"/>
      <c r="C3" s="386"/>
      <c r="D3" s="386"/>
      <c r="E3" s="386"/>
      <c r="F3" s="386"/>
      <c r="G3" s="386"/>
      <c r="H3" s="386"/>
      <c r="I3" s="386"/>
      <c r="J3" s="386"/>
      <c r="K3" s="386"/>
      <c r="L3" s="386"/>
      <c r="M3" s="387"/>
    </row>
    <row r="4" spans="1:13" ht="28.5" customHeight="1" thickBot="1" x14ac:dyDescent="0.25">
      <c r="A4" s="388" t="str">
        <f>Datos!B3</f>
        <v>FDLU-LP-010-2024 (117411)</v>
      </c>
      <c r="B4" s="389"/>
      <c r="C4" s="389"/>
      <c r="D4" s="389"/>
      <c r="E4" s="389"/>
      <c r="F4" s="389"/>
      <c r="G4" s="389"/>
      <c r="H4" s="389"/>
      <c r="I4" s="389"/>
      <c r="J4" s="389"/>
      <c r="K4" s="389"/>
      <c r="L4" s="389"/>
      <c r="M4" s="390"/>
    </row>
    <row r="5" spans="1:13" ht="8.25" customHeight="1" thickBot="1" x14ac:dyDescent="0.3">
      <c r="A5" s="27"/>
      <c r="B5" s="39"/>
      <c r="C5" s="142"/>
      <c r="D5" s="39"/>
      <c r="E5" s="39"/>
      <c r="F5" s="39"/>
      <c r="M5" s="28"/>
    </row>
    <row r="6" spans="1:13" ht="37.5" customHeight="1" thickBot="1" x14ac:dyDescent="0.25">
      <c r="A6" s="358" t="s">
        <v>19</v>
      </c>
      <c r="B6" s="359"/>
      <c r="C6" s="359"/>
      <c r="D6" s="391" t="str">
        <f>Datos!B2</f>
        <v>CONTRATAR MEDIANTE EL SISTEMA DE PRECIOS UNITARIOS A MONTO AGOTABLE, LAS OBRAS DE REHABILITACIÓN Y/O CONSERVACIÓN Y/O MEJORAMIENTO Y/O MANTENIMIENTO DE PARQUES DE PROXIMIDAD DE LA LOCALIDAD DE USME</v>
      </c>
      <c r="E6" s="391"/>
      <c r="F6" s="391"/>
      <c r="G6" s="391"/>
      <c r="H6" s="391"/>
      <c r="I6" s="392"/>
      <c r="J6" s="392"/>
      <c r="K6" s="392"/>
      <c r="L6" s="392"/>
      <c r="M6" s="393"/>
    </row>
    <row r="7" spans="1:13" ht="9" customHeight="1" thickBot="1" x14ac:dyDescent="0.25">
      <c r="A7" s="136"/>
      <c r="B7" s="137"/>
      <c r="C7" s="137"/>
      <c r="D7" s="138"/>
      <c r="E7" s="138"/>
      <c r="F7" s="138"/>
      <c r="G7" s="138"/>
      <c r="H7" s="138"/>
      <c r="I7" s="138"/>
      <c r="J7" s="138"/>
      <c r="K7" s="138"/>
      <c r="L7" s="138"/>
      <c r="M7" s="139"/>
    </row>
    <row r="8" spans="1:13" ht="36" customHeight="1" thickBot="1" x14ac:dyDescent="0.25">
      <c r="A8" s="358" t="s">
        <v>69</v>
      </c>
      <c r="B8" s="359"/>
      <c r="C8" s="359"/>
      <c r="D8" s="359"/>
      <c r="E8" s="360">
        <f>Datos!B4</f>
        <v>3108643000</v>
      </c>
      <c r="F8" s="361"/>
      <c r="G8" s="362"/>
      <c r="H8" s="138"/>
      <c r="I8" s="138"/>
      <c r="J8" s="138"/>
      <c r="K8" s="138"/>
      <c r="L8" s="138"/>
      <c r="M8" s="139"/>
    </row>
    <row r="9" spans="1:13" ht="36" customHeight="1" thickBot="1" x14ac:dyDescent="0.25">
      <c r="A9" s="375" t="s">
        <v>72</v>
      </c>
      <c r="B9" s="359"/>
      <c r="C9" s="359"/>
      <c r="D9" s="359"/>
      <c r="E9" s="376">
        <f>Datos!B4-E8*E11</f>
        <v>3108643000</v>
      </c>
      <c r="F9" s="377"/>
      <c r="G9" s="378"/>
      <c r="H9" s="138"/>
      <c r="I9" s="138"/>
      <c r="J9" s="138"/>
      <c r="K9" s="138"/>
      <c r="L9" s="138"/>
      <c r="M9" s="139"/>
    </row>
    <row r="10" spans="1:13" ht="36" customHeight="1" thickBot="1" x14ac:dyDescent="0.25">
      <c r="A10" s="358" t="s">
        <v>70</v>
      </c>
      <c r="B10" s="359"/>
      <c r="C10" s="359"/>
      <c r="D10" s="359"/>
      <c r="E10" s="379">
        <v>9</v>
      </c>
      <c r="F10" s="380"/>
      <c r="G10" s="381"/>
      <c r="H10" s="138"/>
      <c r="I10" s="138"/>
      <c r="J10" s="138"/>
      <c r="K10" s="138"/>
      <c r="L10" s="138"/>
      <c r="M10" s="139"/>
    </row>
    <row r="11" spans="1:13" ht="36" customHeight="1" thickBot="1" x14ac:dyDescent="0.25">
      <c r="A11" s="358" t="s">
        <v>71</v>
      </c>
      <c r="B11" s="359"/>
      <c r="C11" s="359"/>
      <c r="D11" s="359"/>
      <c r="E11" s="336">
        <v>0</v>
      </c>
      <c r="F11" s="337"/>
      <c r="G11" s="338"/>
      <c r="H11" s="138"/>
      <c r="I11" s="138"/>
      <c r="J11" s="138"/>
      <c r="K11" s="138"/>
      <c r="L11" s="138"/>
      <c r="M11" s="139"/>
    </row>
    <row r="12" spans="1:13" ht="10.5" customHeight="1" thickBot="1" x14ac:dyDescent="0.3">
      <c r="A12" s="27"/>
      <c r="B12" s="39"/>
      <c r="C12" s="142"/>
      <c r="D12" s="39"/>
      <c r="E12" s="39"/>
      <c r="F12" s="39"/>
      <c r="G12" s="91"/>
      <c r="H12" s="91"/>
      <c r="I12" s="91"/>
      <c r="J12" s="91"/>
      <c r="K12" s="91"/>
      <c r="L12" s="91"/>
      <c r="M12" s="129"/>
    </row>
    <row r="13" spans="1:13" ht="27.75" customHeight="1" x14ac:dyDescent="0.2">
      <c r="A13" s="324" t="s">
        <v>12</v>
      </c>
      <c r="B13" s="326" t="s">
        <v>17</v>
      </c>
      <c r="C13" s="326" t="s">
        <v>74</v>
      </c>
      <c r="D13" s="339" t="s">
        <v>75</v>
      </c>
      <c r="E13" s="340"/>
      <c r="F13" s="340"/>
      <c r="G13" s="340"/>
      <c r="H13" s="347" t="s">
        <v>68</v>
      </c>
      <c r="I13" s="347" t="s">
        <v>20</v>
      </c>
      <c r="J13" s="343" t="s">
        <v>15</v>
      </c>
      <c r="K13" s="340"/>
      <c r="L13" s="340"/>
      <c r="M13" s="344"/>
    </row>
    <row r="14" spans="1:13" s="148" customFormat="1" ht="17.25" customHeight="1" thickBot="1" x14ac:dyDescent="0.25">
      <c r="A14" s="325"/>
      <c r="B14" s="327"/>
      <c r="C14" s="327"/>
      <c r="D14" s="341"/>
      <c r="E14" s="342"/>
      <c r="F14" s="342"/>
      <c r="G14" s="342"/>
      <c r="H14" s="348"/>
      <c r="I14" s="348"/>
      <c r="J14" s="345"/>
      <c r="K14" s="342"/>
      <c r="L14" s="342"/>
      <c r="M14" s="346"/>
    </row>
    <row r="15" spans="1:13" ht="30" customHeight="1" x14ac:dyDescent="0.2">
      <c r="A15" s="235" t="str">
        <f>+'1. Exp.Habilitante  - 43'!B9</f>
        <v>1.</v>
      </c>
      <c r="B15" s="234" t="str">
        <f>+'1. Exp.Habilitante  - 43'!C9</f>
        <v>IG INGENIEROS Y ARQUITECTOS SAS</v>
      </c>
      <c r="C15" s="143" t="s">
        <v>74</v>
      </c>
      <c r="D15" s="364" t="s">
        <v>75</v>
      </c>
      <c r="E15" s="365"/>
      <c r="F15" s="365"/>
      <c r="G15" s="365"/>
      <c r="H15" s="149" t="s">
        <v>73</v>
      </c>
      <c r="I15" s="150" t="s">
        <v>20</v>
      </c>
      <c r="J15" s="366" t="s">
        <v>15</v>
      </c>
      <c r="K15" s="367"/>
      <c r="L15" s="367"/>
      <c r="M15" s="368"/>
    </row>
    <row r="16" spans="1:13" ht="34.5" customHeight="1" x14ac:dyDescent="0.2">
      <c r="A16" s="236" t="str">
        <f>+'1. Exp.Habilitante  - 43'!B9</f>
        <v>1.</v>
      </c>
      <c r="B16" s="162">
        <f>+'1. Exp.Habilitante  - 43'!K14</f>
        <v>0</v>
      </c>
      <c r="C16" s="141">
        <f>+'1. Exp.Habilitante  - 43'!R14</f>
        <v>0</v>
      </c>
      <c r="D16" s="369" t="s">
        <v>247</v>
      </c>
      <c r="E16" s="370"/>
      <c r="F16" s="370"/>
      <c r="G16" s="370"/>
      <c r="H16" s="373">
        <v>18360232305</v>
      </c>
      <c r="I16" s="328" t="s">
        <v>9</v>
      </c>
      <c r="J16" s="330" t="s">
        <v>66</v>
      </c>
      <c r="K16" s="331"/>
      <c r="L16" s="331"/>
      <c r="M16" s="332"/>
    </row>
    <row r="17" spans="1:13" ht="34.5" customHeight="1" thickBot="1" x14ac:dyDescent="0.25">
      <c r="A17" s="237" t="str">
        <f>+'1. Exp.Habilitante  - 43'!B9</f>
        <v>1.</v>
      </c>
      <c r="B17" s="163">
        <f>+'1. Exp.Habilitante  - 43'!K15</f>
        <v>0</v>
      </c>
      <c r="C17" s="233">
        <f>+'1. Exp.Habilitante  - 43'!R15</f>
        <v>0</v>
      </c>
      <c r="D17" s="371"/>
      <c r="E17" s="372"/>
      <c r="F17" s="372"/>
      <c r="G17" s="372"/>
      <c r="H17" s="374"/>
      <c r="I17" s="329"/>
      <c r="J17" s="333"/>
      <c r="K17" s="334"/>
      <c r="L17" s="334"/>
      <c r="M17" s="335"/>
    </row>
    <row r="18" spans="1:13" s="91" customFormat="1" ht="13.5" thickBot="1" x14ac:dyDescent="0.25">
      <c r="A18" s="92"/>
      <c r="C18" s="230"/>
    </row>
    <row r="19" spans="1:13" ht="23.25" customHeight="1" thickBot="1" x14ac:dyDescent="0.25">
      <c r="A19" s="355" t="s">
        <v>40</v>
      </c>
      <c r="B19" s="356"/>
      <c r="C19" s="356"/>
      <c r="D19" s="356"/>
      <c r="E19" s="356"/>
      <c r="F19" s="356"/>
      <c r="G19" s="356"/>
      <c r="H19" s="356"/>
      <c r="I19" s="356"/>
      <c r="J19" s="356"/>
      <c r="K19" s="356"/>
      <c r="L19" s="356"/>
      <c r="M19" s="357"/>
    </row>
    <row r="20" spans="1:13" ht="94.5" customHeight="1" x14ac:dyDescent="0.2">
      <c r="A20" s="102"/>
      <c r="B20" s="103"/>
      <c r="C20" s="145"/>
      <c r="D20" s="151"/>
      <c r="E20" s="151"/>
      <c r="F20" s="151"/>
      <c r="G20" s="151"/>
      <c r="H20" s="113"/>
      <c r="I20" s="113"/>
      <c r="J20" s="103"/>
      <c r="K20" s="103"/>
      <c r="L20" s="103"/>
      <c r="M20" s="104"/>
    </row>
    <row r="21" spans="1:13" ht="10.5" customHeight="1" x14ac:dyDescent="0.2">
      <c r="A21" s="105"/>
      <c r="B21" s="106"/>
      <c r="C21" s="161"/>
      <c r="D21" s="161"/>
      <c r="E21" s="161"/>
      <c r="F21" s="161"/>
      <c r="G21" s="161"/>
      <c r="H21" s="161"/>
      <c r="I21" s="161"/>
      <c r="J21" s="106"/>
      <c r="K21" s="106"/>
      <c r="L21" s="106"/>
      <c r="M21" s="107"/>
    </row>
    <row r="22" spans="1:13" ht="16.5" customHeight="1" x14ac:dyDescent="0.2">
      <c r="A22" s="105"/>
      <c r="B22" s="106"/>
      <c r="C22" s="363"/>
      <c r="D22" s="363"/>
      <c r="E22" s="363"/>
      <c r="F22" s="363"/>
      <c r="G22" s="363"/>
      <c r="H22" s="363"/>
      <c r="I22" s="363"/>
      <c r="J22" s="106"/>
      <c r="K22" s="106"/>
      <c r="L22" s="106"/>
      <c r="M22" s="107"/>
    </row>
    <row r="23" spans="1:13" ht="6.75" customHeight="1" thickBot="1" x14ac:dyDescent="0.25">
      <c r="A23" s="105"/>
      <c r="B23" s="108"/>
      <c r="C23" s="146"/>
      <c r="D23" s="108"/>
      <c r="E23" s="108"/>
      <c r="F23" s="108"/>
      <c r="G23" s="108"/>
      <c r="H23" s="108"/>
      <c r="I23" s="108"/>
      <c r="J23" s="108"/>
      <c r="K23" s="108"/>
      <c r="L23" s="108"/>
      <c r="M23" s="107"/>
    </row>
    <row r="24" spans="1:13" ht="16.5" x14ac:dyDescent="0.2">
      <c r="A24" s="349"/>
      <c r="B24" s="350"/>
      <c r="C24" s="350"/>
      <c r="D24" s="350"/>
      <c r="E24" s="350"/>
      <c r="F24" s="350"/>
      <c r="G24" s="350"/>
      <c r="H24" s="350"/>
      <c r="I24" s="350"/>
      <c r="J24" s="350"/>
      <c r="K24" s="350"/>
      <c r="L24" s="350"/>
      <c r="M24" s="351"/>
    </row>
    <row r="25" spans="1:13" ht="17.25" thickBot="1" x14ac:dyDescent="0.25">
      <c r="A25" s="352"/>
      <c r="B25" s="353"/>
      <c r="C25" s="353"/>
      <c r="D25" s="353"/>
      <c r="E25" s="353"/>
      <c r="F25" s="353"/>
      <c r="G25" s="353"/>
      <c r="H25" s="353"/>
      <c r="I25" s="353"/>
      <c r="J25" s="353"/>
      <c r="K25" s="353"/>
      <c r="L25" s="353"/>
      <c r="M25" s="354"/>
    </row>
  </sheetData>
  <autoFilter ref="A14:M14" xr:uid="{00000000-0009-0000-0000-000003000000}">
    <filterColumn colId="3" showButton="0"/>
    <filterColumn colId="4" showButton="0"/>
    <filterColumn colId="5" showButton="0"/>
    <filterColumn colId="6" showButton="0"/>
    <filterColumn colId="9" showButton="0"/>
    <filterColumn colId="10" showButton="0"/>
    <filterColumn colId="11" showButton="0"/>
  </autoFilter>
  <mergeCells count="31">
    <mergeCell ref="A19:M19"/>
    <mergeCell ref="C22:I22"/>
    <mergeCell ref="A24:M24"/>
    <mergeCell ref="A25:M25"/>
    <mergeCell ref="H13:H14"/>
    <mergeCell ref="I13:I14"/>
    <mergeCell ref="J13:M14"/>
    <mergeCell ref="D15:G15"/>
    <mergeCell ref="J15:M15"/>
    <mergeCell ref="D16:G17"/>
    <mergeCell ref="H16:H17"/>
    <mergeCell ref="I16:I17"/>
    <mergeCell ref="J16:M17"/>
    <mergeCell ref="A11:D11"/>
    <mergeCell ref="E11:G11"/>
    <mergeCell ref="A13:A14"/>
    <mergeCell ref="B13:B14"/>
    <mergeCell ref="C13:C14"/>
    <mergeCell ref="D13:G14"/>
    <mergeCell ref="A8:D8"/>
    <mergeCell ref="E8:G8"/>
    <mergeCell ref="A9:D9"/>
    <mergeCell ref="E9:G9"/>
    <mergeCell ref="A10:D10"/>
    <mergeCell ref="E10:G10"/>
    <mergeCell ref="A1:M1"/>
    <mergeCell ref="A2:M2"/>
    <mergeCell ref="A3:M3"/>
    <mergeCell ref="A4:M4"/>
    <mergeCell ref="A6:C6"/>
    <mergeCell ref="D6:M6"/>
  </mergeCells>
  <conditionalFormatting sqref="A19">
    <cfRule type="cellIs" dxfId="16" priority="8" operator="equal">
      <formula>#REF!</formula>
    </cfRule>
    <cfRule type="cellIs" dxfId="15" priority="9" operator="equal">
      <formula>#REF!</formula>
    </cfRule>
    <cfRule type="cellIs" dxfId="14" priority="10" operator="equal">
      <formula>#REF!</formula>
    </cfRule>
    <cfRule type="cellIs" dxfId="13" priority="11" operator="equal">
      <formula>#REF!</formula>
    </cfRule>
  </conditionalFormatting>
  <conditionalFormatting sqref="H15">
    <cfRule type="top10" dxfId="12" priority="12" rank="1"/>
  </conditionalFormatting>
  <conditionalFormatting sqref="I16">
    <cfRule type="containsText" dxfId="11" priority="3" operator="containsText" text="NO">
      <formula>NOT(ISERROR(SEARCH("NO",I16)))</formula>
    </cfRule>
    <cfRule type="containsText" dxfId="10" priority="4" operator="containsText" text="CUMPLE">
      <formula>NOT(ISERROR(SEARCH("CUMPLE",I16)))</formula>
    </cfRule>
    <cfRule type="top10" dxfId="9" priority="5" rank="1"/>
  </conditionalFormatting>
  <conditionalFormatting sqref="J15">
    <cfRule type="colorScale" priority="6">
      <colorScale>
        <cfvo type="min"/>
        <cfvo type="percentile" val="50"/>
        <cfvo type="max"/>
        <color rgb="FFF8696B"/>
        <color rgb="FFFFEB84"/>
        <color rgb="FF63BE7B"/>
      </colorScale>
    </cfRule>
    <cfRule type="top10" dxfId="8" priority="7" rank="1"/>
  </conditionalFormatting>
  <conditionalFormatting sqref="J16">
    <cfRule type="colorScale" priority="1">
      <colorScale>
        <cfvo type="min"/>
        <cfvo type="percentile" val="50"/>
        <cfvo type="max"/>
        <color rgb="FFF8696B"/>
        <color rgb="FFFFEB84"/>
        <color rgb="FF63BE7B"/>
      </colorScale>
    </cfRule>
    <cfRule type="top10" dxfId="7" priority="2" rank="1"/>
  </conditionalFormatting>
  <pageMargins left="0.23622047244094491" right="0.23622047244094491" top="0.74803149606299213" bottom="0.74803149606299213" header="0.31496062992125984" footer="0.31496062992125984"/>
  <pageSetup scale="55"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P71"/>
  <sheetViews>
    <sheetView showGridLines="0" topLeftCell="A34" zoomScale="60" zoomScaleNormal="60" workbookViewId="0">
      <selection activeCell="H28" sqref="H28"/>
    </sheetView>
  </sheetViews>
  <sheetFormatPr baseColWidth="10" defaultColWidth="10.85546875" defaultRowHeight="15.6" customHeight="1" x14ac:dyDescent="0.2"/>
  <cols>
    <col min="1" max="1" width="5.140625" style="172" customWidth="1"/>
    <col min="2" max="2" width="3.28515625" style="172" customWidth="1"/>
    <col min="3" max="3" width="13.42578125" style="172" customWidth="1"/>
    <col min="4" max="4" width="12.42578125" style="172" customWidth="1"/>
    <col min="5" max="5" width="30.28515625" style="172" customWidth="1"/>
    <col min="6" max="6" width="54.7109375" style="172" customWidth="1"/>
    <col min="7" max="7" width="21" style="172" customWidth="1"/>
    <col min="8" max="8" width="26.42578125" style="172" customWidth="1"/>
    <col min="9" max="9" width="21.42578125" style="172" customWidth="1"/>
    <col min="10" max="10" width="25.7109375" style="172" customWidth="1"/>
    <col min="11" max="11" width="24" style="172" customWidth="1"/>
    <col min="12" max="12" width="30.7109375" style="172" customWidth="1"/>
    <col min="13" max="13" width="21.85546875" style="172" customWidth="1"/>
    <col min="14" max="14" width="40.42578125" style="172" customWidth="1"/>
    <col min="15" max="15" width="2.7109375" style="172" customWidth="1"/>
    <col min="16" max="16" width="4.7109375" style="172" customWidth="1"/>
    <col min="17" max="17" width="10.85546875" style="172"/>
    <col min="18" max="18" width="17.28515625" style="172" bestFit="1" customWidth="1"/>
    <col min="19" max="16384" width="10.85546875" style="172"/>
  </cols>
  <sheetData>
    <row r="1" spans="2:15" s="166" customFormat="1" ht="31.5" customHeight="1" x14ac:dyDescent="0.2">
      <c r="B1" s="164"/>
      <c r="C1" s="401" t="s">
        <v>18</v>
      </c>
      <c r="D1" s="402"/>
      <c r="E1" s="402"/>
      <c r="F1" s="402"/>
      <c r="G1" s="402"/>
      <c r="H1" s="402"/>
      <c r="I1" s="402"/>
      <c r="J1" s="402"/>
      <c r="K1" s="402"/>
      <c r="L1" s="402"/>
      <c r="M1" s="402"/>
      <c r="N1" s="403"/>
      <c r="O1" s="165"/>
    </row>
    <row r="2" spans="2:15" s="166" customFormat="1" ht="31.5" customHeight="1" x14ac:dyDescent="0.2">
      <c r="B2" s="167"/>
      <c r="C2" s="404" t="s">
        <v>41</v>
      </c>
      <c r="D2" s="405"/>
      <c r="E2" s="405"/>
      <c r="F2" s="405"/>
      <c r="G2" s="405"/>
      <c r="H2" s="405"/>
      <c r="I2" s="405"/>
      <c r="J2" s="405"/>
      <c r="K2" s="405"/>
      <c r="L2" s="405"/>
      <c r="M2" s="405"/>
      <c r="N2" s="406"/>
      <c r="O2" s="168"/>
    </row>
    <row r="3" spans="2:15" s="166" customFormat="1" ht="31.5" customHeight="1" x14ac:dyDescent="0.2">
      <c r="B3" s="167"/>
      <c r="C3" s="404" t="s">
        <v>104</v>
      </c>
      <c r="D3" s="405"/>
      <c r="E3" s="405"/>
      <c r="F3" s="405"/>
      <c r="G3" s="405"/>
      <c r="H3" s="405"/>
      <c r="I3" s="405"/>
      <c r="J3" s="405"/>
      <c r="K3" s="405"/>
      <c r="L3" s="405"/>
      <c r="M3" s="405"/>
      <c r="N3" s="406"/>
      <c r="O3" s="168"/>
    </row>
    <row r="4" spans="2:15" s="166" customFormat="1" ht="31.5" customHeight="1" thickBot="1" x14ac:dyDescent="0.25">
      <c r="B4" s="167"/>
      <c r="C4" s="407" t="s">
        <v>105</v>
      </c>
      <c r="D4" s="408"/>
      <c r="E4" s="408"/>
      <c r="F4" s="408"/>
      <c r="G4" s="408"/>
      <c r="H4" s="408"/>
      <c r="I4" s="408"/>
      <c r="J4" s="408"/>
      <c r="K4" s="408"/>
      <c r="L4" s="408"/>
      <c r="M4" s="408"/>
      <c r="N4" s="409"/>
      <c r="O4" s="168"/>
    </row>
    <row r="5" spans="2:15" s="159" customFormat="1" ht="16.5" customHeight="1" thickBot="1" x14ac:dyDescent="0.25">
      <c r="B5" s="152"/>
      <c r="C5" s="153"/>
      <c r="D5" s="154"/>
      <c r="E5" s="154"/>
      <c r="F5" s="155"/>
      <c r="G5" s="156"/>
      <c r="H5" s="156"/>
      <c r="I5" s="156"/>
      <c r="J5" s="156"/>
      <c r="K5" s="156"/>
      <c r="L5" s="156"/>
      <c r="M5" s="156"/>
      <c r="N5" s="157"/>
      <c r="O5" s="158"/>
    </row>
    <row r="6" spans="2:15" s="159" customFormat="1" ht="81.75" customHeight="1" thickBot="1" x14ac:dyDescent="0.25">
      <c r="B6" s="160"/>
      <c r="C6" s="410" t="s">
        <v>0</v>
      </c>
      <c r="D6" s="411"/>
      <c r="E6" s="411"/>
      <c r="F6" s="412"/>
      <c r="G6" s="413" t="s">
        <v>159</v>
      </c>
      <c r="H6" s="414"/>
      <c r="I6" s="414"/>
      <c r="J6" s="414"/>
      <c r="K6" s="414"/>
      <c r="L6" s="414"/>
      <c r="M6" s="414"/>
      <c r="N6" s="415"/>
      <c r="O6" s="158"/>
    </row>
    <row r="7" spans="2:15" ht="15.75" thickBot="1" x14ac:dyDescent="0.25">
      <c r="B7" s="169"/>
      <c r="C7" s="170"/>
      <c r="D7" s="171"/>
      <c r="E7" s="171"/>
      <c r="G7" s="171"/>
      <c r="H7" s="171"/>
      <c r="I7" s="171"/>
      <c r="J7" s="171"/>
      <c r="K7" s="171"/>
      <c r="L7" s="171"/>
      <c r="M7" s="171"/>
      <c r="N7" s="173"/>
      <c r="O7" s="174"/>
    </row>
    <row r="8" spans="2:15" ht="48" thickBot="1" x14ac:dyDescent="0.25">
      <c r="B8" s="169"/>
      <c r="C8" s="416" t="s">
        <v>77</v>
      </c>
      <c r="D8" s="417"/>
      <c r="E8" s="417"/>
      <c r="F8" s="418"/>
      <c r="G8" s="175" t="s">
        <v>78</v>
      </c>
      <c r="H8" s="176" t="s">
        <v>79</v>
      </c>
      <c r="I8" s="177" t="s">
        <v>80</v>
      </c>
      <c r="J8" s="175" t="s">
        <v>81</v>
      </c>
      <c r="K8" s="175" t="s">
        <v>82</v>
      </c>
      <c r="L8" s="178" t="s">
        <v>83</v>
      </c>
      <c r="M8" s="179"/>
      <c r="N8" s="173"/>
      <c r="O8" s="174"/>
    </row>
    <row r="9" spans="2:15" ht="30" customHeight="1" thickBot="1" x14ac:dyDescent="0.25">
      <c r="B9" s="169"/>
      <c r="C9" s="419"/>
      <c r="D9" s="420"/>
      <c r="E9" s="420"/>
      <c r="F9" s="421"/>
      <c r="G9" s="180" t="s">
        <v>84</v>
      </c>
      <c r="H9" s="180" t="s">
        <v>85</v>
      </c>
      <c r="I9" s="180" t="s">
        <v>86</v>
      </c>
      <c r="J9" s="180" t="s">
        <v>87</v>
      </c>
      <c r="K9" s="181" t="s">
        <v>88</v>
      </c>
      <c r="L9" s="182">
        <v>3000000000</v>
      </c>
      <c r="M9" s="179"/>
      <c r="N9" s="173"/>
      <c r="O9" s="174"/>
    </row>
    <row r="10" spans="2:15" ht="30.75" customHeight="1" thickBot="1" x14ac:dyDescent="0.25">
      <c r="B10" s="169"/>
      <c r="C10" s="422"/>
      <c r="D10" s="423"/>
      <c r="E10" s="423"/>
      <c r="F10" s="424"/>
      <c r="G10" s="183">
        <v>1.21</v>
      </c>
      <c r="H10" s="184">
        <v>0.7</v>
      </c>
      <c r="I10" s="185">
        <v>0.01</v>
      </c>
      <c r="J10" s="184">
        <v>0.04</v>
      </c>
      <c r="K10" s="186">
        <v>0.02</v>
      </c>
      <c r="L10" s="187">
        <v>3000000000</v>
      </c>
      <c r="M10" s="179"/>
      <c r="N10" s="173"/>
      <c r="O10" s="174"/>
    </row>
    <row r="11" spans="2:15" ht="48" thickBot="1" x14ac:dyDescent="0.25">
      <c r="B11" s="169"/>
      <c r="C11" s="416" t="s">
        <v>89</v>
      </c>
      <c r="D11" s="417"/>
      <c r="E11" s="417"/>
      <c r="F11" s="418"/>
      <c r="G11" s="175" t="s">
        <v>78</v>
      </c>
      <c r="H11" s="176" t="s">
        <v>79</v>
      </c>
      <c r="I11" s="177" t="s">
        <v>80</v>
      </c>
      <c r="J11" s="175" t="s">
        <v>81</v>
      </c>
      <c r="K11" s="175" t="s">
        <v>82</v>
      </c>
      <c r="L11" s="177" t="s">
        <v>83</v>
      </c>
      <c r="N11" s="173"/>
      <c r="O11" s="174"/>
    </row>
    <row r="12" spans="2:15" ht="36.75" customHeight="1" thickBot="1" x14ac:dyDescent="0.25">
      <c r="B12" s="169"/>
      <c r="C12" s="419"/>
      <c r="D12" s="420"/>
      <c r="E12" s="420"/>
      <c r="F12" s="421"/>
      <c r="G12" s="180" t="s">
        <v>90</v>
      </c>
      <c r="H12" s="180" t="s">
        <v>91</v>
      </c>
      <c r="I12" s="180" t="s">
        <v>106</v>
      </c>
      <c r="J12" s="180" t="s">
        <v>107</v>
      </c>
      <c r="K12" s="181" t="s">
        <v>107</v>
      </c>
      <c r="L12" s="188">
        <v>3000000000</v>
      </c>
      <c r="N12" s="173"/>
      <c r="O12" s="174"/>
    </row>
    <row r="13" spans="2:15" ht="30.75" customHeight="1" thickBot="1" x14ac:dyDescent="0.25">
      <c r="B13" s="169"/>
      <c r="C13" s="422"/>
      <c r="D13" s="423"/>
      <c r="E13" s="423"/>
      <c r="F13" s="424"/>
      <c r="G13" s="183">
        <v>1.1100000000000001</v>
      </c>
      <c r="H13" s="184">
        <v>0.75</v>
      </c>
      <c r="I13" s="185">
        <v>0</v>
      </c>
      <c r="J13" s="184">
        <v>0</v>
      </c>
      <c r="K13" s="186">
        <v>0</v>
      </c>
      <c r="L13" s="189">
        <v>3000000000</v>
      </c>
      <c r="N13" s="173"/>
      <c r="O13" s="174"/>
    </row>
    <row r="14" spans="2:15" ht="12" customHeight="1" thickBot="1" x14ac:dyDescent="0.25">
      <c r="B14" s="169"/>
      <c r="C14" s="170"/>
      <c r="D14" s="171"/>
      <c r="E14" s="171"/>
      <c r="F14" s="190"/>
      <c r="G14" s="171"/>
      <c r="H14" s="171"/>
      <c r="I14" s="171"/>
      <c r="J14" s="171"/>
      <c r="K14" s="171"/>
      <c r="L14" s="171"/>
      <c r="M14" s="171"/>
      <c r="N14" s="173"/>
      <c r="O14" s="174"/>
    </row>
    <row r="15" spans="2:15" s="195" customFormat="1" ht="24.95" customHeight="1" thickBot="1" x14ac:dyDescent="0.25">
      <c r="B15" s="191"/>
      <c r="C15" s="192"/>
      <c r="D15" s="193"/>
      <c r="E15" s="193"/>
      <c r="F15" s="193"/>
      <c r="G15" s="425" t="s">
        <v>92</v>
      </c>
      <c r="H15" s="426"/>
      <c r="I15" s="426"/>
      <c r="J15" s="426"/>
      <c r="K15" s="426"/>
      <c r="L15" s="427"/>
      <c r="M15" s="428" t="s">
        <v>93</v>
      </c>
      <c r="N15" s="429"/>
      <c r="O15" s="194"/>
    </row>
    <row r="16" spans="2:15" s="204" customFormat="1" ht="52.5" customHeight="1" x14ac:dyDescent="0.2">
      <c r="B16" s="196"/>
      <c r="C16" s="197" t="s">
        <v>94</v>
      </c>
      <c r="D16" s="198" t="s">
        <v>95</v>
      </c>
      <c r="E16" s="198" t="s">
        <v>96</v>
      </c>
      <c r="F16" s="199" t="s">
        <v>97</v>
      </c>
      <c r="G16" s="200" t="s">
        <v>78</v>
      </c>
      <c r="H16" s="200" t="s">
        <v>79</v>
      </c>
      <c r="I16" s="200" t="s">
        <v>80</v>
      </c>
      <c r="J16" s="200" t="s">
        <v>98</v>
      </c>
      <c r="K16" s="200" t="s">
        <v>99</v>
      </c>
      <c r="L16" s="200" t="s">
        <v>83</v>
      </c>
      <c r="M16" s="201" t="s">
        <v>100</v>
      </c>
      <c r="N16" s="202" t="s">
        <v>15</v>
      </c>
      <c r="O16" s="203"/>
    </row>
    <row r="17" spans="2:16" s="214" customFormat="1" ht="42.75" customHeight="1" x14ac:dyDescent="0.25">
      <c r="B17" s="205"/>
      <c r="C17" s="206">
        <v>1</v>
      </c>
      <c r="D17" s="206"/>
      <c r="E17" s="207" t="s">
        <v>108</v>
      </c>
      <c r="F17" s="208"/>
      <c r="G17" s="209"/>
      <c r="H17" s="210"/>
      <c r="I17" s="209"/>
      <c r="J17" s="210"/>
      <c r="K17" s="210"/>
      <c r="L17" s="211"/>
      <c r="M17" s="206" t="s">
        <v>9</v>
      </c>
      <c r="N17" s="212"/>
      <c r="O17" s="213"/>
    </row>
    <row r="18" spans="2:16" s="214" customFormat="1" ht="101.25" customHeight="1" x14ac:dyDescent="0.25">
      <c r="B18" s="205"/>
      <c r="C18" s="206">
        <v>2</v>
      </c>
      <c r="D18" s="206"/>
      <c r="E18" s="215" t="s">
        <v>109</v>
      </c>
      <c r="F18" s="208"/>
      <c r="G18" s="209"/>
      <c r="H18" s="210"/>
      <c r="I18" s="209"/>
      <c r="J18" s="210"/>
      <c r="K18" s="210"/>
      <c r="L18" s="211"/>
      <c r="M18" s="206" t="e">
        <v>#N/A</v>
      </c>
      <c r="N18" s="216" t="s">
        <v>147</v>
      </c>
      <c r="O18" s="213"/>
      <c r="P18" s="217"/>
    </row>
    <row r="19" spans="2:16" s="214" customFormat="1" ht="42.75" customHeight="1" x14ac:dyDescent="0.25">
      <c r="B19" s="205"/>
      <c r="C19" s="206">
        <v>3</v>
      </c>
      <c r="D19" s="206"/>
      <c r="E19" s="215" t="s">
        <v>110</v>
      </c>
      <c r="F19" s="208"/>
      <c r="G19" s="209"/>
      <c r="H19" s="210"/>
      <c r="I19" s="209"/>
      <c r="J19" s="210"/>
      <c r="K19" s="210"/>
      <c r="L19" s="211"/>
      <c r="M19" s="206" t="s">
        <v>9</v>
      </c>
      <c r="N19" s="218"/>
      <c r="O19" s="213"/>
      <c r="P19" s="217"/>
    </row>
    <row r="20" spans="2:16" s="214" customFormat="1" ht="42.75" customHeight="1" x14ac:dyDescent="0.25">
      <c r="B20" s="205"/>
      <c r="C20" s="206">
        <v>4</v>
      </c>
      <c r="D20" s="206"/>
      <c r="E20" s="215" t="s">
        <v>111</v>
      </c>
      <c r="F20" s="208"/>
      <c r="G20" s="209"/>
      <c r="H20" s="225"/>
      <c r="I20" s="209"/>
      <c r="J20" s="225"/>
      <c r="K20" s="225"/>
      <c r="L20" s="226"/>
      <c r="M20" s="206" t="s">
        <v>9</v>
      </c>
      <c r="N20" s="218"/>
      <c r="O20" s="213"/>
      <c r="P20" s="217"/>
    </row>
    <row r="21" spans="2:16" s="214" customFormat="1" ht="42.75" customHeight="1" x14ac:dyDescent="0.25">
      <c r="B21" s="205"/>
      <c r="C21" s="206">
        <v>5</v>
      </c>
      <c r="D21" s="206"/>
      <c r="E21" s="215" t="s">
        <v>112</v>
      </c>
      <c r="F21" s="208"/>
      <c r="G21" s="209"/>
      <c r="H21" s="225"/>
      <c r="I21" s="209"/>
      <c r="J21" s="225"/>
      <c r="K21" s="225"/>
      <c r="L21" s="226"/>
      <c r="M21" s="206" t="s">
        <v>9</v>
      </c>
      <c r="N21" s="218"/>
      <c r="O21" s="213"/>
      <c r="P21" s="217"/>
    </row>
    <row r="22" spans="2:16" s="214" customFormat="1" ht="42.75" customHeight="1" x14ac:dyDescent="0.25">
      <c r="B22" s="205"/>
      <c r="C22" s="206">
        <v>6</v>
      </c>
      <c r="D22" s="206"/>
      <c r="E22" s="215" t="s">
        <v>113</v>
      </c>
      <c r="F22" s="208"/>
      <c r="G22" s="209"/>
      <c r="H22" s="225"/>
      <c r="I22" s="209"/>
      <c r="J22" s="225"/>
      <c r="K22" s="225"/>
      <c r="L22" s="226"/>
      <c r="M22" s="206" t="s">
        <v>9</v>
      </c>
      <c r="N22" s="218"/>
      <c r="O22" s="213"/>
      <c r="P22" s="217"/>
    </row>
    <row r="23" spans="2:16" s="214" customFormat="1" ht="42.75" customHeight="1" x14ac:dyDescent="0.25">
      <c r="B23" s="205"/>
      <c r="C23" s="206">
        <v>7</v>
      </c>
      <c r="D23" s="206"/>
      <c r="E23" s="215" t="s">
        <v>114</v>
      </c>
      <c r="F23" s="208"/>
      <c r="G23" s="209"/>
      <c r="H23" s="225"/>
      <c r="I23" s="209"/>
      <c r="J23" s="225"/>
      <c r="K23" s="225"/>
      <c r="L23" s="226"/>
      <c r="M23" s="206" t="s">
        <v>9</v>
      </c>
      <c r="N23" s="218"/>
      <c r="O23" s="213"/>
      <c r="P23" s="217"/>
    </row>
    <row r="24" spans="2:16" s="214" customFormat="1" ht="42.75" customHeight="1" x14ac:dyDescent="0.25">
      <c r="B24" s="205"/>
      <c r="C24" s="206">
        <v>8</v>
      </c>
      <c r="D24" s="206"/>
      <c r="E24" s="215" t="s">
        <v>115</v>
      </c>
      <c r="F24" s="208"/>
      <c r="G24" s="209"/>
      <c r="H24" s="225"/>
      <c r="I24" s="209"/>
      <c r="J24" s="225"/>
      <c r="K24" s="225"/>
      <c r="L24" s="226"/>
      <c r="M24" s="206" t="s">
        <v>9</v>
      </c>
      <c r="N24" s="218"/>
      <c r="O24" s="213"/>
      <c r="P24" s="217"/>
    </row>
    <row r="25" spans="2:16" s="214" customFormat="1" ht="42.75" customHeight="1" x14ac:dyDescent="0.25">
      <c r="B25" s="205"/>
      <c r="C25" s="206">
        <v>9</v>
      </c>
      <c r="D25" s="206"/>
      <c r="E25" s="215" t="s">
        <v>116</v>
      </c>
      <c r="F25" s="208"/>
      <c r="G25" s="209"/>
      <c r="H25" s="225"/>
      <c r="I25" s="209"/>
      <c r="J25" s="225"/>
      <c r="K25" s="225"/>
      <c r="L25" s="226"/>
      <c r="M25" s="206" t="s">
        <v>9</v>
      </c>
      <c r="N25" s="218"/>
      <c r="O25" s="213"/>
      <c r="P25" s="217"/>
    </row>
    <row r="26" spans="2:16" s="214" customFormat="1" ht="42.75" customHeight="1" x14ac:dyDescent="0.25">
      <c r="B26" s="205"/>
      <c r="C26" s="206">
        <v>10</v>
      </c>
      <c r="D26" s="206"/>
      <c r="E26" s="215" t="s">
        <v>117</v>
      </c>
      <c r="F26" s="208"/>
      <c r="G26" s="209"/>
      <c r="H26" s="225"/>
      <c r="I26" s="209"/>
      <c r="J26" s="225"/>
      <c r="K26" s="225"/>
      <c r="L26" s="226"/>
      <c r="M26" s="206" t="s">
        <v>9</v>
      </c>
      <c r="N26" s="218"/>
      <c r="O26" s="213"/>
      <c r="P26" s="217"/>
    </row>
    <row r="27" spans="2:16" s="214" customFormat="1" ht="42.75" customHeight="1" x14ac:dyDescent="0.25">
      <c r="B27" s="205"/>
      <c r="C27" s="206">
        <v>11</v>
      </c>
      <c r="D27" s="206"/>
      <c r="E27" s="215" t="s">
        <v>118</v>
      </c>
      <c r="F27" s="208"/>
      <c r="G27" s="209"/>
      <c r="H27" s="225"/>
      <c r="I27" s="209"/>
      <c r="J27" s="225"/>
      <c r="K27" s="225"/>
      <c r="L27" s="226"/>
      <c r="M27" s="206" t="s">
        <v>9</v>
      </c>
      <c r="N27" s="218"/>
      <c r="O27" s="213"/>
      <c r="P27" s="217"/>
    </row>
    <row r="28" spans="2:16" s="214" customFormat="1" ht="42.75" customHeight="1" x14ac:dyDescent="0.25">
      <c r="B28" s="205"/>
      <c r="C28" s="206">
        <v>12</v>
      </c>
      <c r="D28" s="206"/>
      <c r="E28" s="215" t="s">
        <v>119</v>
      </c>
      <c r="F28" s="208"/>
      <c r="G28" s="209"/>
      <c r="H28" s="225"/>
      <c r="I28" s="209"/>
      <c r="J28" s="225"/>
      <c r="K28" s="225"/>
      <c r="L28" s="226"/>
      <c r="M28" s="206" t="s">
        <v>9</v>
      </c>
      <c r="N28" s="218"/>
      <c r="O28" s="213"/>
      <c r="P28" s="217"/>
    </row>
    <row r="29" spans="2:16" s="214" customFormat="1" ht="42.75" customHeight="1" x14ac:dyDescent="0.25">
      <c r="B29" s="205"/>
      <c r="C29" s="206">
        <v>13</v>
      </c>
      <c r="D29" s="206"/>
      <c r="E29" s="215" t="s">
        <v>120</v>
      </c>
      <c r="F29" s="208"/>
      <c r="G29" s="209"/>
      <c r="H29" s="225"/>
      <c r="I29" s="209"/>
      <c r="J29" s="225"/>
      <c r="K29" s="225"/>
      <c r="L29" s="226"/>
      <c r="M29" s="206" t="s">
        <v>9</v>
      </c>
      <c r="N29" s="218"/>
      <c r="O29" s="213"/>
      <c r="P29" s="217"/>
    </row>
    <row r="30" spans="2:16" s="214" customFormat="1" ht="42.75" customHeight="1" x14ac:dyDescent="0.25">
      <c r="B30" s="205"/>
      <c r="C30" s="206">
        <v>14</v>
      </c>
      <c r="D30" s="206"/>
      <c r="E30" s="215" t="s">
        <v>121</v>
      </c>
      <c r="F30" s="208"/>
      <c r="G30" s="209"/>
      <c r="H30" s="225"/>
      <c r="I30" s="209"/>
      <c r="J30" s="225"/>
      <c r="K30" s="225"/>
      <c r="L30" s="226"/>
      <c r="M30" s="206" t="s">
        <v>9</v>
      </c>
      <c r="N30" s="218"/>
      <c r="O30" s="213"/>
      <c r="P30" s="217"/>
    </row>
    <row r="31" spans="2:16" s="214" customFormat="1" ht="81" customHeight="1" x14ac:dyDescent="0.25">
      <c r="B31" s="205"/>
      <c r="C31" s="206">
        <v>15</v>
      </c>
      <c r="D31" s="206"/>
      <c r="E31" s="215" t="s">
        <v>122</v>
      </c>
      <c r="F31" s="208"/>
      <c r="G31" s="209"/>
      <c r="H31" s="225"/>
      <c r="I31" s="209"/>
      <c r="J31" s="225"/>
      <c r="K31" s="225"/>
      <c r="L31" s="226"/>
      <c r="M31" s="206" t="s">
        <v>10</v>
      </c>
      <c r="N31" s="218" t="s">
        <v>149</v>
      </c>
      <c r="O31" s="213"/>
      <c r="P31" s="217"/>
    </row>
    <row r="32" spans="2:16" s="214" customFormat="1" ht="42.75" customHeight="1" x14ac:dyDescent="0.25">
      <c r="B32" s="205"/>
      <c r="C32" s="206">
        <v>16</v>
      </c>
      <c r="D32" s="206"/>
      <c r="E32" s="215" t="s">
        <v>123</v>
      </c>
      <c r="F32" s="208"/>
      <c r="G32" s="209"/>
      <c r="H32" s="225"/>
      <c r="I32" s="209"/>
      <c r="J32" s="225"/>
      <c r="K32" s="225"/>
      <c r="L32" s="226"/>
      <c r="M32" s="206" t="s">
        <v>9</v>
      </c>
      <c r="N32" s="218"/>
      <c r="O32" s="213"/>
      <c r="P32" s="217"/>
    </row>
    <row r="33" spans="2:16" s="214" customFormat="1" ht="42.75" customHeight="1" x14ac:dyDescent="0.25">
      <c r="B33" s="205"/>
      <c r="C33" s="206">
        <v>17</v>
      </c>
      <c r="D33" s="206"/>
      <c r="E33" s="215" t="s">
        <v>124</v>
      </c>
      <c r="F33" s="208"/>
      <c r="G33" s="209"/>
      <c r="H33" s="225"/>
      <c r="I33" s="209"/>
      <c r="J33" s="225"/>
      <c r="K33" s="225"/>
      <c r="L33" s="226"/>
      <c r="M33" s="206" t="s">
        <v>9</v>
      </c>
      <c r="N33" s="218"/>
      <c r="O33" s="213"/>
      <c r="P33" s="217"/>
    </row>
    <row r="34" spans="2:16" s="214" customFormat="1" ht="42.75" customHeight="1" x14ac:dyDescent="0.25">
      <c r="B34" s="205"/>
      <c r="C34" s="206">
        <v>18</v>
      </c>
      <c r="D34" s="206"/>
      <c r="E34" s="215" t="s">
        <v>125</v>
      </c>
      <c r="F34" s="208"/>
      <c r="G34" s="209"/>
      <c r="H34" s="225"/>
      <c r="I34" s="209"/>
      <c r="J34" s="225"/>
      <c r="K34" s="225"/>
      <c r="L34" s="226"/>
      <c r="M34" s="206" t="s">
        <v>9</v>
      </c>
      <c r="N34" s="218"/>
      <c r="O34" s="213"/>
      <c r="P34" s="217"/>
    </row>
    <row r="35" spans="2:16" s="214" customFormat="1" ht="42.75" customHeight="1" x14ac:dyDescent="0.25">
      <c r="B35" s="205"/>
      <c r="C35" s="206">
        <v>19</v>
      </c>
      <c r="D35" s="206"/>
      <c r="E35" s="215" t="s">
        <v>126</v>
      </c>
      <c r="F35" s="208"/>
      <c r="G35" s="209"/>
      <c r="H35" s="225"/>
      <c r="I35" s="209"/>
      <c r="J35" s="225"/>
      <c r="K35" s="225"/>
      <c r="L35" s="226"/>
      <c r="M35" s="206" t="s">
        <v>9</v>
      </c>
      <c r="N35" s="218"/>
      <c r="O35" s="213"/>
      <c r="P35" s="217"/>
    </row>
    <row r="36" spans="2:16" s="214" customFormat="1" ht="42.75" customHeight="1" x14ac:dyDescent="0.25">
      <c r="B36" s="205"/>
      <c r="C36" s="206">
        <v>20</v>
      </c>
      <c r="D36" s="206"/>
      <c r="E36" s="215" t="s">
        <v>127</v>
      </c>
      <c r="F36" s="208"/>
      <c r="G36" s="209"/>
      <c r="H36" s="225"/>
      <c r="I36" s="209"/>
      <c r="J36" s="225"/>
      <c r="K36" s="225"/>
      <c r="L36" s="226"/>
      <c r="M36" s="206" t="s">
        <v>9</v>
      </c>
      <c r="N36" s="218"/>
      <c r="O36" s="213"/>
      <c r="P36" s="217"/>
    </row>
    <row r="37" spans="2:16" s="214" customFormat="1" ht="42.75" customHeight="1" x14ac:dyDescent="0.25">
      <c r="B37" s="205"/>
      <c r="C37" s="206">
        <v>21</v>
      </c>
      <c r="D37" s="206"/>
      <c r="E37" s="215" t="s">
        <v>128</v>
      </c>
      <c r="F37" s="208"/>
      <c r="G37" s="209"/>
      <c r="H37" s="225"/>
      <c r="I37" s="209"/>
      <c r="J37" s="225"/>
      <c r="K37" s="225"/>
      <c r="L37" s="226"/>
      <c r="M37" s="206" t="s">
        <v>9</v>
      </c>
      <c r="N37" s="218"/>
      <c r="O37" s="213"/>
      <c r="P37" s="217"/>
    </row>
    <row r="38" spans="2:16" s="214" customFormat="1" ht="42.75" customHeight="1" x14ac:dyDescent="0.25">
      <c r="B38" s="205"/>
      <c r="C38" s="206">
        <v>22</v>
      </c>
      <c r="D38" s="206"/>
      <c r="E38" s="215" t="s">
        <v>129</v>
      </c>
      <c r="F38" s="208"/>
      <c r="G38" s="209"/>
      <c r="H38" s="225"/>
      <c r="I38" s="209"/>
      <c r="J38" s="225"/>
      <c r="K38" s="225"/>
      <c r="L38" s="226"/>
      <c r="M38" s="206" t="s">
        <v>9</v>
      </c>
      <c r="N38" s="218"/>
      <c r="O38" s="213"/>
      <c r="P38" s="217"/>
    </row>
    <row r="39" spans="2:16" s="214" customFormat="1" ht="42.75" customHeight="1" x14ac:dyDescent="0.25">
      <c r="B39" s="205"/>
      <c r="C39" s="206">
        <v>23</v>
      </c>
      <c r="D39" s="206"/>
      <c r="E39" s="215" t="s">
        <v>130</v>
      </c>
      <c r="F39" s="208"/>
      <c r="G39" s="209"/>
      <c r="H39" s="225"/>
      <c r="I39" s="209"/>
      <c r="J39" s="225"/>
      <c r="K39" s="225"/>
      <c r="L39" s="226"/>
      <c r="M39" s="206" t="s">
        <v>9</v>
      </c>
      <c r="N39" s="218"/>
      <c r="O39" s="213"/>
      <c r="P39" s="217"/>
    </row>
    <row r="40" spans="2:16" s="214" customFormat="1" ht="42.75" customHeight="1" x14ac:dyDescent="0.25">
      <c r="B40" s="205"/>
      <c r="C40" s="206">
        <v>24</v>
      </c>
      <c r="D40" s="206"/>
      <c r="E40" s="215" t="s">
        <v>131</v>
      </c>
      <c r="F40" s="208"/>
      <c r="G40" s="209"/>
      <c r="H40" s="225"/>
      <c r="I40" s="209"/>
      <c r="J40" s="225"/>
      <c r="K40" s="225"/>
      <c r="L40" s="226"/>
      <c r="M40" s="206" t="s">
        <v>9</v>
      </c>
      <c r="N40" s="218"/>
      <c r="O40" s="213"/>
      <c r="P40" s="217"/>
    </row>
    <row r="41" spans="2:16" s="214" customFormat="1" ht="42.75" customHeight="1" x14ac:dyDescent="0.25">
      <c r="B41" s="205"/>
      <c r="C41" s="206">
        <v>25</v>
      </c>
      <c r="D41" s="206"/>
      <c r="E41" s="215" t="s">
        <v>132</v>
      </c>
      <c r="F41" s="208"/>
      <c r="G41" s="209"/>
      <c r="H41" s="225"/>
      <c r="I41" s="209"/>
      <c r="J41" s="225"/>
      <c r="K41" s="225"/>
      <c r="L41" s="226"/>
      <c r="M41" s="206" t="s">
        <v>9</v>
      </c>
      <c r="N41" s="218"/>
      <c r="O41" s="213"/>
      <c r="P41" s="217"/>
    </row>
    <row r="42" spans="2:16" s="214" customFormat="1" ht="42.75" customHeight="1" x14ac:dyDescent="0.25">
      <c r="B42" s="205"/>
      <c r="C42" s="206">
        <v>26</v>
      </c>
      <c r="D42" s="206"/>
      <c r="E42" s="215" t="s">
        <v>133</v>
      </c>
      <c r="F42" s="208"/>
      <c r="G42" s="209"/>
      <c r="H42" s="225"/>
      <c r="I42" s="209"/>
      <c r="J42" s="225"/>
      <c r="K42" s="225"/>
      <c r="L42" s="226"/>
      <c r="M42" s="206" t="s">
        <v>9</v>
      </c>
      <c r="N42" s="218"/>
      <c r="O42" s="213"/>
      <c r="P42" s="217"/>
    </row>
    <row r="43" spans="2:16" s="214" customFormat="1" ht="42.75" customHeight="1" x14ac:dyDescent="0.25">
      <c r="B43" s="205"/>
      <c r="C43" s="206">
        <v>27</v>
      </c>
      <c r="D43" s="206"/>
      <c r="E43" s="215" t="s">
        <v>134</v>
      </c>
      <c r="F43" s="208"/>
      <c r="G43" s="209"/>
      <c r="H43" s="225"/>
      <c r="I43" s="209"/>
      <c r="J43" s="225"/>
      <c r="K43" s="225"/>
      <c r="L43" s="226"/>
      <c r="M43" s="206" t="s">
        <v>9</v>
      </c>
      <c r="N43" s="218"/>
      <c r="O43" s="213"/>
      <c r="P43" s="217"/>
    </row>
    <row r="44" spans="2:16" s="214" customFormat="1" ht="42.75" customHeight="1" x14ac:dyDescent="0.25">
      <c r="B44" s="205"/>
      <c r="C44" s="206">
        <v>28</v>
      </c>
      <c r="D44" s="206"/>
      <c r="E44" s="215" t="s">
        <v>135</v>
      </c>
      <c r="F44" s="208"/>
      <c r="G44" s="209"/>
      <c r="H44" s="225"/>
      <c r="I44" s="209"/>
      <c r="J44" s="225"/>
      <c r="K44" s="225"/>
      <c r="L44" s="226"/>
      <c r="M44" s="206" t="s">
        <v>9</v>
      </c>
      <c r="N44" s="218"/>
      <c r="O44" s="213"/>
      <c r="P44" s="217"/>
    </row>
    <row r="45" spans="2:16" ht="42.75" customHeight="1" x14ac:dyDescent="0.2">
      <c r="B45" s="169"/>
      <c r="C45" s="206">
        <v>29</v>
      </c>
      <c r="D45" s="206"/>
      <c r="E45" s="215" t="s">
        <v>136</v>
      </c>
      <c r="F45" s="208"/>
      <c r="G45" s="209"/>
      <c r="H45" s="225"/>
      <c r="I45" s="209"/>
      <c r="J45" s="225"/>
      <c r="K45" s="225"/>
      <c r="L45" s="226"/>
      <c r="M45" s="206" t="s">
        <v>9</v>
      </c>
      <c r="N45" s="218"/>
      <c r="O45" s="174"/>
    </row>
    <row r="46" spans="2:16" ht="42.75" customHeight="1" x14ac:dyDescent="0.2">
      <c r="B46" s="169"/>
      <c r="C46" s="206">
        <v>30</v>
      </c>
      <c r="D46" s="206"/>
      <c r="E46" s="215" t="s">
        <v>137</v>
      </c>
      <c r="F46" s="208"/>
      <c r="G46" s="209"/>
      <c r="H46" s="225"/>
      <c r="I46" s="209"/>
      <c r="J46" s="225"/>
      <c r="K46" s="225"/>
      <c r="L46" s="226"/>
      <c r="M46" s="206" t="s">
        <v>9</v>
      </c>
      <c r="N46" s="218"/>
      <c r="O46" s="174"/>
    </row>
    <row r="47" spans="2:16" ht="42.75" customHeight="1" x14ac:dyDescent="0.2">
      <c r="B47" s="169"/>
      <c r="C47" s="206">
        <v>31</v>
      </c>
      <c r="D47" s="206"/>
      <c r="E47" s="215" t="s">
        <v>138</v>
      </c>
      <c r="F47" s="208"/>
      <c r="G47" s="209"/>
      <c r="H47" s="225"/>
      <c r="I47" s="209"/>
      <c r="J47" s="225"/>
      <c r="K47" s="225"/>
      <c r="L47" s="226"/>
      <c r="M47" s="206" t="s">
        <v>9</v>
      </c>
      <c r="N47" s="218"/>
      <c r="O47" s="174"/>
    </row>
    <row r="48" spans="2:16" ht="42.75" customHeight="1" x14ac:dyDescent="0.2">
      <c r="B48" s="219"/>
      <c r="C48" s="206">
        <v>32</v>
      </c>
      <c r="D48" s="206"/>
      <c r="E48" s="215" t="s">
        <v>139</v>
      </c>
      <c r="F48" s="208"/>
      <c r="G48" s="209"/>
      <c r="H48" s="225"/>
      <c r="I48" s="209"/>
      <c r="J48" s="225"/>
      <c r="K48" s="225"/>
      <c r="L48" s="226"/>
      <c r="M48" s="206" t="s">
        <v>9</v>
      </c>
      <c r="N48" s="218"/>
      <c r="O48" s="174"/>
    </row>
    <row r="49" spans="2:15" ht="42.75" customHeight="1" x14ac:dyDescent="0.2">
      <c r="B49" s="169"/>
      <c r="C49" s="206">
        <v>33</v>
      </c>
      <c r="D49" s="206"/>
      <c r="E49" s="215" t="s">
        <v>140</v>
      </c>
      <c r="F49" s="208"/>
      <c r="G49" s="209"/>
      <c r="H49" s="225"/>
      <c r="I49" s="209"/>
      <c r="J49" s="225"/>
      <c r="K49" s="225"/>
      <c r="L49" s="226"/>
      <c r="M49" s="206" t="s">
        <v>9</v>
      </c>
      <c r="N49" s="218"/>
      <c r="O49" s="174"/>
    </row>
    <row r="50" spans="2:15" ht="42.75" customHeight="1" x14ac:dyDescent="0.2">
      <c r="B50" s="169"/>
      <c r="C50" s="206">
        <v>34</v>
      </c>
      <c r="D50" s="206"/>
      <c r="E50" s="215" t="s">
        <v>141</v>
      </c>
      <c r="F50" s="208"/>
      <c r="G50" s="209"/>
      <c r="H50" s="225"/>
      <c r="I50" s="209"/>
      <c r="J50" s="225"/>
      <c r="K50" s="225"/>
      <c r="L50" s="226"/>
      <c r="M50" s="206" t="s">
        <v>9</v>
      </c>
      <c r="N50" s="218"/>
      <c r="O50" s="174"/>
    </row>
    <row r="51" spans="2:15" ht="42.75" customHeight="1" x14ac:dyDescent="0.2">
      <c r="B51" s="169"/>
      <c r="C51" s="206">
        <v>35</v>
      </c>
      <c r="D51" s="206"/>
      <c r="E51" s="215" t="s">
        <v>142</v>
      </c>
      <c r="F51" s="208"/>
      <c r="G51" s="209"/>
      <c r="H51" s="225"/>
      <c r="I51" s="209"/>
      <c r="J51" s="225"/>
      <c r="K51" s="225"/>
      <c r="L51" s="226"/>
      <c r="M51" s="206" t="s">
        <v>9</v>
      </c>
      <c r="N51" s="218"/>
      <c r="O51" s="174"/>
    </row>
    <row r="52" spans="2:15" ht="42.75" customHeight="1" x14ac:dyDescent="0.2">
      <c r="B52" s="169"/>
      <c r="C52" s="206">
        <v>36</v>
      </c>
      <c r="D52" s="206"/>
      <c r="E52" s="215" t="s">
        <v>143</v>
      </c>
      <c r="F52" s="208"/>
      <c r="G52" s="209"/>
      <c r="H52" s="225"/>
      <c r="I52" s="209"/>
      <c r="J52" s="225"/>
      <c r="K52" s="225"/>
      <c r="L52" s="226"/>
      <c r="M52" s="206" t="s">
        <v>9</v>
      </c>
      <c r="N52" s="218"/>
      <c r="O52" s="174"/>
    </row>
    <row r="53" spans="2:15" ht="42.75" customHeight="1" x14ac:dyDescent="0.2">
      <c r="B53" s="169"/>
      <c r="C53" s="206">
        <v>37</v>
      </c>
      <c r="D53" s="206"/>
      <c r="E53" s="215" t="s">
        <v>144</v>
      </c>
      <c r="F53" s="208"/>
      <c r="G53" s="209"/>
      <c r="H53" s="225"/>
      <c r="I53" s="209"/>
      <c r="J53" s="225"/>
      <c r="K53" s="225"/>
      <c r="L53" s="226"/>
      <c r="M53" s="206" t="s">
        <v>9</v>
      </c>
      <c r="N53" s="218"/>
      <c r="O53" s="174"/>
    </row>
    <row r="54" spans="2:15" ht="96" customHeight="1" x14ac:dyDescent="0.2">
      <c r="B54" s="169"/>
      <c r="C54" s="206">
        <v>38</v>
      </c>
      <c r="D54" s="206"/>
      <c r="E54" s="215" t="s">
        <v>145</v>
      </c>
      <c r="F54" s="208"/>
      <c r="G54" s="209"/>
      <c r="H54" s="225"/>
      <c r="I54" s="209"/>
      <c r="J54" s="225"/>
      <c r="K54" s="225"/>
      <c r="L54" s="226"/>
      <c r="M54" s="206" t="e">
        <v>#N/A</v>
      </c>
      <c r="N54" s="218" t="s">
        <v>148</v>
      </c>
      <c r="O54" s="174"/>
    </row>
    <row r="55" spans="2:15" ht="42.75" customHeight="1" thickBot="1" x14ac:dyDescent="0.25">
      <c r="B55" s="220"/>
      <c r="C55" s="206">
        <v>39</v>
      </c>
      <c r="D55" s="206"/>
      <c r="E55" s="215" t="s">
        <v>146</v>
      </c>
      <c r="F55" s="208"/>
      <c r="G55" s="209"/>
      <c r="H55" s="225"/>
      <c r="I55" s="209"/>
      <c r="J55" s="225"/>
      <c r="K55" s="225"/>
      <c r="L55" s="226"/>
      <c r="M55" s="206" t="s">
        <v>9</v>
      </c>
      <c r="N55" s="218"/>
      <c r="O55" s="221"/>
    </row>
    <row r="56" spans="2:15" ht="15.6" customHeight="1" thickBot="1" x14ac:dyDescent="0.25">
      <c r="C56" s="430"/>
      <c r="D56" s="431"/>
      <c r="E56" s="431"/>
      <c r="F56" s="431"/>
      <c r="G56" s="431"/>
      <c r="H56" s="431"/>
      <c r="I56" s="431"/>
      <c r="J56" s="431"/>
      <c r="K56" s="431"/>
      <c r="L56" s="431"/>
      <c r="M56" s="431"/>
      <c r="N56" s="432"/>
    </row>
    <row r="57" spans="2:15" ht="80.25" customHeight="1" thickBot="1" x14ac:dyDescent="0.25">
      <c r="C57" s="398" t="s">
        <v>101</v>
      </c>
      <c r="D57" s="399"/>
      <c r="E57" s="399"/>
      <c r="F57" s="399"/>
      <c r="G57" s="399"/>
      <c r="H57" s="399"/>
      <c r="I57" s="399"/>
      <c r="J57" s="399"/>
      <c r="K57" s="399"/>
      <c r="L57" s="399"/>
      <c r="M57" s="399"/>
      <c r="N57" s="400"/>
    </row>
    <row r="58" spans="2:15" ht="15.6" customHeight="1" thickBot="1" x14ac:dyDescent="0.25">
      <c r="C58" s="394" t="s">
        <v>40</v>
      </c>
      <c r="D58" s="395"/>
      <c r="E58" s="395"/>
      <c r="F58" s="395"/>
      <c r="G58" s="395"/>
      <c r="H58" s="395"/>
      <c r="I58" s="395"/>
      <c r="J58" s="395"/>
      <c r="K58" s="395"/>
      <c r="L58" s="395"/>
      <c r="M58" s="395"/>
      <c r="N58" s="396"/>
    </row>
    <row r="59" spans="2:15" ht="15.6" customHeight="1" x14ac:dyDescent="0.2">
      <c r="C59" s="102"/>
      <c r="D59" s="103"/>
      <c r="E59" s="103"/>
      <c r="F59" s="103"/>
      <c r="G59" s="103"/>
      <c r="H59" s="103"/>
      <c r="I59" s="103"/>
      <c r="J59" s="103"/>
      <c r="K59" s="103"/>
      <c r="L59" s="103"/>
      <c r="M59" s="222"/>
      <c r="N59" s="223"/>
    </row>
    <row r="60" spans="2:15" ht="15.6" customHeight="1" x14ac:dyDescent="0.2">
      <c r="C60" s="105"/>
      <c r="D60" s="106"/>
      <c r="E60" s="106"/>
      <c r="F60" s="106"/>
      <c r="G60" s="106"/>
      <c r="H60" s="106"/>
      <c r="I60" s="106"/>
      <c r="J60" s="106"/>
      <c r="K60" s="106"/>
      <c r="L60" s="106"/>
      <c r="N60" s="174"/>
    </row>
    <row r="61" spans="2:15" ht="15.6" customHeight="1" x14ac:dyDescent="0.2">
      <c r="C61" s="105"/>
      <c r="D61" s="106"/>
      <c r="E61" s="106"/>
      <c r="F61" s="106"/>
      <c r="G61" s="106"/>
      <c r="H61" s="106"/>
      <c r="I61" s="106"/>
      <c r="J61" s="106"/>
      <c r="K61" s="106"/>
      <c r="L61" s="106"/>
      <c r="N61" s="174"/>
    </row>
    <row r="62" spans="2:15" ht="15.6" customHeight="1" x14ac:dyDescent="0.2">
      <c r="C62" s="105"/>
      <c r="D62" s="106"/>
      <c r="E62" s="106"/>
      <c r="F62" s="106"/>
      <c r="G62" s="106"/>
      <c r="H62" s="106"/>
      <c r="I62" s="106"/>
      <c r="J62" s="106"/>
      <c r="K62" s="106"/>
      <c r="L62" s="106"/>
      <c r="N62" s="174"/>
    </row>
    <row r="63" spans="2:15" ht="15.6" customHeight="1" x14ac:dyDescent="0.2">
      <c r="C63" s="105"/>
      <c r="D63" s="106"/>
      <c r="E63" s="106"/>
      <c r="F63" s="106"/>
      <c r="G63" s="106"/>
      <c r="H63" s="106"/>
      <c r="I63" s="106"/>
      <c r="J63" s="106"/>
      <c r="K63" s="106"/>
      <c r="L63" s="106"/>
      <c r="N63" s="174"/>
    </row>
    <row r="64" spans="2:15" ht="15.6" customHeight="1" x14ac:dyDescent="0.2">
      <c r="C64" s="105"/>
      <c r="D64" s="106"/>
      <c r="E64" s="106"/>
      <c r="F64" s="106"/>
      <c r="G64" s="106"/>
      <c r="H64" s="106"/>
      <c r="I64" s="106"/>
      <c r="J64" s="106"/>
      <c r="K64" s="106"/>
      <c r="L64" s="106"/>
      <c r="N64" s="174"/>
    </row>
    <row r="65" spans="3:14" ht="15.6" customHeight="1" x14ac:dyDescent="0.2">
      <c r="C65" s="105"/>
      <c r="D65" s="106"/>
      <c r="E65" s="106"/>
      <c r="F65" s="106"/>
      <c r="G65" s="106"/>
      <c r="H65" s="106"/>
      <c r="I65" s="106"/>
      <c r="J65" s="106"/>
      <c r="K65" s="106"/>
      <c r="L65" s="106"/>
      <c r="N65" s="174"/>
    </row>
    <row r="66" spans="3:14" ht="15.6" customHeight="1" x14ac:dyDescent="0.25">
      <c r="C66" s="105"/>
      <c r="D66" s="106"/>
      <c r="E66" s="106"/>
      <c r="F66" s="106"/>
      <c r="G66" s="397" t="s">
        <v>76</v>
      </c>
      <c r="H66" s="397"/>
      <c r="I66" s="397"/>
      <c r="J66" s="397"/>
      <c r="K66" s="106"/>
      <c r="L66" s="106"/>
      <c r="N66" s="174"/>
    </row>
    <row r="67" spans="3:14" ht="15.6" customHeight="1" thickBot="1" x14ac:dyDescent="0.25">
      <c r="C67" s="105"/>
      <c r="D67" s="106"/>
      <c r="E67" s="108"/>
      <c r="F67" s="108"/>
      <c r="G67" s="108"/>
      <c r="H67" s="108"/>
      <c r="I67" s="108"/>
      <c r="J67" s="108"/>
      <c r="K67" s="108"/>
      <c r="L67" s="108"/>
      <c r="M67" s="224"/>
      <c r="N67" s="174"/>
    </row>
    <row r="68" spans="3:14" ht="15.6" customHeight="1" x14ac:dyDescent="0.2">
      <c r="C68" s="349" t="s">
        <v>102</v>
      </c>
      <c r="D68" s="350"/>
      <c r="E68" s="350"/>
      <c r="F68" s="350"/>
      <c r="G68" s="350"/>
      <c r="H68" s="350"/>
      <c r="I68" s="350"/>
      <c r="J68" s="350"/>
      <c r="K68" s="350"/>
      <c r="L68" s="350"/>
      <c r="M68" s="350"/>
      <c r="N68" s="351"/>
    </row>
    <row r="69" spans="3:14" ht="15.6" customHeight="1" x14ac:dyDescent="0.2">
      <c r="C69" s="349" t="s">
        <v>27</v>
      </c>
      <c r="D69" s="350"/>
      <c r="E69" s="350"/>
      <c r="F69" s="350"/>
      <c r="G69" s="350"/>
      <c r="H69" s="350"/>
      <c r="I69" s="350"/>
      <c r="J69" s="350"/>
      <c r="K69" s="350"/>
      <c r="L69" s="350"/>
      <c r="M69" s="350"/>
      <c r="N69" s="351"/>
    </row>
    <row r="70" spans="3:14" ht="15.6" customHeight="1" thickBot="1" x14ac:dyDescent="0.25">
      <c r="C70" s="352"/>
      <c r="D70" s="353"/>
      <c r="E70" s="353"/>
      <c r="F70" s="353"/>
      <c r="G70" s="353"/>
      <c r="H70" s="353"/>
      <c r="I70" s="353"/>
      <c r="J70" s="353"/>
      <c r="K70" s="353"/>
      <c r="L70" s="353"/>
      <c r="M70" s="224"/>
      <c r="N70" s="221"/>
    </row>
    <row r="71" spans="3:14" ht="15.6" customHeight="1" thickBot="1" x14ac:dyDescent="0.25">
      <c r="C71" s="224"/>
      <c r="D71" s="224"/>
      <c r="E71" s="224"/>
      <c r="F71" s="224"/>
      <c r="G71" s="224"/>
      <c r="H71" s="224"/>
      <c r="I71" s="224"/>
      <c r="J71" s="224"/>
      <c r="K71" s="224"/>
      <c r="L71" s="224"/>
      <c r="M71" s="224"/>
      <c r="N71" s="224"/>
    </row>
  </sheetData>
  <mergeCells count="17">
    <mergeCell ref="C57:N57"/>
    <mergeCell ref="C1:N1"/>
    <mergeCell ref="C2:N2"/>
    <mergeCell ref="C3:N3"/>
    <mergeCell ref="C4:N4"/>
    <mergeCell ref="C6:F6"/>
    <mergeCell ref="G6:N6"/>
    <mergeCell ref="C8:F10"/>
    <mergeCell ref="C11:F13"/>
    <mergeCell ref="G15:L15"/>
    <mergeCell ref="M15:N15"/>
    <mergeCell ref="C56:N56"/>
    <mergeCell ref="C58:N58"/>
    <mergeCell ref="C68:N68"/>
    <mergeCell ref="C69:N69"/>
    <mergeCell ref="C70:L70"/>
    <mergeCell ref="G66:J66"/>
  </mergeCells>
  <conditionalFormatting sqref="C58">
    <cfRule type="cellIs" dxfId="6" priority="1" operator="equal">
      <formula>#REF!</formula>
    </cfRule>
    <cfRule type="cellIs" dxfId="5" priority="2" operator="equal">
      <formula>#REF!</formula>
    </cfRule>
    <cfRule type="cellIs" dxfId="4" priority="3" operator="equal">
      <formula>#REF!</formula>
    </cfRule>
    <cfRule type="cellIs" dxfId="3" priority="4" operator="equal">
      <formula>#REF!</formula>
    </cfRule>
  </conditionalFormatting>
  <conditionalFormatting sqref="M17:M55">
    <cfRule type="containsText" dxfId="2" priority="5" operator="containsText" text="NO">
      <formula>NOT(ISERROR(SEARCH("NO",M17)))</formula>
    </cfRule>
    <cfRule type="containsText" dxfId="1" priority="6" operator="containsText" text="CUMPLE">
      <formula>NOT(ISERROR(SEARCH("CUMPLE",M17)))</formula>
    </cfRule>
    <cfRule type="containsText" dxfId="0" priority="7" operator="containsText" text="NO CUMPLE">
      <formula>NOT(ISERROR(SEARCH("NO CUMPLE",M17)))</formula>
    </cfRule>
  </conditionalFormatting>
  <printOptions horizontalCentered="1"/>
  <pageMargins left="0.23622047244094491" right="0.23622047244094491" top="0.74803149606299213" bottom="0.74803149606299213" header="0.31496062992125984" footer="0.31496062992125984"/>
  <pageSetup scale="2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26</vt:i4>
      </vt:variant>
    </vt:vector>
  </HeadingPairs>
  <TitlesOfParts>
    <vt:vector size="45" baseType="lpstr">
      <vt:lpstr>Datos</vt:lpstr>
      <vt:lpstr>Listas</vt:lpstr>
      <vt:lpstr>1. Exp.Habilitante  - 18</vt:lpstr>
      <vt:lpstr>2. K-Residual - 18</vt:lpstr>
      <vt:lpstr>1. Exp.Habilitante  - 19</vt:lpstr>
      <vt:lpstr>2. K-Residual - 19</vt:lpstr>
      <vt:lpstr>1. Exp.Habilitante - 20</vt:lpstr>
      <vt:lpstr>2. K-Residual - 20</vt:lpstr>
      <vt:lpstr>1. Exp.Habilitante  - 39</vt:lpstr>
      <vt:lpstr>2. K-Residual - 39</vt:lpstr>
      <vt:lpstr>1. Exp.Habilitante  - 40</vt:lpstr>
      <vt:lpstr>2. K-Residual - 40</vt:lpstr>
      <vt:lpstr>1. Exp.Habilitante  - 41</vt:lpstr>
      <vt:lpstr>2. K-Residual - 41</vt:lpstr>
      <vt:lpstr>1. Exp.Habilitante  - 42</vt:lpstr>
      <vt:lpstr>2. K-Residual - 42</vt:lpstr>
      <vt:lpstr>1. Exp.Habilitante  - 43</vt:lpstr>
      <vt:lpstr>2. K-Residual - 43</vt:lpstr>
      <vt:lpstr>3. Financiera y Org.</vt:lpstr>
      <vt:lpstr>'1. Exp.Habilitante  - 18'!Área_de_impresión</vt:lpstr>
      <vt:lpstr>'1. Exp.Habilitante  - 19'!Área_de_impresión</vt:lpstr>
      <vt:lpstr>'1. Exp.Habilitante  - 39'!Área_de_impresión</vt:lpstr>
      <vt:lpstr>'1. Exp.Habilitante  - 40'!Área_de_impresión</vt:lpstr>
      <vt:lpstr>'1. Exp.Habilitante  - 41'!Área_de_impresión</vt:lpstr>
      <vt:lpstr>'1. Exp.Habilitante  - 42'!Área_de_impresión</vt:lpstr>
      <vt:lpstr>'1. Exp.Habilitante  - 43'!Área_de_impresión</vt:lpstr>
      <vt:lpstr>'1. Exp.Habilitante - 20'!Área_de_impresión</vt:lpstr>
      <vt:lpstr>'2. K-Residual - 18'!Área_de_impresión</vt:lpstr>
      <vt:lpstr>'2. K-Residual - 19'!Área_de_impresión</vt:lpstr>
      <vt:lpstr>'2. K-Residual - 20'!Área_de_impresión</vt:lpstr>
      <vt:lpstr>'2. K-Residual - 39'!Área_de_impresión</vt:lpstr>
      <vt:lpstr>'2. K-Residual - 40'!Área_de_impresión</vt:lpstr>
      <vt:lpstr>'2. K-Residual - 41'!Área_de_impresión</vt:lpstr>
      <vt:lpstr>'2. K-Residual - 42'!Área_de_impresión</vt:lpstr>
      <vt:lpstr>'2. K-Residual - 43'!Área_de_impresión</vt:lpstr>
      <vt:lpstr>'3. Financiera y Org.'!Área_de_impresión</vt:lpstr>
      <vt:lpstr>'2. K-Residual - 18'!Títulos_a_imprimir</vt:lpstr>
      <vt:lpstr>'2. K-Residual - 19'!Títulos_a_imprimir</vt:lpstr>
      <vt:lpstr>'2. K-Residual - 20'!Títulos_a_imprimir</vt:lpstr>
      <vt:lpstr>'2. K-Residual - 39'!Títulos_a_imprimir</vt:lpstr>
      <vt:lpstr>'2. K-Residual - 40'!Títulos_a_imprimir</vt:lpstr>
      <vt:lpstr>'2. K-Residual - 41'!Títulos_a_imprimir</vt:lpstr>
      <vt:lpstr>'2. K-Residual - 42'!Títulos_a_imprimir</vt:lpstr>
      <vt:lpstr>'2. K-Residual - 43'!Títulos_a_imprimir</vt:lpstr>
      <vt:lpstr>'3. Financiera y Org.'!Títulos_a_imprimir</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user</cp:lastModifiedBy>
  <cp:revision/>
  <cp:lastPrinted>2023-06-05T21:02:07Z</cp:lastPrinted>
  <dcterms:created xsi:type="dcterms:W3CDTF">2006-08-10T20:05:49Z</dcterms:created>
  <dcterms:modified xsi:type="dcterms:W3CDTF">2024-10-30T19:52:49Z</dcterms:modified>
  <cp:category/>
  <cp:contentStatus/>
</cp:coreProperties>
</file>