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Usuario\Desktop\GRUPO 3 Nocaima Cachipay Agua de Dios\GRUPO 3 AGUA DE DIOS CACHIPAY NOCAIMA\"/>
    </mc:Choice>
  </mc:AlternateContent>
  <xr:revisionPtr revIDLastSave="0" documentId="13_ncr:1_{24D39C97-2D12-458E-B192-0AC19966C0E5}" xr6:coauthVersionLast="47" xr6:coauthVersionMax="47" xr10:uidLastSave="{00000000-0000-0000-0000-000000000000}"/>
  <bookViews>
    <workbookView xWindow="-103" yWindow="-103" windowWidth="22149" windowHeight="11829" tabRatio="788" xr2:uid="{00000000-000D-0000-FFFF-FFFF00000000}"/>
  </bookViews>
  <sheets>
    <sheet name="PRESUPUESTO OFICIAL (Entidad)" sheetId="265" r:id="rId1"/>
    <sheet name="PRESUPUESTO OFICIAL (Proponente" sheetId="266" r:id="rId2"/>
  </sheets>
  <externalReferences>
    <externalReference r:id="rId3"/>
    <externalReference r:id="rId4"/>
    <externalReference r:id="rId5"/>
    <externalReference r:id="rId6"/>
    <externalReference r:id="rId7"/>
  </externalReferences>
  <definedNames>
    <definedName name="_________key2" hidden="1">[1]INST!#REF!</definedName>
    <definedName name="________key2" hidden="1">[2]INST!#REF!</definedName>
    <definedName name="________key3" hidden="1">#REF!</definedName>
    <definedName name="___key2" hidden="1">[2]INST!#REF!</definedName>
    <definedName name="___key3" hidden="1">#REF!</definedName>
    <definedName name="___key31" hidden="1">#REF!</definedName>
    <definedName name="__123Graph_A" hidden="1">#REF!</definedName>
    <definedName name="__123Graph_B" hidden="1">#REF!</definedName>
    <definedName name="__key2" hidden="1">[3]INST!#REF!</definedName>
    <definedName name="__key21" hidden="1">[2]INST!#REF!</definedName>
    <definedName name="__key3" hidden="1">#REF!</definedName>
    <definedName name="__key31" hidden="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0" hidden="1">'PRESUPUESTO OFICIAL (Entidad)'!$H$12:$H$55</definedName>
    <definedName name="_xlnm._FilterDatabase" localSheetId="1" hidden="1">'PRESUPUESTO OFICIAL (Proponente'!$H$12:$H$55</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[4]INST!#REF!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'[5]7422CW00'!#REF!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0">'PRESUPUESTO OFICIAL (Entidad)'!$A$1:$L$72</definedName>
    <definedName name="_xlnm.Print_Area" localSheetId="1">'PRESUPUESTO OFICIAL (Proponente'!$A$1:$L$72</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-1602700874</definedName>
    <definedName name="ccccc" hidden="1">{"TAB1",#N/A,TRUE,"GENERAL";"TAB2",#N/A,TRUE,"GENERAL";"TAB3",#N/A,TRUE,"GENERAL";"TAB4",#N/A,TRUE,"GENERAL";"TAB5",#N/A,TRUE,"GENERAL"}</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jsa" hidden="1">#REF!</definedName>
    <definedName name="costo2" hidden="1">#REF!</definedName>
    <definedName name="CUNET" hidden="1">{"via1",#N/A,TRUE,"general";"via2",#N/A,TRUE,"general";"via3",#N/A,TRUE,"general"}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[1]INST!#REF!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'PRESUPUESTO OFICIAL (Entidad)'!#REF!</definedName>
    <definedName name="solver_adj" localSheetId="1" hidden="1">'PRESUPUESTO OFICIAL (Proponente'!#REF!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(Entidad)'!$J$68</definedName>
    <definedName name="solver_lhs1" localSheetId="1" hidden="1">'PRESUPUESTO OFICIAL (Proponente'!$J$68</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(Entidad)'!$J$68</definedName>
    <definedName name="solver_opt" localSheetId="1" hidden="1">'PRESUPUESTO OFICIAL (Proponente'!$J$68</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(Entidad)'!$J$69</definedName>
    <definedName name="solver_rhs1" localSheetId="1" hidden="1">'PRESUPUESTO OFICIAL (Proponente'!$J$69</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K_1" hidden="1">[4]INST!#REF!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hidden="1">[3]INST!#REF!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0" i="266" l="1"/>
  <c r="J54" i="266"/>
  <c r="J53" i="266"/>
  <c r="J52" i="266"/>
  <c r="J51" i="266"/>
  <c r="J50" i="266"/>
  <c r="J49" i="266"/>
  <c r="J48" i="266"/>
  <c r="J47" i="266"/>
  <c r="J46" i="266"/>
  <c r="J43" i="266"/>
  <c r="J42" i="266"/>
  <c r="J39" i="266"/>
  <c r="J38" i="266"/>
  <c r="J37" i="266"/>
  <c r="J36" i="266"/>
  <c r="J35" i="266"/>
  <c r="J34" i="266"/>
  <c r="J33" i="266"/>
  <c r="J32" i="266"/>
  <c r="J31" i="266"/>
  <c r="J30" i="266"/>
  <c r="J29" i="266"/>
  <c r="J26" i="266"/>
  <c r="J25" i="266"/>
  <c r="J24" i="266"/>
  <c r="J23" i="266"/>
  <c r="J22" i="266"/>
  <c r="J21" i="266"/>
  <c r="J20" i="266"/>
  <c r="J19" i="266"/>
  <c r="J16" i="266"/>
  <c r="J15" i="266"/>
  <c r="J14" i="266"/>
  <c r="J44" i="266" l="1"/>
  <c r="J27" i="266"/>
  <c r="J55" i="266"/>
  <c r="J40" i="266"/>
  <c r="J17" i="266"/>
  <c r="J56" i="266"/>
  <c r="J58" i="266" s="1"/>
  <c r="J63" i="266" s="1"/>
  <c r="J63" i="265" l="1"/>
  <c r="J58" i="265"/>
  <c r="J56" i="265"/>
  <c r="J55" i="265"/>
  <c r="J54" i="265"/>
  <c r="J53" i="265"/>
  <c r="J52" i="265"/>
  <c r="J51" i="265"/>
  <c r="J50" i="265"/>
  <c r="J49" i="265"/>
  <c r="J48" i="265"/>
  <c r="J47" i="265"/>
  <c r="J46" i="265"/>
  <c r="J44" i="265"/>
  <c r="J43" i="265"/>
  <c r="J42" i="265"/>
  <c r="J40" i="265"/>
  <c r="J39" i="265"/>
  <c r="J38" i="265"/>
  <c r="J37" i="265"/>
  <c r="J36" i="265"/>
  <c r="J35" i="265"/>
  <c r="J34" i="265"/>
  <c r="J33" i="265"/>
  <c r="J32" i="265"/>
  <c r="J31" i="265"/>
  <c r="J30" i="265"/>
  <c r="J29" i="265"/>
  <c r="J27" i="265"/>
  <c r="J26" i="265"/>
  <c r="J25" i="265"/>
  <c r="J24" i="265"/>
  <c r="J23" i="265"/>
  <c r="J22" i="265"/>
  <c r="J21" i="265"/>
  <c r="J20" i="265"/>
  <c r="J19" i="265"/>
  <c r="J17" i="265"/>
  <c r="J16" i="265"/>
  <c r="J15" i="265"/>
  <c r="J14" i="265"/>
  <c r="J70" i="265" l="1"/>
</calcChain>
</file>

<file path=xl/sharedStrings.xml><?xml version="1.0" encoding="utf-8"?>
<sst xmlns="http://schemas.openxmlformats.org/spreadsheetml/2006/main" count="382" uniqueCount="148">
  <si>
    <t>FORMULARIO 1</t>
  </si>
  <si>
    <t>PRESUPUESTO OFICIAL</t>
  </si>
  <si>
    <t>Nº</t>
  </si>
  <si>
    <t>ÍTEM DE PAGO</t>
  </si>
  <si>
    <t>DESCRIPCIÓN</t>
  </si>
  <si>
    <t>UND.</t>
  </si>
  <si>
    <t>CANTIDAD</t>
  </si>
  <si>
    <t>VALOR UNITARIO</t>
  </si>
  <si>
    <t xml:space="preserve">VALOR TOTAL                                </t>
  </si>
  <si>
    <t>Subtotal</t>
  </si>
  <si>
    <t>VALOR TOTAL</t>
  </si>
  <si>
    <t>DESCRIPCION</t>
  </si>
  <si>
    <t>PORCENTAJE</t>
  </si>
  <si>
    <t>ADMINISTRACIÓN</t>
  </si>
  <si>
    <t>A=</t>
  </si>
  <si>
    <t xml:space="preserve">IMPREVISTO
</t>
  </si>
  <si>
    <t>I=</t>
  </si>
  <si>
    <t xml:space="preserve">UTILIDAD
</t>
  </si>
  <si>
    <t>U=</t>
  </si>
  <si>
    <t>TOTAL A.I.U</t>
  </si>
  <si>
    <t>A.I.U.=</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</si>
  <si>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</si>
  <si>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</si>
  <si>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</si>
  <si>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INSTITUTO DE INFRAESTRUCTURA Y CONCESIONES DE CUNDINAMARCA  - ICCU</t>
  </si>
  <si>
    <t>SUMINISTRO FIGURADO Y ARMADO DE ACERO DE REFUERZO 60000 PSI</t>
  </si>
  <si>
    <t>PLAN DE MANEJO DE TRAFICO</t>
  </si>
  <si>
    <t xml:space="preserve">SUBGERENCIA DE INFRAESTRUCTURA </t>
  </si>
  <si>
    <t/>
  </si>
  <si>
    <t>VALOR TOTAL OBRA</t>
  </si>
  <si>
    <t>SUMINISTRO E INSTALACIÓN DE TUBERÍA DE CONCRETO REFORZADO Ø=36" CLASE I, INCLUYE EMBOQUILLADA</t>
  </si>
  <si>
    <t>SUBTOTAL OBRAS</t>
  </si>
  <si>
    <r>
      <rPr>
        <b/>
        <sz val="11"/>
        <rFont val="Arial"/>
        <family val="2"/>
      </rPr>
      <t>NOTA 5:</t>
    </r>
    <r>
      <rPr>
        <sz val="11"/>
        <rFont val="Arial"/>
        <family val="2"/>
      </rPr>
      <t xml:space="preserve"> 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t>
    </r>
  </si>
  <si>
    <t>PLAN DE ADAPTACION DE LA GUIA AMBIENTAL</t>
  </si>
  <si>
    <r>
      <rPr>
        <b/>
        <sz val="11"/>
        <rFont val="Arial"/>
        <family val="2"/>
      </rPr>
      <t>NOTA 4:</t>
    </r>
    <r>
      <rPr>
        <sz val="11"/>
        <rFont val="Arial"/>
        <family val="2"/>
      </rPr>
      <t xml:space="preserve"> Los valores asignados para los componentes de PLAN DE MANEJO DE TRAFICO y PLAN DE ADAPTACION DE LA GUIA AMBIENTAL no podran ser modificados por el proponente.</t>
    </r>
  </si>
  <si>
    <t>COMPLEMENTACION Y AJUSTE A ESTUDIOS Y DISEÑOS (IVA INCLUIDO)</t>
  </si>
  <si>
    <t>SUBBASE GRANULAR</t>
  </si>
  <si>
    <t>M3-KM</t>
  </si>
  <si>
    <t>UN</t>
  </si>
  <si>
    <t>M3</t>
  </si>
  <si>
    <t xml:space="preserve"> </t>
  </si>
  <si>
    <t>M2</t>
  </si>
  <si>
    <t>ML</t>
  </si>
  <si>
    <t>KG</t>
  </si>
  <si>
    <t>***</t>
  </si>
  <si>
    <t>1.1.</t>
  </si>
  <si>
    <t>1.2.</t>
  </si>
  <si>
    <t>2.2.</t>
  </si>
  <si>
    <t>2.3.</t>
  </si>
  <si>
    <t>2.4.</t>
  </si>
  <si>
    <t>2.5.</t>
  </si>
  <si>
    <t>3.1.</t>
  </si>
  <si>
    <t>3.2.</t>
  </si>
  <si>
    <t>3.3.</t>
  </si>
  <si>
    <t>3.4.</t>
  </si>
  <si>
    <t>3.5.</t>
  </si>
  <si>
    <t>BASE GRANULAR</t>
  </si>
  <si>
    <t>RIEGO DE IMPRIMACIÓN</t>
  </si>
  <si>
    <t>4.1.</t>
  </si>
  <si>
    <t>4.2.</t>
  </si>
  <si>
    <t>TUBERÍA DRENAJE PVC 110</t>
  </si>
  <si>
    <t xml:space="preserve">CUNETA DE CONCRETO CLASE E, 2500 PSI FUNDIDA EN EL LUGAR </t>
  </si>
  <si>
    <t>MATERIAL GRANULAR FILTRANTE</t>
  </si>
  <si>
    <t>RELLENO PARA ESTRUCTURAS</t>
  </si>
  <si>
    <t>CONCRETO CLASE F, 2000 PSI PARA SOLADOS Y ATRAQUES</t>
  </si>
  <si>
    <t>CAPITULO 5. SEÑALIZACIÓN Y SEGURIDAD VIAL</t>
  </si>
  <si>
    <t>5.1.</t>
  </si>
  <si>
    <t>5.2.</t>
  </si>
  <si>
    <t>5.3.</t>
  </si>
  <si>
    <t>LÍNEAS DE DEMARCACIÓN CON PINTURA EN FRÍO</t>
  </si>
  <si>
    <t>SEÑAL DE TRÁNSITO GRUPO I 0.75X0.75M, POSTE 3.5M</t>
  </si>
  <si>
    <t>LIMPIEZA DE PONTONES Y BOX COULVERT, INCLUYE RECTIFICACIÓN DE DESCOLES Y RETIRO DE SOBRANTES A UNA DISTANCIA DE 5 KM</t>
  </si>
  <si>
    <t>671.1</t>
  </si>
  <si>
    <t>SUMINISTRO E INSTALACIÓN DE TACHAS REFLECTIVAS UNIDIRECCIONALES</t>
  </si>
  <si>
    <t>MEJORAMIENTO DE LA VÍA QUE CONDUCE DESDE EL CASCO URBANO DEL MUNICIPIO DE CACHIPAY A LA INSPECCIÓN DE PEÑA NEGRA DEL  MUNICIPIO DE CACHIPAY, CUNDINAMARCA</t>
  </si>
  <si>
    <t>1.3.</t>
  </si>
  <si>
    <t>EXCAVACIONES VARIAS SIN CLASIFICAR (INCLUYE RETIRO DE SOBRANTES A UNA DISTANCIA MENOR DE 5 KM)</t>
  </si>
  <si>
    <t>DEMOLICIÓN CONCRETO ESTRUCTURAL (INCLUYE CARGUE Y RETIRO DE SOBRANTES A UNA DISTANCIA DE 5KM)</t>
  </si>
  <si>
    <t>TRANSPORTE DE MATERIALES PROV. DE EXPLANACIÓN, CANALES, PRESTAMOS, SOBREACARREOS Y DERRUMBES</t>
  </si>
  <si>
    <t>INVIAS</t>
  </si>
  <si>
    <t>2.9</t>
  </si>
  <si>
    <t>CAPITULO 1. EXPLANACIÓN Y EXCAVACIONES</t>
  </si>
  <si>
    <t>2.6.</t>
  </si>
  <si>
    <t>2.7.</t>
  </si>
  <si>
    <t>2.8.</t>
  </si>
  <si>
    <t>2.9.</t>
  </si>
  <si>
    <t>INV 320.1</t>
  </si>
  <si>
    <t>3.3</t>
  </si>
  <si>
    <t>INV 330.1</t>
  </si>
  <si>
    <t>INV 420.1</t>
  </si>
  <si>
    <t>INV 421.1</t>
  </si>
  <si>
    <t>INV450,2P</t>
  </si>
  <si>
    <t>3.9</t>
  </si>
  <si>
    <t>INV 450.1 P</t>
  </si>
  <si>
    <t>RIEGO DE LIGA CON EMULSIÓN ASFÁLTICA CRR-1</t>
  </si>
  <si>
    <t>MEZCLA DENSA EN CALIENTE TIPO MDC-19 (INCLUYE CEMENTO ASFÁLTICO)</t>
  </si>
  <si>
    <t>MEZCLA DENSA EN CALIENTE TIPO MDC-25 (INCLUYE CEMENTO ASFÁLTICO)</t>
  </si>
  <si>
    <t xml:space="preserve">SUMINISTRO E INSTALACIÓN DE GEOMALLA BIAXIAL DE REFUERZO </t>
  </si>
  <si>
    <t>SUMINISTRO E INSTALACIÓN DE GEOTEXTIL TR 4000 (ESTABILIZACIÓN,
 FILTRO Y SEPARACIÓN)</t>
  </si>
  <si>
    <t>CAPITULO 2. ESTRUCTURA DE PAVIMENTO</t>
  </si>
  <si>
    <t>CAPITULO 3. OBRAS DE ARTE</t>
  </si>
  <si>
    <t>3.6.</t>
  </si>
  <si>
    <t>3.7.</t>
  </si>
  <si>
    <t>3.8.</t>
  </si>
  <si>
    <t>3.9.</t>
  </si>
  <si>
    <t>3.10.</t>
  </si>
  <si>
    <t>3.11.</t>
  </si>
  <si>
    <t>4.6</t>
  </si>
  <si>
    <t>INV 630.4</t>
  </si>
  <si>
    <t>4.7</t>
  </si>
  <si>
    <t>4.23</t>
  </si>
  <si>
    <t>INV 610.1</t>
  </si>
  <si>
    <t>4.24</t>
  </si>
  <si>
    <t>INV 630.6</t>
  </si>
  <si>
    <t>4.48</t>
  </si>
  <si>
    <t>INV 661.1</t>
  </si>
  <si>
    <t>4.52</t>
  </si>
  <si>
    <t>INV 640.1</t>
  </si>
  <si>
    <t>CONCRETOS CLASE D, f´c =3000 psi (bases)</t>
  </si>
  <si>
    <t>CONCRETOS CLASE D, f´c =3000 psi (elevaciones)</t>
  </si>
  <si>
    <t>SUMINISTRO E INSTALACIÓN DE GEOTEXTIL NT 2500 (ESTABILIZACIÓN, FILTRO Y SEPARACIÓN)</t>
  </si>
  <si>
    <t>DREN TUBERÍA PVC SANITARIA, D=4" (PUENTES)</t>
  </si>
  <si>
    <t>CAPITULO 4. MANTENIMIENTO VIAL</t>
  </si>
  <si>
    <t>6.3</t>
  </si>
  <si>
    <t>INV 801.7</t>
  </si>
  <si>
    <t>LIMPIEZA DE ALCANTARILLAS CON DIÁMETRO MENOR O IGUAL A Ø=36", INCLUYE RECTIFICACIÓN DE DESCOLES Y RETIRO DE SOBRANTES A UNA DISTANCIA DE 5 KM</t>
  </si>
  <si>
    <t>5.4.</t>
  </si>
  <si>
    <t>5.5.</t>
  </si>
  <si>
    <t>5.6.</t>
  </si>
  <si>
    <t>5.7.</t>
  </si>
  <si>
    <t>5.8.</t>
  </si>
  <si>
    <t>5.9.</t>
  </si>
  <si>
    <t>MARCA VIAL CON PINTURA EN FRÍO</t>
  </si>
  <si>
    <t>TOPE DEFENSA METÁLICA</t>
  </si>
  <si>
    <t>SECCIÓN FINAL DEFENSA METÁLICA</t>
  </si>
  <si>
    <t>DEFENSA METÁLICA</t>
  </si>
  <si>
    <t>SUMINISTRO E INSTALACIÓN DE ESTOPEROLES DE 10x3.0 CM</t>
  </si>
  <si>
    <t>SUMINISTRO E INSTALACIÓN DE CAPTAFAROS (EN DEFENSAS METÁLICAS)</t>
  </si>
  <si>
    <t>PROVISIÓN PARA AJUSTE POR POSIBLE VARIACIÓN COSTOS EN INSUMOS</t>
  </si>
  <si>
    <t>INV 600.1</t>
  </si>
  <si>
    <t>201P</t>
  </si>
  <si>
    <t>801.6</t>
  </si>
  <si>
    <t>730.3</t>
  </si>
  <si>
    <t>730.2</t>
  </si>
  <si>
    <t>730.1</t>
  </si>
  <si>
    <t>701.1</t>
  </si>
  <si>
    <t>NO MODIFICAR</t>
  </si>
  <si>
    <r>
      <rPr>
        <b/>
        <sz val="11"/>
        <rFont val="Arial"/>
        <family val="2"/>
      </rPr>
      <t>Nota 6:</t>
    </r>
    <r>
      <rPr>
        <sz val="11"/>
        <rFont val="Arial"/>
        <family val="2"/>
      </rPr>
      <t xml:space="preserve"> Para la elaboración de la presente propuesta económica, el proponente deberá tener en cuenta dentro de su análisis todos los costos inherentes al contrato generados por el cambio de vigencia, que correponde la provisión de materiales, costos administrativos, de personal, impuestos y demás que se puedan llegar a generar en la ejecución del contrato y que no hagan parte de la fórmula de reajuste establecida para el presente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</si>
</sst>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6" formatCode="&quot;$&quot;\ #,##0;[Red]\-&quot;$&quot;\ #,##0"/>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_([$$-240A]\ * #,##0.00_);_([$$-240A]\ * \(#,##0.00\);_([$$-240A]\ * &quot;-&quot;??_);_(@_)"/>
    <numFmt numFmtId="178" formatCode="_([$$-240A]\ * #,##0_);_([$$-240A]\ * \(#,##0\);_([$$-240A]\ * &quot;-&quot;??_);_(@_)"/>
    <numFmt numFmtId="179" formatCode="_-* #,##0.00\ [$€]_-;\-* #,##0.00\ [$€]_-;_-* &quot;-&quot;??\ [$€]_-;_-@_-"/>
    <numFmt numFmtId="180" formatCode="_ [$$-240A]\ * #,##0.00_ ;_ [$$-240A]\ * \-#,##0.00_ ;_ [$$-240A]\ * &quot;-&quot;??_ ;_ @_ "/>
    <numFmt numFmtId="181" formatCode="_ * #,##0_ ;_ * \-#,##0_ ;_ * &quot;-&quot;??_ ;_ @_ "/>
    <numFmt numFmtId="182"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 #,##0.00\ _€_-;\-* #,##0.00\ _€_-;_-* &quot;-&quot;??\ _€_-;_-@"/>
    <numFmt numFmtId="201" formatCode="_-[$$-240A]\ * #,##0.00_-;\-[$$-240A]\ * #,##0.00_-;_-[$$-240A]\ * &quot;-&quot;??_-;_-@_-"/>
    <numFmt numFmtId="202" formatCode="0.0"/>
    <numFmt numFmtId="204" formatCode="&quot;$&quot;\ #,##0_);\(&quot;$&quot;\ #,##0\)"/>
    <numFmt numFmtId="205" formatCode="&quot;$&quot;\ #,##0"/>
    <numFmt numFmtId="206" formatCode="_-[$$-240A]* #,##0_-;\-[$$-240A]* #,##0_-;_-[$$-240A]* &quot;-&quot;??_-;_-@_-"/>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b/>
      <sz val="11"/>
      <name val="Arial"/>
      <family val="2"/>
    </font>
    <font>
      <b/>
      <sz val="14"/>
      <name val="Arial"/>
      <family val="2"/>
    </font>
    <font>
      <sz val="12"/>
      <name val="Arial"/>
      <family val="2"/>
    </font>
    <font>
      <sz val="15"/>
      <name val="Arial"/>
      <family val="2"/>
    </font>
    <font>
      <b/>
      <sz val="15"/>
      <name val="Arial"/>
      <family val="2"/>
    </font>
    <font>
      <b/>
      <sz val="12"/>
      <name val="Arial"/>
      <family val="2"/>
    </font>
    <font>
      <sz val="8"/>
      <name val="Arial"/>
      <family val="2"/>
    </font>
    <font>
      <sz val="10"/>
      <name val="Arial"/>
      <family val="2"/>
    </font>
    <font>
      <sz val="14"/>
      <name val="Arial"/>
      <family val="2"/>
    </font>
    <font>
      <b/>
      <sz val="13"/>
      <name val="Arial"/>
      <family val="2"/>
    </font>
    <font>
      <b/>
      <sz val="13"/>
      <name val="Arial Narrow"/>
      <family val="2"/>
    </font>
    <font>
      <sz val="13"/>
      <name val="Arial Narrow"/>
      <family val="2"/>
    </font>
    <font>
      <sz val="11"/>
      <color theme="1"/>
      <name val="Arial"/>
      <family val="2"/>
    </font>
    <font>
      <sz val="10"/>
      <name val="Arial"/>
      <family val="2"/>
    </font>
    <font>
      <b/>
      <sz val="10"/>
      <color rgb="FFFF000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style="thick">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ck">
        <color indexed="64"/>
      </right>
      <top/>
      <bottom style="medium">
        <color indexed="64"/>
      </bottom>
      <diagonal/>
    </border>
    <border>
      <left/>
      <right/>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9"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6"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4"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41">
      <alignment horizontal="right"/>
    </xf>
    <xf numFmtId="184" fontId="6" fillId="0" borderId="41">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41">
      <alignment horizontal="right"/>
    </xf>
    <xf numFmtId="187" fontId="4" fillId="0" borderId="0">
      <protection locked="0"/>
    </xf>
    <xf numFmtId="3" fontId="29" fillId="0" borderId="0" applyFont="0" applyFill="0" applyBorder="0" applyAlignment="0" applyProtection="0"/>
    <xf numFmtId="188" fontId="4" fillId="0" borderId="0">
      <protection locked="0"/>
    </xf>
    <xf numFmtId="189" fontId="29"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0" fillId="0" borderId="0">
      <protection locked="0"/>
    </xf>
    <xf numFmtId="191" fontId="30" fillId="0" borderId="0">
      <protection locked="0"/>
    </xf>
    <xf numFmtId="191" fontId="30" fillId="0" borderId="0">
      <protection locked="0"/>
    </xf>
    <xf numFmtId="191" fontId="30" fillId="0" borderId="0">
      <protection locked="0"/>
    </xf>
    <xf numFmtId="191" fontId="30" fillId="0" borderId="0">
      <protection locked="0"/>
    </xf>
    <xf numFmtId="191" fontId="30" fillId="0" borderId="0">
      <protection locked="0"/>
    </xf>
    <xf numFmtId="191" fontId="30" fillId="0" borderId="0">
      <protection locked="0"/>
    </xf>
    <xf numFmtId="192"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6" fontId="8" fillId="0" borderId="0" applyFont="0" applyFill="0" applyBorder="0" applyAlignment="0" applyProtection="0"/>
    <xf numFmtId="189" fontId="34"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43">
      <protection locked="0"/>
    </xf>
    <xf numFmtId="42" fontId="45" fillId="0" borderId="0" applyFont="0" applyFill="0" applyBorder="0" applyAlignment="0" applyProtection="0"/>
    <xf numFmtId="164" fontId="51" fillId="0" borderId="0" applyFont="0" applyFill="0" applyBorder="0" applyAlignment="0" applyProtection="0"/>
  </cellStyleXfs>
  <cellXfs count="153">
    <xf numFmtId="0" fontId="0" fillId="0" borderId="0" xfId="0"/>
    <xf numFmtId="0" fontId="37" fillId="0" borderId="0" xfId="89" applyFont="1"/>
    <xf numFmtId="49" fontId="38" fillId="0" borderId="0" xfId="131" applyNumberFormat="1" applyFont="1" applyAlignment="1">
      <alignment horizontal="right" vertical="center"/>
    </xf>
    <xf numFmtId="182" fontId="38" fillId="0" borderId="0" xfId="131" applyNumberFormat="1" applyFont="1" applyAlignment="1">
      <alignment vertical="center"/>
    </xf>
    <xf numFmtId="0" fontId="37" fillId="0" borderId="0" xfId="128" applyFont="1"/>
    <xf numFmtId="0" fontId="37" fillId="0" borderId="0" xfId="128" applyFont="1" applyAlignment="1">
      <alignment horizontal="center"/>
    </xf>
    <xf numFmtId="177" fontId="38" fillId="0" borderId="23" xfId="129" applyNumberFormat="1" applyFont="1" applyBorder="1" applyAlignment="1">
      <alignment vertical="center"/>
    </xf>
    <xf numFmtId="39" fontId="38" fillId="0" borderId="0" xfId="129" applyNumberFormat="1" applyFont="1" applyAlignment="1">
      <alignment vertical="center"/>
    </xf>
    <xf numFmtId="0" fontId="38" fillId="0" borderId="26" xfId="79" applyFont="1" applyBorder="1" applyAlignment="1">
      <alignment vertical="center"/>
    </xf>
    <xf numFmtId="182" fontId="38" fillId="26" borderId="40" xfId="60" applyNumberFormat="1" applyFont="1" applyFill="1" applyBorder="1" applyAlignment="1">
      <alignment horizontal="center" vertical="center"/>
    </xf>
    <xf numFmtId="9" fontId="37" fillId="27" borderId="23" xfId="95" applyFont="1" applyFill="1" applyBorder="1" applyAlignment="1">
      <alignment horizontal="center" vertical="center"/>
    </xf>
    <xf numFmtId="0" fontId="40" fillId="0" borderId="0" xfId="89" applyFont="1"/>
    <xf numFmtId="0" fontId="40" fillId="0" borderId="29" xfId="89" applyFont="1" applyBorder="1"/>
    <xf numFmtId="0" fontId="40" fillId="0" borderId="30" xfId="89" applyFont="1" applyBorder="1"/>
    <xf numFmtId="0" fontId="41" fillId="0" borderId="29" xfId="89" applyFont="1" applyBorder="1" applyAlignment="1">
      <alignment vertical="center" wrapText="1"/>
    </xf>
    <xf numFmtId="0" fontId="41" fillId="0" borderId="0" xfId="89" applyFont="1" applyAlignment="1">
      <alignment vertical="center" wrapText="1"/>
    </xf>
    <xf numFmtId="0" fontId="41" fillId="0" borderId="30" xfId="89" applyFont="1" applyBorder="1" applyAlignment="1">
      <alignment vertical="center" wrapText="1"/>
    </xf>
    <xf numFmtId="0" fontId="40" fillId="0" borderId="0" xfId="90" applyFont="1"/>
    <xf numFmtId="0" fontId="40" fillId="0" borderId="29" xfId="90" applyFont="1" applyBorder="1"/>
    <xf numFmtId="0" fontId="40" fillId="0" borderId="30" xfId="90" applyFont="1" applyBorder="1"/>
    <xf numFmtId="0" fontId="6" fillId="0" borderId="0" xfId="90" applyFont="1"/>
    <xf numFmtId="178" fontId="40" fillId="0" borderId="30" xfId="90" applyNumberFormat="1" applyFont="1" applyBorder="1"/>
    <xf numFmtId="180" fontId="40" fillId="0" borderId="30" xfId="90" applyNumberFormat="1" applyFont="1" applyBorder="1"/>
    <xf numFmtId="0" fontId="4" fillId="0" borderId="0" xfId="90" applyFont="1"/>
    <xf numFmtId="0" fontId="40" fillId="0" borderId="27" xfId="90" applyFont="1" applyBorder="1"/>
    <xf numFmtId="0" fontId="40" fillId="0" borderId="28" xfId="89" applyFont="1" applyBorder="1"/>
    <xf numFmtId="0" fontId="40" fillId="0" borderId="34" xfId="89" applyFont="1" applyBorder="1"/>
    <xf numFmtId="0" fontId="43" fillId="0" borderId="29" xfId="89" applyFont="1" applyBorder="1" applyAlignment="1">
      <alignment horizontal="center"/>
    </xf>
    <xf numFmtId="0" fontId="43" fillId="0" borderId="0" xfId="89" applyFont="1" applyAlignment="1">
      <alignment horizontal="center"/>
    </xf>
    <xf numFmtId="0" fontId="43" fillId="0" borderId="30" xfId="89" applyFont="1" applyBorder="1" applyAlignment="1">
      <alignment horizontal="center"/>
    </xf>
    <xf numFmtId="200" fontId="43" fillId="0" borderId="0" xfId="89" applyNumberFormat="1" applyFont="1" applyAlignment="1">
      <alignment horizontal="center"/>
    </xf>
    <xf numFmtId="0" fontId="43" fillId="0" borderId="0" xfId="89" applyFont="1" applyAlignment="1">
      <alignment horizontal="centerContinuous" wrapText="1"/>
    </xf>
    <xf numFmtId="0" fontId="40" fillId="0" borderId="0" xfId="89" applyFont="1" applyAlignment="1">
      <alignment horizontal="centerContinuous" wrapText="1"/>
    </xf>
    <xf numFmtId="0" fontId="48" fillId="28" borderId="36" xfId="228" applyFont="1" applyFill="1" applyBorder="1" applyAlignment="1">
      <alignment vertical="center"/>
    </xf>
    <xf numFmtId="0" fontId="48" fillId="28" borderId="38" xfId="228" applyFont="1" applyFill="1" applyBorder="1" applyAlignment="1">
      <alignment vertical="center"/>
    </xf>
    <xf numFmtId="0" fontId="48" fillId="28" borderId="39" xfId="228" applyFont="1" applyFill="1" applyBorder="1" applyAlignment="1">
      <alignment vertical="center"/>
    </xf>
    <xf numFmtId="0" fontId="49" fillId="0" borderId="11" xfId="228" applyFont="1" applyBorder="1" applyAlignment="1">
      <alignment horizontal="left" vertical="center"/>
    </xf>
    <xf numFmtId="0" fontId="49" fillId="0" borderId="12" xfId="135" applyFont="1" applyBorder="1" applyAlignment="1">
      <alignment horizontal="center" vertical="center"/>
    </xf>
    <xf numFmtId="0" fontId="47" fillId="24" borderId="36" xfId="73" applyFont="1" applyFill="1" applyBorder="1" applyAlignment="1">
      <alignment vertical="center"/>
    </xf>
    <xf numFmtId="0" fontId="47" fillId="24" borderId="38" xfId="73" applyFont="1" applyFill="1" applyBorder="1" applyAlignment="1">
      <alignment vertical="center"/>
    </xf>
    <xf numFmtId="0" fontId="49" fillId="0" borderId="12" xfId="135" applyFont="1" applyBorder="1" applyAlignment="1">
      <alignment horizontal="left" vertical="center" wrapText="1"/>
    </xf>
    <xf numFmtId="0" fontId="48" fillId="28" borderId="38" xfId="228" applyFont="1" applyFill="1" applyBorder="1" applyAlignment="1">
      <alignment horizontal="left" vertical="center" wrapText="1"/>
    </xf>
    <xf numFmtId="0" fontId="48" fillId="27" borderId="36" xfId="0" applyFont="1" applyFill="1" applyBorder="1" applyAlignment="1">
      <alignment vertical="center"/>
    </xf>
    <xf numFmtId="0" fontId="49" fillId="27" borderId="38" xfId="0" applyFont="1" applyFill="1" applyBorder="1"/>
    <xf numFmtId="0" fontId="49" fillId="27" borderId="38" xfId="89" applyFont="1" applyFill="1" applyBorder="1"/>
    <xf numFmtId="0" fontId="49" fillId="27" borderId="39" xfId="89" applyFont="1" applyFill="1" applyBorder="1"/>
    <xf numFmtId="0" fontId="48" fillId="25" borderId="44" xfId="73" applyFont="1" applyFill="1" applyBorder="1" applyAlignment="1">
      <alignment horizontal="center" vertical="center" wrapText="1"/>
    </xf>
    <xf numFmtId="0" fontId="48" fillId="25" borderId="45" xfId="73" applyFont="1" applyFill="1" applyBorder="1" applyAlignment="1">
      <alignment horizontal="center" vertical="center" wrapText="1"/>
    </xf>
    <xf numFmtId="0" fontId="48" fillId="0" borderId="45" xfId="126" applyFont="1" applyBorder="1" applyAlignment="1">
      <alignment horizontal="center" vertical="center" wrapText="1"/>
    </xf>
    <xf numFmtId="0" fontId="48" fillId="25" borderId="45" xfId="73" applyFont="1" applyFill="1" applyBorder="1" applyAlignment="1">
      <alignment horizontal="left" vertical="center" wrapText="1"/>
    </xf>
    <xf numFmtId="200" fontId="48" fillId="25" borderId="45" xfId="73" applyNumberFormat="1" applyFont="1" applyFill="1" applyBorder="1" applyAlignment="1">
      <alignment horizontal="center" vertical="center" wrapText="1"/>
    </xf>
    <xf numFmtId="4" fontId="48" fillId="25" borderId="46" xfId="73" applyNumberFormat="1" applyFont="1" applyFill="1" applyBorder="1" applyAlignment="1">
      <alignment horizontal="center" vertical="center" wrapText="1"/>
    </xf>
    <xf numFmtId="0" fontId="46" fillId="0" borderId="0" xfId="89" applyFont="1" applyAlignment="1">
      <alignment horizontal="left" wrapText="1"/>
    </xf>
    <xf numFmtId="0" fontId="39" fillId="0" borderId="0" xfId="89" applyFont="1" applyAlignment="1">
      <alignment horizontal="left" wrapText="1"/>
    </xf>
    <xf numFmtId="0" fontId="49" fillId="27" borderId="38" xfId="89" applyFont="1" applyFill="1" applyBorder="1" applyAlignment="1">
      <alignment horizontal="left" wrapText="1"/>
    </xf>
    <xf numFmtId="0" fontId="47" fillId="24" borderId="38" xfId="73" applyFont="1" applyFill="1" applyBorder="1" applyAlignment="1">
      <alignment horizontal="left" vertical="center" wrapText="1"/>
    </xf>
    <xf numFmtId="49" fontId="39" fillId="0" borderId="0" xfId="131" applyNumberFormat="1" applyFont="1" applyAlignment="1">
      <alignment horizontal="left" vertical="center" wrapText="1"/>
    </xf>
    <xf numFmtId="0" fontId="46" fillId="0" borderId="0" xfId="128" applyFont="1" applyAlignment="1">
      <alignment horizontal="left" wrapText="1"/>
    </xf>
    <xf numFmtId="181" fontId="46" fillId="0" borderId="28" xfId="34" applyNumberFormat="1" applyFont="1" applyBorder="1" applyAlignment="1">
      <alignment horizontal="left" wrapText="1"/>
    </xf>
    <xf numFmtId="201" fontId="4" fillId="0" borderId="0" xfId="90" applyNumberFormat="1" applyFont="1"/>
    <xf numFmtId="201" fontId="37" fillId="0" borderId="0" xfId="89" applyNumberFormat="1" applyFont="1"/>
    <xf numFmtId="0" fontId="40" fillId="0" borderId="47" xfId="89" applyFont="1" applyBorder="1"/>
    <xf numFmtId="10" fontId="37" fillId="27" borderId="23" xfId="95" applyNumberFormat="1" applyFont="1" applyFill="1" applyBorder="1" applyAlignment="1">
      <alignment horizontal="center" vertical="center"/>
    </xf>
    <xf numFmtId="1" fontId="50" fillId="0" borderId="48" xfId="91" applyNumberFormat="1" applyFont="1" applyBorder="1" applyAlignment="1">
      <alignment horizontal="center" vertical="center"/>
    </xf>
    <xf numFmtId="202" fontId="50" fillId="0" borderId="49" xfId="91" applyNumberFormat="1" applyFont="1" applyBorder="1" applyAlignment="1">
      <alignment horizontal="center" vertical="center"/>
    </xf>
    <xf numFmtId="49" fontId="50" fillId="0" borderId="49" xfId="91" applyNumberFormat="1" applyFont="1" applyBorder="1" applyAlignment="1">
      <alignment horizontal="center" vertical="center"/>
    </xf>
    <xf numFmtId="1" fontId="50" fillId="0" borderId="49" xfId="91" applyNumberFormat="1" applyFont="1" applyBorder="1" applyAlignment="1">
      <alignment horizontal="center" vertical="center"/>
    </xf>
    <xf numFmtId="0" fontId="50" fillId="0" borderId="50" xfId="91" applyFont="1" applyBorder="1" applyAlignment="1">
      <alignment horizontal="center" vertical="center"/>
    </xf>
    <xf numFmtId="2" fontId="50" fillId="0" borderId="49" xfId="91" applyNumberFormat="1" applyFont="1" applyBorder="1" applyAlignment="1">
      <alignment horizontal="center" vertical="center"/>
    </xf>
    <xf numFmtId="1" fontId="50" fillId="0" borderId="50" xfId="91" applyNumberFormat="1" applyFont="1" applyBorder="1" applyAlignment="1">
      <alignment horizontal="center" vertical="center"/>
    </xf>
    <xf numFmtId="49" fontId="50" fillId="0" borderId="49" xfId="91" applyNumberFormat="1" applyFont="1" applyBorder="1" applyAlignment="1">
      <alignment horizontal="justify" vertical="center" wrapText="1"/>
    </xf>
    <xf numFmtId="204" fontId="49" fillId="0" borderId="23" xfId="62" applyNumberFormat="1" applyFont="1" applyFill="1" applyBorder="1" applyAlignment="1" applyProtection="1">
      <alignment horizontal="right" vertical="center"/>
    </xf>
    <xf numFmtId="204" fontId="48" fillId="0" borderId="35" xfId="40" applyNumberFormat="1" applyFont="1" applyFill="1" applyBorder="1" applyAlignment="1" applyProtection="1">
      <alignment horizontal="right" vertical="center"/>
    </xf>
    <xf numFmtId="205" fontId="48" fillId="0" borderId="35" xfId="40" applyNumberFormat="1" applyFont="1" applyFill="1" applyBorder="1" applyAlignment="1" applyProtection="1">
      <alignment horizontal="right" vertical="center"/>
    </xf>
    <xf numFmtId="206" fontId="47" fillId="24" borderId="39" xfId="73" applyNumberFormat="1" applyFont="1" applyFill="1" applyBorder="1" applyAlignment="1">
      <alignment vertical="center"/>
    </xf>
    <xf numFmtId="178" fontId="38" fillId="0" borderId="23" xfId="129" applyNumberFormat="1" applyFont="1" applyBorder="1" applyAlignment="1">
      <alignment vertical="center"/>
    </xf>
    <xf numFmtId="202" fontId="50" fillId="0" borderId="48" xfId="91" applyNumberFormat="1" applyFont="1" applyBorder="1" applyAlignment="1">
      <alignment horizontal="center" vertical="center"/>
    </xf>
    <xf numFmtId="177" fontId="38" fillId="0" borderId="51" xfId="129" applyNumberFormat="1" applyFont="1" applyBorder="1" applyAlignment="1">
      <alignment vertical="center"/>
    </xf>
    <xf numFmtId="206" fontId="38" fillId="24" borderId="37" xfId="73" applyNumberFormat="1" applyFont="1" applyFill="1" applyBorder="1" applyAlignment="1">
      <alignment vertical="center"/>
    </xf>
    <xf numFmtId="0" fontId="37" fillId="0" borderId="0" xfId="89" applyFont="1" applyAlignment="1">
      <alignment horizontal="center" vertical="center"/>
    </xf>
    <xf numFmtId="0" fontId="0" fillId="0" borderId="0" xfId="0" applyAlignment="1">
      <alignment horizontal="center" vertical="center"/>
    </xf>
    <xf numFmtId="0" fontId="6" fillId="0" borderId="0" xfId="90" applyFont="1" applyAlignment="1">
      <alignment horizontal="center" vertical="center"/>
    </xf>
    <xf numFmtId="201" fontId="4" fillId="0" borderId="0" xfId="90" applyNumberFormat="1" applyFont="1" applyAlignment="1">
      <alignment horizontal="center" vertical="center"/>
    </xf>
    <xf numFmtId="201" fontId="37" fillId="0" borderId="0" xfId="89" applyNumberFormat="1" applyFont="1" applyAlignment="1">
      <alignment horizontal="center" vertical="center"/>
    </xf>
    <xf numFmtId="3" fontId="50" fillId="0" borderId="49" xfId="91" applyNumberFormat="1" applyFont="1" applyBorder="1" applyAlignment="1">
      <alignment horizontal="center" vertical="center"/>
    </xf>
    <xf numFmtId="3" fontId="49" fillId="0" borderId="14" xfId="40" applyNumberFormat="1" applyFont="1" applyFill="1" applyBorder="1" applyAlignment="1" applyProtection="1">
      <alignment horizontal="center" vertical="center"/>
    </xf>
    <xf numFmtId="6" fontId="40" fillId="0" borderId="0" xfId="89" applyNumberFormat="1" applyFont="1"/>
    <xf numFmtId="6" fontId="43" fillId="0" borderId="0" xfId="89" applyNumberFormat="1" applyFont="1" applyAlignment="1">
      <alignment horizontal="center"/>
    </xf>
    <xf numFmtId="6" fontId="40" fillId="0" borderId="0" xfId="89" applyNumberFormat="1" applyFont="1" applyAlignment="1">
      <alignment horizontal="centerContinuous" wrapText="1"/>
    </xf>
    <xf numFmtId="6" fontId="49" fillId="27" borderId="38" xfId="89" applyNumberFormat="1" applyFont="1" applyFill="1" applyBorder="1"/>
    <xf numFmtId="6" fontId="48" fillId="25" borderId="45" xfId="73" applyNumberFormat="1" applyFont="1" applyFill="1" applyBorder="1" applyAlignment="1">
      <alignment horizontal="center" vertical="center" wrapText="1"/>
    </xf>
    <xf numFmtId="6" fontId="48" fillId="28" borderId="38" xfId="255" applyNumberFormat="1" applyFont="1" applyFill="1" applyBorder="1" applyAlignment="1" applyProtection="1">
      <alignment vertical="center"/>
    </xf>
    <xf numFmtId="6" fontId="49" fillId="0" borderId="18" xfId="255" applyNumberFormat="1" applyFont="1" applyFill="1" applyBorder="1" applyAlignment="1" applyProtection="1">
      <alignment horizontal="right" vertical="center"/>
    </xf>
    <xf numFmtId="6" fontId="47" fillId="24" borderId="42" xfId="73" applyNumberFormat="1" applyFont="1" applyFill="1" applyBorder="1" applyAlignment="1">
      <alignment vertical="center"/>
    </xf>
    <xf numFmtId="6" fontId="38" fillId="0" borderId="0" xfId="131" applyNumberFormat="1" applyFont="1" applyAlignment="1">
      <alignment horizontal="right" vertical="center"/>
    </xf>
    <xf numFmtId="6" fontId="37" fillId="0" borderId="0" xfId="129" applyNumberFormat="1" applyFont="1"/>
    <xf numFmtId="6" fontId="38" fillId="26" borderId="14" xfId="60" applyNumberFormat="1" applyFont="1" applyFill="1" applyBorder="1" applyAlignment="1">
      <alignment horizontal="center" vertical="center"/>
    </xf>
    <xf numFmtId="6" fontId="40" fillId="0" borderId="28" xfId="89" applyNumberFormat="1" applyFont="1" applyBorder="1"/>
    <xf numFmtId="6" fontId="37" fillId="0" borderId="0" xfId="89" applyNumberFormat="1" applyFont="1"/>
    <xf numFmtId="200" fontId="40" fillId="0" borderId="0" xfId="89" applyNumberFormat="1" applyFont="1" applyAlignment="1">
      <alignment horizontal="center"/>
    </xf>
    <xf numFmtId="200" fontId="40" fillId="0" borderId="0" xfId="89" applyNumberFormat="1" applyFont="1" applyAlignment="1">
      <alignment horizontal="center" wrapText="1"/>
    </xf>
    <xf numFmtId="200" fontId="49" fillId="27" borderId="38" xfId="89" applyNumberFormat="1" applyFont="1" applyFill="1" applyBorder="1" applyAlignment="1">
      <alignment horizontal="center"/>
    </xf>
    <xf numFmtId="175" fontId="48" fillId="28" borderId="38" xfId="228" applyNumberFormat="1" applyFont="1" applyFill="1" applyBorder="1" applyAlignment="1">
      <alignment horizontal="center" vertical="center"/>
    </xf>
    <xf numFmtId="175" fontId="49" fillId="0" borderId="12" xfId="40" applyNumberFormat="1" applyFont="1" applyFill="1" applyBorder="1" applyAlignment="1" applyProtection="1">
      <alignment horizontal="center" vertical="center"/>
    </xf>
    <xf numFmtId="0" fontId="47" fillId="24" borderId="38" xfId="73" applyFont="1" applyFill="1" applyBorder="1" applyAlignment="1">
      <alignment horizontal="center" vertical="center"/>
    </xf>
    <xf numFmtId="200" fontId="38" fillId="0" borderId="0" xfId="131" applyNumberFormat="1" applyFont="1" applyAlignment="1">
      <alignment horizontal="center" vertical="center"/>
    </xf>
    <xf numFmtId="200" fontId="37" fillId="0" borderId="0" xfId="128" applyNumberFormat="1" applyFont="1" applyAlignment="1">
      <alignment horizontal="center"/>
    </xf>
    <xf numFmtId="200" fontId="40" fillId="0" borderId="28" xfId="89" applyNumberFormat="1" applyFont="1" applyBorder="1" applyAlignment="1">
      <alignment horizontal="center"/>
    </xf>
    <xf numFmtId="200" fontId="37" fillId="0" borderId="0" xfId="89" applyNumberFormat="1" applyFont="1" applyAlignment="1">
      <alignment horizontal="center"/>
    </xf>
    <xf numFmtId="0" fontId="39" fillId="0" borderId="0" xfId="89" applyFont="1" applyAlignment="1">
      <alignment horizontal="center" vertical="center" wrapText="1"/>
    </xf>
    <xf numFmtId="0" fontId="46" fillId="0" borderId="15" xfId="128" applyFont="1" applyBorder="1" applyAlignment="1">
      <alignment horizontal="left" vertical="center" wrapText="1"/>
    </xf>
    <xf numFmtId="0" fontId="46" fillId="0" borderId="16" xfId="128" applyFont="1" applyBorder="1" applyAlignment="1">
      <alignment horizontal="left" vertical="center" wrapText="1"/>
    </xf>
    <xf numFmtId="0" fontId="46" fillId="0" borderId="17" xfId="128" applyFont="1" applyBorder="1" applyAlignment="1">
      <alignment horizontal="left" vertical="center" wrapText="1"/>
    </xf>
    <xf numFmtId="0" fontId="46" fillId="0" borderId="26" xfId="128" applyFont="1" applyBorder="1" applyAlignment="1">
      <alignment horizontal="left" vertical="center" wrapText="1"/>
    </xf>
    <xf numFmtId="0" fontId="46" fillId="0" borderId="13" xfId="128" applyFont="1" applyBorder="1" applyAlignment="1">
      <alignment horizontal="left" vertical="center" wrapText="1"/>
    </xf>
    <xf numFmtId="0" fontId="46" fillId="0" borderId="52" xfId="128" applyFont="1" applyBorder="1" applyAlignment="1">
      <alignment horizontal="left" vertical="center" wrapText="1"/>
    </xf>
    <xf numFmtId="0" fontId="42" fillId="0" borderId="0" xfId="89" applyFont="1" applyAlignment="1">
      <alignment horizontal="center" vertical="center" wrapText="1"/>
    </xf>
    <xf numFmtId="0" fontId="39" fillId="0" borderId="31" xfId="89" applyFont="1" applyBorder="1" applyAlignment="1">
      <alignment horizontal="center"/>
    </xf>
    <xf numFmtId="0" fontId="39" fillId="0" borderId="32" xfId="89" applyFont="1" applyBorder="1" applyAlignment="1">
      <alignment horizontal="center"/>
    </xf>
    <xf numFmtId="0" fontId="39" fillId="0" borderId="33" xfId="89" applyFont="1" applyBorder="1" applyAlignment="1">
      <alignment horizontal="center"/>
    </xf>
    <xf numFmtId="0" fontId="40" fillId="0" borderId="29" xfId="89" applyFont="1" applyBorder="1" applyAlignment="1">
      <alignment horizontal="center"/>
    </xf>
    <xf numFmtId="0" fontId="40" fillId="0" borderId="0" xfId="89" applyFont="1" applyAlignment="1">
      <alignment horizontal="center"/>
    </xf>
    <xf numFmtId="0" fontId="40" fillId="0" borderId="30" xfId="89" applyFont="1" applyBorder="1" applyAlignment="1">
      <alignment horizontal="center"/>
    </xf>
    <xf numFmtId="0" fontId="39" fillId="0" borderId="29" xfId="89" applyFont="1" applyBorder="1" applyAlignment="1">
      <alignment horizontal="center"/>
    </xf>
    <xf numFmtId="0" fontId="39" fillId="0" borderId="0" xfId="89" applyFont="1" applyAlignment="1">
      <alignment horizontal="center"/>
    </xf>
    <xf numFmtId="0" fontId="39" fillId="0" borderId="30" xfId="89" applyFont="1" applyBorder="1" applyAlignment="1">
      <alignment horizontal="center"/>
    </xf>
    <xf numFmtId="0" fontId="39" fillId="0" borderId="21" xfId="128" applyFont="1" applyBorder="1" applyAlignment="1">
      <alignment horizontal="left" vertical="center" wrapText="1"/>
    </xf>
    <xf numFmtId="0" fontId="39" fillId="0" borderId="24" xfId="128" applyFont="1" applyBorder="1" applyAlignment="1">
      <alignment horizontal="left" vertical="center" wrapText="1"/>
    </xf>
    <xf numFmtId="0" fontId="39" fillId="0" borderId="22" xfId="128" applyFont="1" applyBorder="1" applyAlignment="1">
      <alignment horizontal="left" vertical="center" wrapText="1"/>
    </xf>
    <xf numFmtId="0" fontId="37" fillId="26" borderId="25" xfId="130" applyFont="1" applyFill="1" applyBorder="1" applyAlignment="1">
      <alignment vertical="center" wrapText="1"/>
    </xf>
    <xf numFmtId="0" fontId="37" fillId="26" borderId="14" xfId="130" applyFont="1" applyFill="1" applyBorder="1" applyAlignment="1">
      <alignment vertical="center" wrapText="1"/>
    </xf>
    <xf numFmtId="0" fontId="38" fillId="26" borderId="14" xfId="130" applyFont="1" applyFill="1" applyBorder="1" applyAlignment="1">
      <alignment horizontal="center" vertical="center" wrapText="1"/>
    </xf>
    <xf numFmtId="0" fontId="38" fillId="26" borderId="14" xfId="130" applyFont="1" applyFill="1" applyBorder="1" applyAlignment="1">
      <alignment horizontal="center" vertical="center"/>
    </xf>
    <xf numFmtId="3" fontId="38" fillId="26" borderId="14" xfId="130" applyNumberFormat="1" applyFont="1" applyFill="1" applyBorder="1" applyAlignment="1">
      <alignment horizontal="center" vertical="center" wrapText="1"/>
    </xf>
    <xf numFmtId="3" fontId="38" fillId="26" borderId="14" xfId="130" applyNumberFormat="1" applyFont="1" applyFill="1" applyBorder="1" applyAlignment="1">
      <alignment horizontal="center" vertical="center"/>
    </xf>
    <xf numFmtId="0" fontId="37" fillId="26" borderId="25" xfId="130" applyFont="1" applyFill="1" applyBorder="1" applyAlignment="1">
      <alignment horizontal="left" vertical="center" wrapText="1"/>
    </xf>
    <xf numFmtId="0" fontId="37" fillId="26" borderId="14" xfId="130" applyFont="1" applyFill="1" applyBorder="1" applyAlignment="1">
      <alignment horizontal="left" vertical="center" wrapText="1"/>
    </xf>
    <xf numFmtId="3" fontId="38" fillId="26" borderId="19" xfId="130" applyNumberFormat="1" applyFont="1" applyFill="1" applyBorder="1" applyAlignment="1">
      <alignment horizontal="center" vertical="center" wrapText="1"/>
    </xf>
    <xf numFmtId="0" fontId="37" fillId="0" borderId="13" xfId="79" applyFont="1" applyBorder="1" applyAlignment="1">
      <alignment horizontal="center" vertical="center"/>
    </xf>
    <xf numFmtId="0" fontId="37" fillId="0" borderId="20" xfId="79" applyFont="1" applyBorder="1" applyAlignment="1">
      <alignment horizontal="center" vertical="center"/>
    </xf>
    <xf numFmtId="3" fontId="49" fillId="0" borderId="12" xfId="40" applyNumberFormat="1" applyFont="1" applyFill="1" applyBorder="1" applyAlignment="1" applyProtection="1">
      <alignment horizontal="center" vertical="center"/>
    </xf>
    <xf numFmtId="3" fontId="48" fillId="28" borderId="38" xfId="228" applyNumberFormat="1" applyFont="1" applyFill="1" applyBorder="1" applyAlignment="1">
      <alignment horizontal="center" vertical="center"/>
    </xf>
    <xf numFmtId="0" fontId="37" fillId="26" borderId="21" xfId="0" applyFont="1" applyFill="1" applyBorder="1" applyAlignment="1">
      <alignment horizontal="center" vertical="center" wrapText="1"/>
    </xf>
    <xf numFmtId="0" fontId="37" fillId="26" borderId="24" xfId="0" applyFont="1" applyFill="1" applyBorder="1" applyAlignment="1">
      <alignment horizontal="center" vertical="center" wrapText="1"/>
    </xf>
    <xf numFmtId="0" fontId="37" fillId="26" borderId="53" xfId="0" applyFont="1" applyFill="1" applyBorder="1" applyAlignment="1">
      <alignment horizontal="center" vertical="center" wrapText="1"/>
    </xf>
    <xf numFmtId="0" fontId="52" fillId="0" borderId="0" xfId="0" applyFont="1" applyAlignment="1">
      <alignment horizontal="left" vertical="center"/>
    </xf>
    <xf numFmtId="10" fontId="37" fillId="27" borderId="23" xfId="95" applyNumberFormat="1" applyFont="1" applyFill="1" applyBorder="1" applyAlignment="1" applyProtection="1">
      <alignment horizontal="center" vertical="center"/>
      <protection locked="0"/>
    </xf>
    <xf numFmtId="164" fontId="49" fillId="0" borderId="14" xfId="256" applyFont="1" applyFill="1" applyBorder="1" applyAlignment="1" applyProtection="1">
      <alignment horizontal="right" vertical="center"/>
    </xf>
    <xf numFmtId="164" fontId="49" fillId="0" borderId="18" xfId="256" applyFont="1" applyFill="1" applyBorder="1" applyAlignment="1" applyProtection="1">
      <alignment horizontal="right" vertical="center"/>
    </xf>
    <xf numFmtId="164" fontId="48" fillId="28" borderId="38" xfId="256" applyFont="1" applyFill="1" applyBorder="1" applyAlignment="1" applyProtection="1">
      <alignment vertical="center"/>
    </xf>
    <xf numFmtId="164" fontId="49" fillId="0" borderId="14" xfId="256" applyFont="1" applyFill="1" applyBorder="1" applyAlignment="1" applyProtection="1">
      <alignment horizontal="right" vertical="center"/>
      <protection locked="0"/>
    </xf>
    <xf numFmtId="164" fontId="49" fillId="0" borderId="18" xfId="256" applyFont="1" applyFill="1" applyBorder="1" applyAlignment="1" applyProtection="1">
      <alignment horizontal="right" vertical="center"/>
      <protection locked="0"/>
    </xf>
    <xf numFmtId="164" fontId="48" fillId="28" borderId="38" xfId="256" applyFont="1" applyFill="1" applyBorder="1" applyAlignment="1" applyProtection="1">
      <alignment vertical="center"/>
      <protection locked="0"/>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6" builtinId="4"/>
    <cellStyle name="Moneda [0]" xfId="255" builtinId="7"/>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xdr:row>
      <xdr:rowOff>113605</xdr:rowOff>
    </xdr:from>
    <xdr:ext cx="1353141" cy="1600895"/>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89857" y="322248"/>
          <a:ext cx="1353141" cy="160089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7</xdr:col>
      <xdr:colOff>1265553</xdr:colOff>
      <xdr:row>2</xdr:row>
      <xdr:rowOff>156481</xdr:rowOff>
    </xdr:from>
    <xdr:to>
      <xdr:col>10</xdr:col>
      <xdr:colOff>115660</xdr:colOff>
      <xdr:row>7</xdr:row>
      <xdr:rowOff>40821</xdr:rowOff>
    </xdr:to>
    <xdr:pic>
      <xdr:nvPicPr>
        <xdr:cNvPr id="6" name="Imagen 5">
          <a:extLst>
            <a:ext uri="{FF2B5EF4-FFF2-40B4-BE49-F238E27FC236}">
              <a16:creationId xmlns:a16="http://schemas.microsoft.com/office/drawing/2014/main" id="{F357173A-7A89-44A0-BB25-16D0203ED289}"/>
            </a:ext>
          </a:extLst>
        </xdr:cNvPr>
        <xdr:cNvPicPr/>
      </xdr:nvPicPr>
      <xdr:blipFill>
        <a:blip xmlns:r="http://schemas.openxmlformats.org/officeDocument/2006/relationships" r:embed="rId2"/>
        <a:stretch>
          <a:fillRect/>
        </a:stretch>
      </xdr:blipFill>
      <xdr:spPr>
        <a:xfrm>
          <a:off x="10899411" y="693964"/>
          <a:ext cx="4456249" cy="1143000"/>
        </a:xfrm>
        <a:prstGeom prst="rect">
          <a:avLst/>
        </a:prstGeom>
      </xdr:spPr>
    </xdr:pic>
    <xdr:clientData/>
  </xdr:twoCellAnchor>
  <xdr:twoCellAnchor editAs="oneCell">
    <xdr:from>
      <xdr:col>7</xdr:col>
      <xdr:colOff>571498</xdr:colOff>
      <xdr:row>3</xdr:row>
      <xdr:rowOff>56786</xdr:rowOff>
    </xdr:from>
    <xdr:to>
      <xdr:col>8</xdr:col>
      <xdr:colOff>136083</xdr:colOff>
      <xdr:row>6</xdr:row>
      <xdr:rowOff>206807</xdr:rowOff>
    </xdr:to>
    <xdr:pic>
      <xdr:nvPicPr>
        <xdr:cNvPr id="7" name="Imagen 6" descr="Imagen que contiene exterior, firmar, cuarto, gente&#10;&#10;Descripción generada automáticamente">
          <a:extLst>
            <a:ext uri="{FF2B5EF4-FFF2-40B4-BE49-F238E27FC236}">
              <a16:creationId xmlns:a16="http://schemas.microsoft.com/office/drawing/2014/main" id="{52E4A5FF-E4ED-476D-B415-3E96674EBC0B}"/>
            </a:ext>
          </a:extLst>
        </xdr:cNvPr>
        <xdr:cNvPicPr/>
      </xdr:nvPicPr>
      <xdr:blipFill>
        <a:blip xmlns:r="http://schemas.openxmlformats.org/officeDocument/2006/relationships" r:embed="rId3"/>
        <a:stretch>
          <a:fillRect/>
        </a:stretch>
      </xdr:blipFill>
      <xdr:spPr>
        <a:xfrm>
          <a:off x="10205356" y="784769"/>
          <a:ext cx="898085" cy="7623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1</xdr:row>
      <xdr:rowOff>113605</xdr:rowOff>
    </xdr:from>
    <xdr:ext cx="1353141" cy="1600895"/>
    <xdr:pic>
      <xdr:nvPicPr>
        <xdr:cNvPr id="2" name="Imagen 1">
          <a:extLst>
            <a:ext uri="{FF2B5EF4-FFF2-40B4-BE49-F238E27FC236}">
              <a16:creationId xmlns:a16="http://schemas.microsoft.com/office/drawing/2014/main" id="{64E97B8F-FEC6-439D-AD85-12309550BC05}"/>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8971" y="320434"/>
          <a:ext cx="1353141" cy="160089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7</xdr:col>
      <xdr:colOff>1265553</xdr:colOff>
      <xdr:row>2</xdr:row>
      <xdr:rowOff>156481</xdr:rowOff>
    </xdr:from>
    <xdr:to>
      <xdr:col>10</xdr:col>
      <xdr:colOff>115660</xdr:colOff>
      <xdr:row>7</xdr:row>
      <xdr:rowOff>40821</xdr:rowOff>
    </xdr:to>
    <xdr:pic>
      <xdr:nvPicPr>
        <xdr:cNvPr id="3" name="Imagen 2">
          <a:extLst>
            <a:ext uri="{FF2B5EF4-FFF2-40B4-BE49-F238E27FC236}">
              <a16:creationId xmlns:a16="http://schemas.microsoft.com/office/drawing/2014/main" id="{A019155F-8DF1-4DB2-B4E8-ADC090C4964B}"/>
            </a:ext>
          </a:extLst>
        </xdr:cNvPr>
        <xdr:cNvPicPr/>
      </xdr:nvPicPr>
      <xdr:blipFill>
        <a:blip xmlns:r="http://schemas.openxmlformats.org/officeDocument/2006/relationships" r:embed="rId2"/>
        <a:stretch>
          <a:fillRect/>
        </a:stretch>
      </xdr:blipFill>
      <xdr:spPr>
        <a:xfrm>
          <a:off x="10877639" y="695324"/>
          <a:ext cx="4456250" cy="1152526"/>
        </a:xfrm>
        <a:prstGeom prst="rect">
          <a:avLst/>
        </a:prstGeom>
      </xdr:spPr>
    </xdr:pic>
    <xdr:clientData/>
  </xdr:twoCellAnchor>
  <xdr:twoCellAnchor editAs="oneCell">
    <xdr:from>
      <xdr:col>7</xdr:col>
      <xdr:colOff>571498</xdr:colOff>
      <xdr:row>3</xdr:row>
      <xdr:rowOff>56786</xdr:rowOff>
    </xdr:from>
    <xdr:to>
      <xdr:col>8</xdr:col>
      <xdr:colOff>136083</xdr:colOff>
      <xdr:row>6</xdr:row>
      <xdr:rowOff>206807</xdr:rowOff>
    </xdr:to>
    <xdr:pic>
      <xdr:nvPicPr>
        <xdr:cNvPr id="4" name="Imagen 3" descr="Imagen que contiene exterior, firmar, cuarto, gente&#10;&#10;Descripción generada automáticamente">
          <a:extLst>
            <a:ext uri="{FF2B5EF4-FFF2-40B4-BE49-F238E27FC236}">
              <a16:creationId xmlns:a16="http://schemas.microsoft.com/office/drawing/2014/main" id="{81EAFF2C-B2FB-47AE-835E-5AC14452316A}"/>
            </a:ext>
          </a:extLst>
        </xdr:cNvPr>
        <xdr:cNvPicPr/>
      </xdr:nvPicPr>
      <xdr:blipFill>
        <a:blip xmlns:r="http://schemas.openxmlformats.org/officeDocument/2006/relationships" r:embed="rId3"/>
        <a:stretch>
          <a:fillRect/>
        </a:stretch>
      </xdr:blipFill>
      <xdr:spPr>
        <a:xfrm>
          <a:off x="10183584" y="786129"/>
          <a:ext cx="898085" cy="7705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P."/>
      <sheetName val="original_sist"/>
      <sheetName val="Hoja3"/>
      <sheetName val="DATOS"/>
      <sheetName val="General"/>
      <sheetName val="Desplegable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 val="ACTU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General"/>
      <sheetName val="O.P."/>
      <sheetName val="DATOS"/>
      <sheetName val="46W9"/>
      <sheetName val="Main"/>
      <sheetName val="CorpTax"/>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ow r="83">
          <cell r="O83" t="str">
            <v>Pendiente</v>
          </cell>
        </row>
      </sheetData>
      <sheetData sheetId="214">
        <row r="83">
          <cell r="O83" t="str">
            <v>Pendiente</v>
          </cell>
        </row>
      </sheetData>
      <sheetData sheetId="215">
        <row r="83">
          <cell r="O83" t="str">
            <v>Pendiente</v>
          </cell>
        </row>
      </sheetData>
      <sheetData sheetId="216"/>
      <sheetData sheetId="217">
        <row r="83">
          <cell r="O83" t="str">
            <v>Pendiente</v>
          </cell>
        </row>
      </sheetData>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83">
          <cell r="O83" t="str">
            <v>Pendiente</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83">
          <cell r="O83" t="str">
            <v>Pendiente</v>
          </cell>
        </row>
      </sheetData>
      <sheetData sheetId="296">
        <row r="83">
          <cell r="O83" t="str">
            <v>Pendiente</v>
          </cell>
        </row>
      </sheetData>
      <sheetData sheetId="297"/>
      <sheetData sheetId="298"/>
      <sheetData sheetId="299"/>
      <sheetData sheetId="300"/>
      <sheetData sheetId="301"/>
      <sheetData sheetId="302"/>
      <sheetData sheetId="303">
        <row r="83">
          <cell r="O83" t="str">
            <v>Pendiente</v>
          </cell>
        </row>
      </sheetData>
      <sheetData sheetId="304"/>
      <sheetData sheetId="305">
        <row r="83">
          <cell r="O83" t="str">
            <v>Pendiente</v>
          </cell>
        </row>
      </sheetData>
      <sheetData sheetId="306"/>
      <sheetData sheetId="307">
        <row r="83">
          <cell r="O83" t="str">
            <v>Pendiente</v>
          </cell>
        </row>
      </sheetData>
      <sheetData sheetId="308">
        <row r="83">
          <cell r="O83" t="str">
            <v>Pendiente</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83">
          <cell r="O83" t="str">
            <v>Pendiente</v>
          </cell>
        </row>
      </sheetData>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83">
          <cell r="O83" t="str">
            <v>Pendiente</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73"/>
  <sheetViews>
    <sheetView showGridLines="0" tabSelected="1" view="pageBreakPreview" topLeftCell="A8" zoomScale="70" zoomScaleNormal="100" zoomScaleSheetLayoutView="70" zoomScalePageLayoutView="55" workbookViewId="0">
      <selection activeCell="I14" sqref="I14:I54"/>
    </sheetView>
  </sheetViews>
  <sheetFormatPr baseColWidth="10" defaultColWidth="11.3828125" defaultRowHeight="17.600000000000001" x14ac:dyDescent="0.4"/>
  <cols>
    <col min="1" max="2" width="3.3828125" style="1" customWidth="1"/>
    <col min="3" max="3" width="7.3828125" style="1" customWidth="1"/>
    <col min="4" max="4" width="15.15234375" style="1" customWidth="1"/>
    <col min="5" max="5" width="24.53515625" style="1" bestFit="1" customWidth="1"/>
    <col min="6" max="6" width="73.15234375" style="52" customWidth="1"/>
    <col min="7" max="7" width="8.84375" style="1" customWidth="1"/>
    <col min="8" max="8" width="18.84375" style="108" customWidth="1"/>
    <col min="9" max="9" width="26.84375" style="98" customWidth="1"/>
    <col min="10" max="10" width="33.53515625" style="1" bestFit="1" customWidth="1"/>
    <col min="11" max="11" width="3.15234375" style="1" customWidth="1"/>
    <col min="12" max="12" width="2.84375" style="1" customWidth="1"/>
    <col min="13" max="13" width="39.15234375" style="79" customWidth="1"/>
    <col min="14" max="14" width="36.15234375" style="1" customWidth="1"/>
    <col min="15" max="16384" width="11.3828125" style="1"/>
  </cols>
  <sheetData>
    <row r="1" spans="1:13" ht="16.5" customHeight="1" thickBot="1" x14ac:dyDescent="0.45">
      <c r="A1" s="61"/>
      <c r="B1" s="11"/>
      <c r="C1" s="11"/>
      <c r="D1" s="11"/>
      <c r="E1" s="11"/>
      <c r="G1" s="11"/>
      <c r="H1" s="99"/>
      <c r="I1" s="86"/>
      <c r="J1" s="11"/>
      <c r="K1" s="11"/>
      <c r="L1" s="11"/>
      <c r="M1" s="80"/>
    </row>
    <row r="2" spans="1:13" ht="26.5" customHeight="1" thickTop="1" x14ac:dyDescent="0.4">
      <c r="A2" s="11"/>
      <c r="B2" s="117" t="s">
        <v>24</v>
      </c>
      <c r="C2" s="118"/>
      <c r="D2" s="118"/>
      <c r="E2" s="118"/>
      <c r="F2" s="118"/>
      <c r="G2" s="118"/>
      <c r="H2" s="118"/>
      <c r="I2" s="118"/>
      <c r="J2" s="118"/>
      <c r="K2" s="119"/>
      <c r="L2" s="11"/>
      <c r="M2" s="80"/>
    </row>
    <row r="3" spans="1:13" ht="15" x14ac:dyDescent="0.35">
      <c r="A3" s="11"/>
      <c r="B3" s="120" t="s">
        <v>27</v>
      </c>
      <c r="C3" s="121"/>
      <c r="D3" s="121"/>
      <c r="E3" s="121"/>
      <c r="F3" s="121"/>
      <c r="G3" s="121"/>
      <c r="H3" s="121"/>
      <c r="I3" s="121"/>
      <c r="J3" s="121"/>
      <c r="K3" s="122"/>
      <c r="L3" s="11"/>
      <c r="M3" s="80"/>
    </row>
    <row r="4" spans="1:13" ht="16.5" customHeight="1" x14ac:dyDescent="0.35">
      <c r="A4" s="11"/>
      <c r="B4" s="120"/>
      <c r="C4" s="121"/>
      <c r="D4" s="121"/>
      <c r="E4" s="121"/>
      <c r="F4" s="121"/>
      <c r="G4" s="121"/>
      <c r="H4" s="121"/>
      <c r="I4" s="121"/>
      <c r="J4" s="121"/>
      <c r="K4" s="122"/>
      <c r="L4" s="11"/>
      <c r="M4" s="80"/>
    </row>
    <row r="5" spans="1:13" ht="16.5" customHeight="1" x14ac:dyDescent="0.4">
      <c r="A5" s="11"/>
      <c r="B5" s="123" t="s">
        <v>0</v>
      </c>
      <c r="C5" s="124"/>
      <c r="D5" s="124"/>
      <c r="E5" s="124"/>
      <c r="F5" s="124"/>
      <c r="G5" s="124"/>
      <c r="H5" s="124"/>
      <c r="I5" s="124"/>
      <c r="J5" s="124"/>
      <c r="K5" s="125"/>
      <c r="L5" s="11"/>
      <c r="M5" s="80"/>
    </row>
    <row r="6" spans="1:13" ht="16.5" customHeight="1" x14ac:dyDescent="0.4">
      <c r="A6" s="11"/>
      <c r="B6" s="123" t="s">
        <v>1</v>
      </c>
      <c r="C6" s="124"/>
      <c r="D6" s="124"/>
      <c r="E6" s="124"/>
      <c r="F6" s="124"/>
      <c r="G6" s="124"/>
      <c r="H6" s="124"/>
      <c r="I6" s="124"/>
      <c r="J6" s="124"/>
      <c r="K6" s="125"/>
      <c r="L6" s="11"/>
      <c r="M6" s="80"/>
    </row>
    <row r="7" spans="1:13" ht="36" customHeight="1" x14ac:dyDescent="0.4">
      <c r="A7" s="11"/>
      <c r="B7" s="27"/>
      <c r="C7" s="28"/>
      <c r="D7" s="28"/>
      <c r="E7" s="28"/>
      <c r="F7" s="53"/>
      <c r="G7" s="28"/>
      <c r="H7" s="30"/>
      <c r="I7" s="87"/>
      <c r="J7" s="28"/>
      <c r="K7" s="29"/>
      <c r="L7" s="11"/>
      <c r="M7" s="80"/>
    </row>
    <row r="8" spans="1:13" ht="19.3" x14ac:dyDescent="0.35">
      <c r="A8" s="11"/>
      <c r="B8" s="14"/>
      <c r="C8" s="15"/>
      <c r="D8" s="15"/>
      <c r="E8" s="15"/>
      <c r="F8" s="116"/>
      <c r="G8" s="116"/>
      <c r="H8" s="116"/>
      <c r="I8" s="116"/>
      <c r="J8" s="15"/>
      <c r="K8" s="16"/>
      <c r="L8" s="11"/>
      <c r="M8" s="80"/>
    </row>
    <row r="9" spans="1:13" ht="36" customHeight="1" x14ac:dyDescent="0.35">
      <c r="A9" s="11"/>
      <c r="B9" s="12"/>
      <c r="C9" s="109" t="s">
        <v>74</v>
      </c>
      <c r="D9" s="109"/>
      <c r="E9" s="109"/>
      <c r="F9" s="109"/>
      <c r="G9" s="109"/>
      <c r="H9" s="109"/>
      <c r="I9" s="109"/>
      <c r="J9" s="109"/>
      <c r="K9" s="13"/>
      <c r="L9" s="11"/>
      <c r="M9" s="80"/>
    </row>
    <row r="10" spans="1:13" ht="18" thickBot="1" x14ac:dyDescent="0.45">
      <c r="A10" s="11"/>
      <c r="B10" s="12"/>
      <c r="C10" s="31"/>
      <c r="D10" s="32"/>
      <c r="E10" s="32"/>
      <c r="G10" s="32"/>
      <c r="H10" s="100"/>
      <c r="I10" s="88"/>
      <c r="J10" s="32"/>
      <c r="K10" s="13"/>
      <c r="L10" s="11"/>
      <c r="M10" s="80"/>
    </row>
    <row r="11" spans="1:13" ht="18" customHeight="1" thickBot="1" x14ac:dyDescent="0.5">
      <c r="A11" s="11"/>
      <c r="B11" s="12"/>
      <c r="C11" s="42"/>
      <c r="D11" s="43"/>
      <c r="E11" s="43"/>
      <c r="F11" s="54"/>
      <c r="G11" s="44"/>
      <c r="H11" s="101"/>
      <c r="I11" s="89"/>
      <c r="J11" s="45"/>
      <c r="K11" s="13"/>
      <c r="L11" s="11"/>
      <c r="M11" s="80"/>
    </row>
    <row r="12" spans="1:13" ht="17.149999999999999" thickBot="1" x14ac:dyDescent="0.4">
      <c r="A12" s="11"/>
      <c r="B12" s="12"/>
      <c r="C12" s="46" t="s">
        <v>2</v>
      </c>
      <c r="D12" s="47" t="s">
        <v>3</v>
      </c>
      <c r="E12" s="48" t="s">
        <v>79</v>
      </c>
      <c r="F12" s="49" t="s">
        <v>4</v>
      </c>
      <c r="G12" s="47" t="s">
        <v>5</v>
      </c>
      <c r="H12" s="50" t="s">
        <v>6</v>
      </c>
      <c r="I12" s="90" t="s">
        <v>7</v>
      </c>
      <c r="J12" s="51" t="s">
        <v>8</v>
      </c>
      <c r="K12" s="13"/>
      <c r="L12" s="11"/>
      <c r="M12" s="80"/>
    </row>
    <row r="13" spans="1:13" ht="24.65" customHeight="1" thickBot="1" x14ac:dyDescent="0.4">
      <c r="A13" s="11"/>
      <c r="B13" s="12"/>
      <c r="C13" s="33" t="s">
        <v>81</v>
      </c>
      <c r="D13" s="34"/>
      <c r="E13" s="34"/>
      <c r="F13" s="41"/>
      <c r="G13" s="34"/>
      <c r="H13" s="102"/>
      <c r="I13" s="91"/>
      <c r="J13" s="35"/>
      <c r="K13" s="13"/>
      <c r="L13" s="11"/>
      <c r="M13" s="80"/>
    </row>
    <row r="14" spans="1:13" ht="28.3" x14ac:dyDescent="0.35">
      <c r="A14" s="11"/>
      <c r="B14" s="12"/>
      <c r="C14" s="76" t="s">
        <v>45</v>
      </c>
      <c r="D14" s="64" t="s">
        <v>80</v>
      </c>
      <c r="E14" s="64" t="s">
        <v>139</v>
      </c>
      <c r="F14" s="70" t="s">
        <v>76</v>
      </c>
      <c r="G14" s="65" t="s">
        <v>39</v>
      </c>
      <c r="H14" s="84">
        <v>3672</v>
      </c>
      <c r="I14" s="147">
        <v>36778</v>
      </c>
      <c r="J14" s="71">
        <f>ROUND(H14*I14,0)</f>
        <v>135048816</v>
      </c>
      <c r="K14" s="13"/>
      <c r="L14" s="11"/>
      <c r="M14" s="80"/>
    </row>
    <row r="15" spans="1:13" ht="28.3" x14ac:dyDescent="0.35">
      <c r="A15" s="11"/>
      <c r="B15" s="12"/>
      <c r="C15" s="63" t="s">
        <v>46</v>
      </c>
      <c r="D15" s="64">
        <v>1.1000000000000001</v>
      </c>
      <c r="E15" s="64" t="s">
        <v>140</v>
      </c>
      <c r="F15" s="70" t="s">
        <v>77</v>
      </c>
      <c r="G15" s="65" t="s">
        <v>39</v>
      </c>
      <c r="H15" s="84">
        <v>27</v>
      </c>
      <c r="I15" s="147">
        <v>277773</v>
      </c>
      <c r="J15" s="71">
        <f>ROUND(H15*I15,0)</f>
        <v>7499871</v>
      </c>
      <c r="K15" s="13"/>
      <c r="L15" s="11"/>
      <c r="M15" s="80"/>
    </row>
    <row r="16" spans="1:13" ht="28.3" x14ac:dyDescent="0.35">
      <c r="A16" s="11"/>
      <c r="B16" s="12"/>
      <c r="C16" s="63" t="s">
        <v>75</v>
      </c>
      <c r="D16" s="64">
        <v>1.6</v>
      </c>
      <c r="E16" s="66" t="s">
        <v>44</v>
      </c>
      <c r="F16" s="70" t="s">
        <v>78</v>
      </c>
      <c r="G16" s="65" t="s">
        <v>37</v>
      </c>
      <c r="H16" s="84">
        <v>74109</v>
      </c>
      <c r="I16" s="147">
        <v>2268</v>
      </c>
      <c r="J16" s="71">
        <f>ROUND(H16*I16,0)</f>
        <v>168079212</v>
      </c>
      <c r="K16" s="13"/>
      <c r="L16" s="11"/>
      <c r="M16" s="80"/>
    </row>
    <row r="17" spans="1:13" ht="26.5" customHeight="1" thickBot="1" x14ac:dyDescent="0.4">
      <c r="A17" s="11"/>
      <c r="B17" s="12"/>
      <c r="C17" s="36" t="s">
        <v>9</v>
      </c>
      <c r="D17" s="37"/>
      <c r="E17" s="37"/>
      <c r="F17" s="40" t="s">
        <v>28</v>
      </c>
      <c r="G17" s="37"/>
      <c r="H17" s="140"/>
      <c r="I17" s="148"/>
      <c r="J17" s="72">
        <f>SUM(J14:J16)</f>
        <v>310627899</v>
      </c>
      <c r="K17" s="13"/>
      <c r="L17" s="11"/>
      <c r="M17" s="80"/>
    </row>
    <row r="18" spans="1:13" ht="24.65" customHeight="1" thickBot="1" x14ac:dyDescent="0.4">
      <c r="A18" s="11"/>
      <c r="B18" s="12"/>
      <c r="C18" s="33" t="s">
        <v>99</v>
      </c>
      <c r="D18" s="34"/>
      <c r="E18" s="34"/>
      <c r="F18" s="41"/>
      <c r="G18" s="34"/>
      <c r="H18" s="141"/>
      <c r="I18" s="149"/>
      <c r="J18" s="35"/>
      <c r="K18" s="13"/>
      <c r="L18" s="11"/>
      <c r="M18" s="80"/>
    </row>
    <row r="19" spans="1:13" ht="34.5" customHeight="1" x14ac:dyDescent="0.35">
      <c r="A19" s="11"/>
      <c r="B19" s="12"/>
      <c r="C19" s="67" t="s">
        <v>47</v>
      </c>
      <c r="D19" s="64">
        <v>3.2</v>
      </c>
      <c r="E19" s="66" t="s">
        <v>86</v>
      </c>
      <c r="F19" s="70" t="s">
        <v>36</v>
      </c>
      <c r="G19" s="65" t="s">
        <v>39</v>
      </c>
      <c r="H19" s="84">
        <v>1150</v>
      </c>
      <c r="I19" s="147">
        <v>289941</v>
      </c>
      <c r="J19" s="71">
        <f>ROUND(H19*I19,0)</f>
        <v>333432150</v>
      </c>
      <c r="K19" s="13"/>
      <c r="L19" s="11"/>
      <c r="M19" s="80"/>
    </row>
    <row r="20" spans="1:13" ht="34.5" customHeight="1" x14ac:dyDescent="0.35">
      <c r="A20" s="11"/>
      <c r="B20" s="12"/>
      <c r="C20" s="67" t="s">
        <v>48</v>
      </c>
      <c r="D20" s="64" t="s">
        <v>87</v>
      </c>
      <c r="E20" s="66" t="s">
        <v>88</v>
      </c>
      <c r="F20" s="70" t="s">
        <v>56</v>
      </c>
      <c r="G20" s="65" t="s">
        <v>39</v>
      </c>
      <c r="H20" s="84">
        <v>1095</v>
      </c>
      <c r="I20" s="147">
        <v>328088</v>
      </c>
      <c r="J20" s="71">
        <f>ROUND(H20*I20,0)</f>
        <v>359256360</v>
      </c>
      <c r="K20" s="13"/>
      <c r="L20" s="11"/>
      <c r="M20" s="80"/>
    </row>
    <row r="21" spans="1:13" ht="34.5" customHeight="1" x14ac:dyDescent="0.35">
      <c r="A21" s="11"/>
      <c r="B21" s="12"/>
      <c r="C21" s="67" t="s">
        <v>49</v>
      </c>
      <c r="D21" s="64">
        <v>3.5</v>
      </c>
      <c r="E21" s="66" t="s">
        <v>89</v>
      </c>
      <c r="F21" s="70" t="s">
        <v>57</v>
      </c>
      <c r="G21" s="65" t="s">
        <v>41</v>
      </c>
      <c r="H21" s="84">
        <v>5474</v>
      </c>
      <c r="I21" s="147">
        <v>8537</v>
      </c>
      <c r="J21" s="71">
        <f>ROUND(H21*I21,0)</f>
        <v>46731538</v>
      </c>
      <c r="K21" s="13"/>
      <c r="L21" s="11"/>
      <c r="M21" s="80"/>
    </row>
    <row r="22" spans="1:13" ht="34.5" customHeight="1" x14ac:dyDescent="0.35">
      <c r="A22" s="11"/>
      <c r="B22" s="12"/>
      <c r="C22" s="67" t="s">
        <v>50</v>
      </c>
      <c r="D22" s="64">
        <v>3.6</v>
      </c>
      <c r="E22" s="66" t="s">
        <v>90</v>
      </c>
      <c r="F22" s="70" t="s">
        <v>94</v>
      </c>
      <c r="G22" s="65" t="s">
        <v>41</v>
      </c>
      <c r="H22" s="84">
        <v>5474</v>
      </c>
      <c r="I22" s="147">
        <v>1859</v>
      </c>
      <c r="J22" s="71">
        <f>ROUND(H22*I22,0)</f>
        <v>10176166</v>
      </c>
      <c r="K22" s="13"/>
      <c r="L22" s="11"/>
      <c r="M22" s="80"/>
    </row>
    <row r="23" spans="1:13" ht="34.5" customHeight="1" x14ac:dyDescent="0.35">
      <c r="A23" s="11"/>
      <c r="B23" s="12"/>
      <c r="C23" s="67" t="s">
        <v>82</v>
      </c>
      <c r="D23" s="64">
        <v>3.1</v>
      </c>
      <c r="E23" s="66" t="s">
        <v>91</v>
      </c>
      <c r="F23" s="70" t="s">
        <v>95</v>
      </c>
      <c r="G23" s="65" t="s">
        <v>39</v>
      </c>
      <c r="H23" s="84">
        <v>328</v>
      </c>
      <c r="I23" s="147">
        <v>1502134</v>
      </c>
      <c r="J23" s="71">
        <f>ROUND(H23*I23,0)</f>
        <v>492699952</v>
      </c>
      <c r="K23" s="13"/>
      <c r="L23" s="11"/>
      <c r="M23" s="80"/>
    </row>
    <row r="24" spans="1:13" ht="28.3" x14ac:dyDescent="0.35">
      <c r="A24" s="11"/>
      <c r="B24" s="12"/>
      <c r="C24" s="67" t="s">
        <v>83</v>
      </c>
      <c r="D24" s="64" t="s">
        <v>92</v>
      </c>
      <c r="E24" s="64" t="s">
        <v>93</v>
      </c>
      <c r="F24" s="70" t="s">
        <v>96</v>
      </c>
      <c r="G24" s="65" t="s">
        <v>39</v>
      </c>
      <c r="H24" s="84">
        <v>328</v>
      </c>
      <c r="I24" s="147">
        <v>1491473</v>
      </c>
      <c r="J24" s="71">
        <f>ROUND(H24*I24,0)</f>
        <v>489203144</v>
      </c>
      <c r="K24" s="13"/>
      <c r="L24" s="11"/>
      <c r="M24" s="80"/>
    </row>
    <row r="25" spans="1:13" ht="16.75" x14ac:dyDescent="0.35">
      <c r="A25" s="11"/>
      <c r="B25" s="12"/>
      <c r="C25" s="67" t="s">
        <v>84</v>
      </c>
      <c r="D25" s="68">
        <v>4.3499999999999996</v>
      </c>
      <c r="E25" s="64" t="s">
        <v>44</v>
      </c>
      <c r="F25" s="70" t="s">
        <v>97</v>
      </c>
      <c r="G25" s="65" t="s">
        <v>41</v>
      </c>
      <c r="H25" s="84">
        <v>5791</v>
      </c>
      <c r="I25" s="147">
        <v>18764</v>
      </c>
      <c r="J25" s="71">
        <f>ROUND(H25*I25,0)</f>
        <v>108662324</v>
      </c>
      <c r="K25" s="13"/>
      <c r="L25" s="11"/>
      <c r="M25" s="80"/>
    </row>
    <row r="26" spans="1:13" ht="28.3" x14ac:dyDescent="0.35">
      <c r="A26" s="11"/>
      <c r="B26" s="12"/>
      <c r="C26" s="67" t="s">
        <v>85</v>
      </c>
      <c r="D26" s="68">
        <v>4.47</v>
      </c>
      <c r="E26" s="64" t="s">
        <v>44</v>
      </c>
      <c r="F26" s="70" t="s">
        <v>98</v>
      </c>
      <c r="G26" s="65" t="s">
        <v>41</v>
      </c>
      <c r="H26" s="84">
        <v>5791</v>
      </c>
      <c r="I26" s="147">
        <v>31570</v>
      </c>
      <c r="J26" s="71">
        <f>ROUND(H26*I26,0)</f>
        <v>182821870</v>
      </c>
      <c r="K26" s="13"/>
      <c r="L26" s="11"/>
      <c r="M26" s="80"/>
    </row>
    <row r="27" spans="1:13" ht="26.5" customHeight="1" thickBot="1" x14ac:dyDescent="0.4">
      <c r="A27" s="11"/>
      <c r="B27" s="12"/>
      <c r="C27" s="36" t="s">
        <v>9</v>
      </c>
      <c r="D27" s="37"/>
      <c r="E27" s="37"/>
      <c r="F27" s="40" t="s">
        <v>28</v>
      </c>
      <c r="G27" s="37"/>
      <c r="H27" s="140"/>
      <c r="I27" s="148"/>
      <c r="J27" s="73">
        <f>SUM(J19:J26)</f>
        <v>2022983504</v>
      </c>
      <c r="K27" s="13"/>
      <c r="L27" s="11"/>
      <c r="M27" s="80"/>
    </row>
    <row r="28" spans="1:13" ht="24.65" customHeight="1" thickBot="1" x14ac:dyDescent="0.4">
      <c r="A28" s="11"/>
      <c r="B28" s="12"/>
      <c r="C28" s="33" t="s">
        <v>100</v>
      </c>
      <c r="D28" s="34"/>
      <c r="E28" s="34"/>
      <c r="F28" s="41"/>
      <c r="G28" s="34"/>
      <c r="H28" s="141"/>
      <c r="I28" s="149"/>
      <c r="J28" s="35"/>
      <c r="K28" s="13"/>
      <c r="L28" s="11"/>
      <c r="M28" s="80"/>
    </row>
    <row r="29" spans="1:13" ht="16.75" x14ac:dyDescent="0.35">
      <c r="A29" s="11"/>
      <c r="B29" s="12"/>
      <c r="C29" s="67" t="s">
        <v>51</v>
      </c>
      <c r="D29" s="68" t="s">
        <v>107</v>
      </c>
      <c r="E29" s="64" t="s">
        <v>108</v>
      </c>
      <c r="F29" s="70" t="s">
        <v>118</v>
      </c>
      <c r="G29" s="65" t="s">
        <v>39</v>
      </c>
      <c r="H29" s="84">
        <v>36</v>
      </c>
      <c r="I29" s="147">
        <v>1002416</v>
      </c>
      <c r="J29" s="71">
        <f>ROUND(H29*I29,0)</f>
        <v>36086976</v>
      </c>
      <c r="K29" s="13"/>
      <c r="L29" s="11"/>
      <c r="M29" s="80"/>
    </row>
    <row r="30" spans="1:13" ht="16.75" x14ac:dyDescent="0.35">
      <c r="A30" s="11"/>
      <c r="B30" s="12"/>
      <c r="C30" s="67" t="s">
        <v>52</v>
      </c>
      <c r="D30" s="68" t="s">
        <v>109</v>
      </c>
      <c r="E30" s="64" t="s">
        <v>108</v>
      </c>
      <c r="F30" s="70" t="s">
        <v>119</v>
      </c>
      <c r="G30" s="65" t="s">
        <v>39</v>
      </c>
      <c r="H30" s="84">
        <v>33</v>
      </c>
      <c r="I30" s="147">
        <v>1200648</v>
      </c>
      <c r="J30" s="71">
        <f>ROUND(H30*I30,0)</f>
        <v>39621384</v>
      </c>
      <c r="K30" s="13"/>
      <c r="L30" s="11"/>
      <c r="M30" s="80"/>
    </row>
    <row r="31" spans="1:13" ht="16.75" x14ac:dyDescent="0.35">
      <c r="A31" s="11"/>
      <c r="B31" s="12"/>
      <c r="C31" s="67" t="s">
        <v>53</v>
      </c>
      <c r="D31" s="68">
        <v>4.21</v>
      </c>
      <c r="E31" s="64" t="s">
        <v>72</v>
      </c>
      <c r="F31" s="70" t="s">
        <v>61</v>
      </c>
      <c r="G31" s="65" t="s">
        <v>39</v>
      </c>
      <c r="H31" s="84">
        <v>280</v>
      </c>
      <c r="I31" s="147">
        <v>830552</v>
      </c>
      <c r="J31" s="71">
        <f>ROUND(H31*I31,0)</f>
        <v>232554560</v>
      </c>
      <c r="K31" s="13"/>
      <c r="L31" s="11"/>
      <c r="M31" s="80"/>
    </row>
    <row r="32" spans="1:13" ht="16.75" x14ac:dyDescent="0.35">
      <c r="A32" s="11"/>
      <c r="B32" s="12"/>
      <c r="C32" s="67" t="s">
        <v>54</v>
      </c>
      <c r="D32" s="68" t="s">
        <v>110</v>
      </c>
      <c r="E32" s="64" t="s">
        <v>111</v>
      </c>
      <c r="F32" s="70" t="s">
        <v>63</v>
      </c>
      <c r="G32" s="65" t="s">
        <v>39</v>
      </c>
      <c r="H32" s="84">
        <v>113</v>
      </c>
      <c r="I32" s="147">
        <v>185651</v>
      </c>
      <c r="J32" s="71">
        <f>ROUND(H32*I32,0)</f>
        <v>20978563</v>
      </c>
      <c r="K32" s="13"/>
      <c r="L32" s="11"/>
      <c r="M32" s="80"/>
    </row>
    <row r="33" spans="1:13" ht="16.75" x14ac:dyDescent="0.35">
      <c r="A33" s="11"/>
      <c r="B33" s="12"/>
      <c r="C33" s="67" t="s">
        <v>55</v>
      </c>
      <c r="D33" s="68" t="s">
        <v>112</v>
      </c>
      <c r="E33" s="64" t="s">
        <v>113</v>
      </c>
      <c r="F33" s="70" t="s">
        <v>64</v>
      </c>
      <c r="G33" s="65" t="s">
        <v>39</v>
      </c>
      <c r="H33" s="84">
        <v>11</v>
      </c>
      <c r="I33" s="147">
        <v>648379</v>
      </c>
      <c r="J33" s="71">
        <f>ROUND(H33*I33,0)</f>
        <v>7132169</v>
      </c>
      <c r="K33" s="13"/>
      <c r="L33" s="11"/>
      <c r="M33" s="80"/>
    </row>
    <row r="34" spans="1:13" ht="28.3" x14ac:dyDescent="0.35">
      <c r="A34" s="11"/>
      <c r="B34" s="12"/>
      <c r="C34" s="67" t="s">
        <v>101</v>
      </c>
      <c r="D34" s="68" t="s">
        <v>114</v>
      </c>
      <c r="E34" s="64" t="s">
        <v>115</v>
      </c>
      <c r="F34" s="70" t="s">
        <v>30</v>
      </c>
      <c r="G34" s="65" t="s">
        <v>42</v>
      </c>
      <c r="H34" s="84">
        <v>42</v>
      </c>
      <c r="I34" s="147">
        <v>1126535</v>
      </c>
      <c r="J34" s="71">
        <f>ROUND(H34*I34,0)</f>
        <v>47314470</v>
      </c>
      <c r="K34" s="13"/>
      <c r="L34" s="11"/>
      <c r="M34" s="80"/>
    </row>
    <row r="35" spans="1:13" ht="16.75" x14ac:dyDescent="0.35">
      <c r="A35" s="11"/>
      <c r="B35" s="12"/>
      <c r="C35" s="67" t="s">
        <v>102</v>
      </c>
      <c r="D35" s="68" t="s">
        <v>116</v>
      </c>
      <c r="E35" s="64" t="s">
        <v>117</v>
      </c>
      <c r="F35" s="70" t="s">
        <v>25</v>
      </c>
      <c r="G35" s="65" t="s">
        <v>43</v>
      </c>
      <c r="H35" s="84">
        <v>22004</v>
      </c>
      <c r="I35" s="147">
        <v>10404</v>
      </c>
      <c r="J35" s="71">
        <f>ROUND(H35*I35,0)</f>
        <v>228929616</v>
      </c>
      <c r="K35" s="13"/>
      <c r="L35" s="11"/>
      <c r="M35" s="80"/>
    </row>
    <row r="36" spans="1:13" ht="28.3" x14ac:dyDescent="0.35">
      <c r="A36" s="11"/>
      <c r="B36" s="12"/>
      <c r="C36" s="67" t="s">
        <v>103</v>
      </c>
      <c r="D36" s="68">
        <v>4.42</v>
      </c>
      <c r="E36" s="64" t="s">
        <v>44</v>
      </c>
      <c r="F36" s="70" t="s">
        <v>120</v>
      </c>
      <c r="G36" s="65" t="s">
        <v>41</v>
      </c>
      <c r="H36" s="84">
        <v>3168</v>
      </c>
      <c r="I36" s="147">
        <v>15777</v>
      </c>
      <c r="J36" s="71">
        <f>ROUND(H36*I36,0)</f>
        <v>49981536</v>
      </c>
      <c r="K36" s="13"/>
      <c r="L36" s="11"/>
      <c r="M36" s="80"/>
    </row>
    <row r="37" spans="1:13" ht="16.75" x14ac:dyDescent="0.35">
      <c r="A37" s="11"/>
      <c r="B37" s="12"/>
      <c r="C37" s="67" t="s">
        <v>104</v>
      </c>
      <c r="D37" s="68">
        <v>4.2</v>
      </c>
      <c r="E37" s="64" t="s">
        <v>44</v>
      </c>
      <c r="F37" s="70" t="s">
        <v>121</v>
      </c>
      <c r="G37" s="65" t="s">
        <v>38</v>
      </c>
      <c r="H37" s="84">
        <v>8</v>
      </c>
      <c r="I37" s="147">
        <v>31367</v>
      </c>
      <c r="J37" s="71">
        <f>ROUND(H37*I37,0)</f>
        <v>250936</v>
      </c>
      <c r="K37" s="13"/>
      <c r="L37" s="11"/>
      <c r="M37" s="80"/>
    </row>
    <row r="38" spans="1:13" ht="16.75" x14ac:dyDescent="0.35">
      <c r="A38" s="11"/>
      <c r="B38" s="12"/>
      <c r="C38" s="67" t="s">
        <v>105</v>
      </c>
      <c r="D38" s="68">
        <v>4.22</v>
      </c>
      <c r="E38" s="64">
        <v>673.1</v>
      </c>
      <c r="F38" s="70" t="s">
        <v>62</v>
      </c>
      <c r="G38" s="65" t="s">
        <v>39</v>
      </c>
      <c r="H38" s="84">
        <v>489</v>
      </c>
      <c r="I38" s="147">
        <v>339692</v>
      </c>
      <c r="J38" s="71">
        <f>ROUND(H38*I38,0)</f>
        <v>166109388</v>
      </c>
      <c r="K38" s="13"/>
      <c r="L38" s="11"/>
      <c r="M38" s="80"/>
    </row>
    <row r="39" spans="1:13" ht="16.75" x14ac:dyDescent="0.35">
      <c r="A39" s="11"/>
      <c r="B39" s="12"/>
      <c r="C39" s="67" t="s">
        <v>106</v>
      </c>
      <c r="D39" s="68">
        <v>3.11</v>
      </c>
      <c r="E39" s="64" t="s">
        <v>44</v>
      </c>
      <c r="F39" s="70" t="s">
        <v>60</v>
      </c>
      <c r="G39" s="65" t="s">
        <v>42</v>
      </c>
      <c r="H39" s="84">
        <v>775</v>
      </c>
      <c r="I39" s="147">
        <v>54736</v>
      </c>
      <c r="J39" s="71">
        <f>ROUND(H39*I39,0)</f>
        <v>42420400</v>
      </c>
      <c r="K39" s="13"/>
      <c r="L39" s="11"/>
      <c r="M39" s="80"/>
    </row>
    <row r="40" spans="1:13" ht="26.5" customHeight="1" thickBot="1" x14ac:dyDescent="0.4">
      <c r="A40" s="11"/>
      <c r="B40" s="12"/>
      <c r="C40" s="36" t="s">
        <v>9</v>
      </c>
      <c r="D40" s="37" t="s">
        <v>40</v>
      </c>
      <c r="E40" s="37"/>
      <c r="F40" s="40"/>
      <c r="G40" s="37"/>
      <c r="H40" s="140"/>
      <c r="I40" s="148"/>
      <c r="J40" s="73">
        <f>SUM(J29:J39)</f>
        <v>871379998</v>
      </c>
      <c r="K40" s="13"/>
      <c r="L40" s="11"/>
      <c r="M40" s="80"/>
    </row>
    <row r="41" spans="1:13" ht="24.65" customHeight="1" thickBot="1" x14ac:dyDescent="0.4">
      <c r="A41" s="11"/>
      <c r="B41" s="12"/>
      <c r="C41" s="33" t="s">
        <v>122</v>
      </c>
      <c r="D41" s="34"/>
      <c r="E41" s="34"/>
      <c r="F41" s="41"/>
      <c r="G41" s="34"/>
      <c r="H41" s="141"/>
      <c r="I41" s="149"/>
      <c r="J41" s="35"/>
      <c r="K41" s="13"/>
      <c r="L41" s="11"/>
      <c r="M41" s="80"/>
    </row>
    <row r="42" spans="1:13" ht="28.3" x14ac:dyDescent="0.35">
      <c r="A42" s="11"/>
      <c r="B42" s="12"/>
      <c r="C42" s="69" t="s">
        <v>58</v>
      </c>
      <c r="D42" s="68" t="s">
        <v>123</v>
      </c>
      <c r="E42" s="64" t="s">
        <v>124</v>
      </c>
      <c r="F42" s="70" t="s">
        <v>71</v>
      </c>
      <c r="G42" s="65" t="s">
        <v>42</v>
      </c>
      <c r="H42" s="85">
        <v>10</v>
      </c>
      <c r="I42" s="147">
        <v>56913</v>
      </c>
      <c r="J42" s="71">
        <f>ROUND(H42*I42,0)</f>
        <v>569130</v>
      </c>
      <c r="K42" s="13"/>
      <c r="L42" s="11"/>
      <c r="M42" s="80"/>
    </row>
    <row r="43" spans="1:13" ht="42.45" x14ac:dyDescent="0.35">
      <c r="A43" s="11"/>
      <c r="B43" s="12"/>
      <c r="C43" s="69" t="s">
        <v>59</v>
      </c>
      <c r="D43" s="68">
        <v>6.2</v>
      </c>
      <c r="E43" s="64" t="s">
        <v>141</v>
      </c>
      <c r="F43" s="70" t="s">
        <v>125</v>
      </c>
      <c r="G43" s="65" t="s">
        <v>38</v>
      </c>
      <c r="H43" s="85">
        <v>1</v>
      </c>
      <c r="I43" s="147">
        <v>295627</v>
      </c>
      <c r="J43" s="71">
        <f>ROUND(H43*I43,0)</f>
        <v>295627</v>
      </c>
      <c r="K43" s="13"/>
      <c r="L43" s="11"/>
      <c r="M43" s="80"/>
    </row>
    <row r="44" spans="1:13" ht="26.5" customHeight="1" thickBot="1" x14ac:dyDescent="0.4">
      <c r="A44" s="11"/>
      <c r="B44" s="12"/>
      <c r="C44" s="36" t="s">
        <v>9</v>
      </c>
      <c r="D44" s="37"/>
      <c r="E44" s="37"/>
      <c r="F44" s="40" t="s">
        <v>28</v>
      </c>
      <c r="G44" s="37"/>
      <c r="H44" s="140"/>
      <c r="I44" s="148"/>
      <c r="J44" s="73">
        <f>SUM(J42:J43)</f>
        <v>864757</v>
      </c>
      <c r="K44" s="13"/>
      <c r="L44" s="11"/>
      <c r="M44" s="80"/>
    </row>
    <row r="45" spans="1:13" ht="24.65" customHeight="1" thickBot="1" x14ac:dyDescent="0.4">
      <c r="A45" s="11"/>
      <c r="B45" s="12"/>
      <c r="C45" s="33" t="s">
        <v>65</v>
      </c>
      <c r="D45" s="34"/>
      <c r="E45" s="34"/>
      <c r="F45" s="41"/>
      <c r="G45" s="34"/>
      <c r="H45" s="141"/>
      <c r="I45" s="149"/>
      <c r="J45" s="35"/>
      <c r="K45" s="13"/>
      <c r="L45" s="11"/>
      <c r="M45" s="80"/>
    </row>
    <row r="46" spans="1:13" ht="24.65" customHeight="1" x14ac:dyDescent="0.35">
      <c r="A46" s="11"/>
      <c r="B46" s="12"/>
      <c r="C46" s="69" t="s">
        <v>66</v>
      </c>
      <c r="D46" s="64">
        <v>7.1</v>
      </c>
      <c r="E46" s="64"/>
      <c r="F46" s="70" t="s">
        <v>69</v>
      </c>
      <c r="G46" s="65" t="s">
        <v>42</v>
      </c>
      <c r="H46" s="85">
        <v>3048</v>
      </c>
      <c r="I46" s="147">
        <v>7035</v>
      </c>
      <c r="J46" s="71">
        <f>ROUND(H46*I46,0)</f>
        <v>21442680</v>
      </c>
      <c r="K46" s="13"/>
      <c r="L46" s="11"/>
      <c r="M46" s="80"/>
    </row>
    <row r="47" spans="1:13" ht="16.75" x14ac:dyDescent="0.35">
      <c r="A47" s="11"/>
      <c r="B47" s="12"/>
      <c r="C47" s="69" t="s">
        <v>67</v>
      </c>
      <c r="D47" s="64">
        <v>7.2</v>
      </c>
      <c r="E47" s="64"/>
      <c r="F47" s="70" t="s">
        <v>132</v>
      </c>
      <c r="G47" s="65" t="s">
        <v>41</v>
      </c>
      <c r="H47" s="85">
        <v>100</v>
      </c>
      <c r="I47" s="147">
        <v>78023</v>
      </c>
      <c r="J47" s="71">
        <f>ROUND(H47*I47,0)</f>
        <v>7802300</v>
      </c>
      <c r="K47" s="13"/>
      <c r="L47" s="11"/>
      <c r="M47" s="80"/>
    </row>
    <row r="48" spans="1:13" ht="16.75" x14ac:dyDescent="0.35">
      <c r="A48" s="11"/>
      <c r="B48" s="12"/>
      <c r="C48" s="69" t="s">
        <v>68</v>
      </c>
      <c r="D48" s="64">
        <v>5.3</v>
      </c>
      <c r="E48" s="64" t="s">
        <v>142</v>
      </c>
      <c r="F48" s="70" t="s">
        <v>133</v>
      </c>
      <c r="G48" s="65" t="s">
        <v>38</v>
      </c>
      <c r="H48" s="85">
        <v>21</v>
      </c>
      <c r="I48" s="147">
        <v>148073</v>
      </c>
      <c r="J48" s="71">
        <f>ROUND(H48*I48,0)</f>
        <v>3109533</v>
      </c>
      <c r="K48" s="13"/>
      <c r="L48" s="11"/>
      <c r="M48" s="80"/>
    </row>
    <row r="49" spans="1:13" ht="16.75" x14ac:dyDescent="0.35">
      <c r="A49" s="11"/>
      <c r="B49" s="12"/>
      <c r="C49" s="69" t="s">
        <v>126</v>
      </c>
      <c r="D49" s="64">
        <v>5.4</v>
      </c>
      <c r="E49" s="64" t="s">
        <v>143</v>
      </c>
      <c r="F49" s="70" t="s">
        <v>134</v>
      </c>
      <c r="G49" s="65" t="s">
        <v>38</v>
      </c>
      <c r="H49" s="84">
        <v>6</v>
      </c>
      <c r="I49" s="147">
        <v>123669</v>
      </c>
      <c r="J49" s="71">
        <f>ROUND(H49*I49,0)</f>
        <v>742014</v>
      </c>
      <c r="K49" s="13"/>
      <c r="L49" s="11"/>
      <c r="M49" s="80"/>
    </row>
    <row r="50" spans="1:13" ht="16.75" x14ac:dyDescent="0.35">
      <c r="A50" s="11"/>
      <c r="B50" s="12"/>
      <c r="C50" s="69" t="s">
        <v>127</v>
      </c>
      <c r="D50" s="64">
        <v>5.5</v>
      </c>
      <c r="E50" s="64" t="s">
        <v>144</v>
      </c>
      <c r="F50" s="70" t="s">
        <v>135</v>
      </c>
      <c r="G50" s="65" t="s">
        <v>42</v>
      </c>
      <c r="H50" s="84">
        <v>81</v>
      </c>
      <c r="I50" s="147">
        <v>260017</v>
      </c>
      <c r="J50" s="71">
        <f>ROUND(H50*I50,0)</f>
        <v>21061377</v>
      </c>
      <c r="K50" s="13"/>
      <c r="L50" s="11"/>
      <c r="M50" s="80"/>
    </row>
    <row r="51" spans="1:13" ht="28.3" x14ac:dyDescent="0.35">
      <c r="A51" s="11"/>
      <c r="B51" s="12"/>
      <c r="C51" s="69" t="s">
        <v>128</v>
      </c>
      <c r="D51" s="64">
        <v>5.6</v>
      </c>
      <c r="E51" s="64" t="s">
        <v>145</v>
      </c>
      <c r="F51" s="70" t="s">
        <v>73</v>
      </c>
      <c r="G51" s="65" t="s">
        <v>38</v>
      </c>
      <c r="H51" s="84">
        <v>381</v>
      </c>
      <c r="I51" s="147">
        <v>24000</v>
      </c>
      <c r="J51" s="71">
        <f>ROUND(H51*I51,0)</f>
        <v>9144000</v>
      </c>
      <c r="K51" s="13"/>
      <c r="L51" s="11"/>
      <c r="M51" s="80"/>
    </row>
    <row r="52" spans="1:13" ht="16.75" x14ac:dyDescent="0.35">
      <c r="A52" s="11"/>
      <c r="B52" s="12"/>
      <c r="C52" s="69" t="s">
        <v>129</v>
      </c>
      <c r="D52" s="64">
        <v>7.6</v>
      </c>
      <c r="E52" s="64"/>
      <c r="F52" s="70" t="s">
        <v>70</v>
      </c>
      <c r="G52" s="65" t="s">
        <v>38</v>
      </c>
      <c r="H52" s="84">
        <v>38</v>
      </c>
      <c r="I52" s="147">
        <v>724966</v>
      </c>
      <c r="J52" s="71">
        <f>ROUND(H52*I52,0)</f>
        <v>27548708</v>
      </c>
      <c r="K52" s="13"/>
      <c r="L52" s="11"/>
      <c r="M52" s="80"/>
    </row>
    <row r="53" spans="1:13" ht="16.75" x14ac:dyDescent="0.35">
      <c r="A53" s="11"/>
      <c r="B53" s="12"/>
      <c r="C53" s="69" t="s">
        <v>130</v>
      </c>
      <c r="D53" s="64">
        <v>7.9</v>
      </c>
      <c r="E53" s="64"/>
      <c r="F53" s="70" t="s">
        <v>136</v>
      </c>
      <c r="G53" s="65" t="s">
        <v>38</v>
      </c>
      <c r="H53" s="84">
        <v>160</v>
      </c>
      <c r="I53" s="147">
        <v>25583</v>
      </c>
      <c r="J53" s="71">
        <f>ROUND(H53*I53,0)</f>
        <v>4093280</v>
      </c>
      <c r="K53" s="13"/>
      <c r="L53" s="11"/>
      <c r="M53" s="80"/>
    </row>
    <row r="54" spans="1:13" ht="28.3" x14ac:dyDescent="0.35">
      <c r="A54" s="11"/>
      <c r="B54" s="12"/>
      <c r="C54" s="69" t="s">
        <v>131</v>
      </c>
      <c r="D54" s="64"/>
      <c r="E54" s="64"/>
      <c r="F54" s="70" t="s">
        <v>137</v>
      </c>
      <c r="G54" s="65" t="s">
        <v>38</v>
      </c>
      <c r="H54" s="84">
        <v>20</v>
      </c>
      <c r="I54" s="147">
        <v>63013</v>
      </c>
      <c r="J54" s="71">
        <f>ROUND(H54*I54,0)</f>
        <v>1260260</v>
      </c>
      <c r="K54" s="13"/>
      <c r="L54" s="11"/>
      <c r="M54" s="80"/>
    </row>
    <row r="55" spans="1:13" ht="26.5" customHeight="1" thickBot="1" x14ac:dyDescent="0.4">
      <c r="A55" s="11"/>
      <c r="B55" s="12"/>
      <c r="C55" s="36" t="s">
        <v>9</v>
      </c>
      <c r="D55" s="37"/>
      <c r="E55" s="37"/>
      <c r="F55" s="40" t="s">
        <v>28</v>
      </c>
      <c r="G55" s="37"/>
      <c r="H55" s="103"/>
      <c r="I55" s="92"/>
      <c r="J55" s="73">
        <f>SUM(J46:J54)</f>
        <v>96204152</v>
      </c>
      <c r="K55" s="13"/>
      <c r="L55" s="11"/>
      <c r="M55" s="80"/>
    </row>
    <row r="56" spans="1:13" ht="26.5" customHeight="1" thickBot="1" x14ac:dyDescent="0.4">
      <c r="A56" s="11"/>
      <c r="B56" s="12"/>
      <c r="C56" s="38" t="s">
        <v>31</v>
      </c>
      <c r="D56" s="39"/>
      <c r="E56" s="39"/>
      <c r="F56" s="55"/>
      <c r="G56" s="39"/>
      <c r="H56" s="104"/>
      <c r="I56" s="93"/>
      <c r="J56" s="74">
        <f>J17+J27+J40+J44+J55</f>
        <v>3302060310</v>
      </c>
      <c r="K56" s="13"/>
      <c r="L56" s="11"/>
      <c r="M56" s="80"/>
    </row>
    <row r="57" spans="1:13" s="20" customFormat="1" ht="18" thickBot="1" x14ac:dyDescent="0.4">
      <c r="A57" s="17"/>
      <c r="B57" s="18"/>
      <c r="C57" s="2"/>
      <c r="D57" s="2"/>
      <c r="E57" s="2"/>
      <c r="F57" s="56"/>
      <c r="G57" s="2"/>
      <c r="H57" s="105"/>
      <c r="I57" s="94"/>
      <c r="J57" s="3"/>
      <c r="K57" s="19"/>
      <c r="L57" s="17"/>
      <c r="M57" s="80"/>
    </row>
    <row r="58" spans="1:13" s="20" customFormat="1" ht="26.5" customHeight="1" x14ac:dyDescent="0.35">
      <c r="A58" s="17"/>
      <c r="B58" s="18"/>
      <c r="C58" s="2"/>
      <c r="D58" s="2"/>
      <c r="E58" s="2"/>
      <c r="F58" s="113" t="s">
        <v>29</v>
      </c>
      <c r="G58" s="114"/>
      <c r="H58" s="114"/>
      <c r="I58" s="115"/>
      <c r="J58" s="77">
        <f>ROUND(J56,0)</f>
        <v>3302060310</v>
      </c>
      <c r="K58" s="19"/>
      <c r="L58" s="17"/>
      <c r="M58" s="80"/>
    </row>
    <row r="59" spans="1:13" s="20" customFormat="1" ht="26.5" customHeight="1" x14ac:dyDescent="0.35">
      <c r="A59" s="17"/>
      <c r="B59" s="18"/>
      <c r="C59" s="2"/>
      <c r="D59" s="2"/>
      <c r="E59" s="2"/>
      <c r="F59" s="110" t="s">
        <v>138</v>
      </c>
      <c r="G59" s="111"/>
      <c r="H59" s="111"/>
      <c r="I59" s="112"/>
      <c r="J59" s="6">
        <v>90000000</v>
      </c>
      <c r="K59" s="19"/>
      <c r="L59" s="17"/>
      <c r="M59" s="145" t="s">
        <v>146</v>
      </c>
    </row>
    <row r="60" spans="1:13" s="20" customFormat="1" ht="26.5" customHeight="1" x14ac:dyDescent="0.35">
      <c r="A60" s="17"/>
      <c r="B60" s="18"/>
      <c r="C60" s="2"/>
      <c r="D60" s="2"/>
      <c r="E60" s="2"/>
      <c r="F60" s="110" t="s">
        <v>35</v>
      </c>
      <c r="G60" s="111"/>
      <c r="H60" s="111"/>
      <c r="I60" s="112"/>
      <c r="J60" s="75">
        <v>30000000</v>
      </c>
      <c r="K60" s="19"/>
      <c r="L60" s="17"/>
      <c r="M60" s="145" t="s">
        <v>146</v>
      </c>
    </row>
    <row r="61" spans="1:13" s="20" customFormat="1" ht="26.5" customHeight="1" x14ac:dyDescent="0.35">
      <c r="A61" s="17"/>
      <c r="B61" s="18"/>
      <c r="C61" s="4"/>
      <c r="D61" s="5"/>
      <c r="E61" s="5"/>
      <c r="F61" s="110" t="s">
        <v>26</v>
      </c>
      <c r="G61" s="111"/>
      <c r="H61" s="111"/>
      <c r="I61" s="112"/>
      <c r="J61" s="75">
        <v>59410000</v>
      </c>
      <c r="K61" s="19"/>
      <c r="L61" s="17"/>
      <c r="M61" s="145" t="s">
        <v>146</v>
      </c>
    </row>
    <row r="62" spans="1:13" s="20" customFormat="1" ht="26.5" customHeight="1" x14ac:dyDescent="0.35">
      <c r="A62" s="17"/>
      <c r="B62" s="18"/>
      <c r="C62" s="4"/>
      <c r="D62" s="5"/>
      <c r="E62" s="5"/>
      <c r="F62" s="110" t="s">
        <v>33</v>
      </c>
      <c r="G62" s="111"/>
      <c r="H62" s="111"/>
      <c r="I62" s="112"/>
      <c r="J62" s="75">
        <v>118529690</v>
      </c>
      <c r="K62" s="19"/>
      <c r="L62" s="17"/>
      <c r="M62" s="145" t="s">
        <v>146</v>
      </c>
    </row>
    <row r="63" spans="1:13" s="20" customFormat="1" ht="26.5" customHeight="1" thickBot="1" x14ac:dyDescent="0.4">
      <c r="A63" s="17"/>
      <c r="B63" s="18"/>
      <c r="C63" s="4"/>
      <c r="D63" s="5"/>
      <c r="E63" s="5"/>
      <c r="F63" s="126" t="s">
        <v>10</v>
      </c>
      <c r="G63" s="127"/>
      <c r="H63" s="127"/>
      <c r="I63" s="128"/>
      <c r="J63" s="78">
        <f>SUM(J58:J62)</f>
        <v>3600000000</v>
      </c>
      <c r="K63" s="19"/>
      <c r="L63" s="17"/>
      <c r="M63" s="80"/>
    </row>
    <row r="64" spans="1:13" s="20" customFormat="1" ht="18" thickBot="1" x14ac:dyDescent="0.45">
      <c r="A64" s="17"/>
      <c r="B64" s="18"/>
      <c r="C64" s="4"/>
      <c r="D64" s="5"/>
      <c r="E64" s="5"/>
      <c r="F64" s="57"/>
      <c r="G64" s="4"/>
      <c r="H64" s="106"/>
      <c r="I64" s="95"/>
      <c r="J64" s="7"/>
      <c r="K64" s="19"/>
      <c r="L64" s="17"/>
      <c r="M64" s="80"/>
    </row>
    <row r="65" spans="1:14" s="20" customFormat="1" ht="15" x14ac:dyDescent="0.35">
      <c r="A65" s="17"/>
      <c r="B65" s="18"/>
      <c r="C65" s="8"/>
      <c r="D65" s="138"/>
      <c r="E65" s="138"/>
      <c r="F65" s="138"/>
      <c r="G65" s="138"/>
      <c r="H65" s="138"/>
      <c r="I65" s="138"/>
      <c r="J65" s="139"/>
      <c r="K65" s="21"/>
      <c r="L65" s="17"/>
      <c r="M65" s="80"/>
    </row>
    <row r="66" spans="1:14" s="20" customFormat="1" ht="46.5" customHeight="1" x14ac:dyDescent="0.35">
      <c r="A66" s="17"/>
      <c r="B66" s="18"/>
      <c r="C66" s="129" t="s">
        <v>21</v>
      </c>
      <c r="D66" s="130"/>
      <c r="E66" s="130"/>
      <c r="F66" s="130"/>
      <c r="G66" s="137" t="s">
        <v>11</v>
      </c>
      <c r="H66" s="137"/>
      <c r="I66" s="137"/>
      <c r="J66" s="9" t="s">
        <v>12</v>
      </c>
      <c r="K66" s="22"/>
      <c r="L66" s="17"/>
      <c r="M66" s="80"/>
    </row>
    <row r="67" spans="1:14" s="20" customFormat="1" ht="48.75" customHeight="1" x14ac:dyDescent="0.35">
      <c r="A67" s="17"/>
      <c r="B67" s="18"/>
      <c r="C67" s="129" t="s">
        <v>23</v>
      </c>
      <c r="D67" s="130"/>
      <c r="E67" s="130"/>
      <c r="F67" s="130"/>
      <c r="G67" s="134" t="s">
        <v>13</v>
      </c>
      <c r="H67" s="134"/>
      <c r="I67" s="96" t="s">
        <v>14</v>
      </c>
      <c r="J67" s="62">
        <v>0.315</v>
      </c>
      <c r="K67" s="22"/>
      <c r="L67" s="17"/>
      <c r="M67" s="81"/>
    </row>
    <row r="68" spans="1:14" s="20" customFormat="1" ht="30" customHeight="1" x14ac:dyDescent="0.35">
      <c r="A68" s="17"/>
      <c r="B68" s="18"/>
      <c r="C68" s="129" t="s">
        <v>22</v>
      </c>
      <c r="D68" s="130"/>
      <c r="E68" s="130"/>
      <c r="F68" s="130"/>
      <c r="G68" s="131" t="s">
        <v>15</v>
      </c>
      <c r="H68" s="132"/>
      <c r="I68" s="96" t="s">
        <v>16</v>
      </c>
      <c r="J68" s="62">
        <v>0.01</v>
      </c>
      <c r="K68" s="22"/>
      <c r="L68" s="17"/>
      <c r="M68" s="81"/>
    </row>
    <row r="69" spans="1:14" s="23" customFormat="1" ht="58.5" customHeight="1" x14ac:dyDescent="0.35">
      <c r="A69" s="17"/>
      <c r="B69" s="18"/>
      <c r="C69" s="129" t="s">
        <v>34</v>
      </c>
      <c r="D69" s="130"/>
      <c r="E69" s="130"/>
      <c r="F69" s="130"/>
      <c r="G69" s="133" t="s">
        <v>17</v>
      </c>
      <c r="H69" s="134"/>
      <c r="I69" s="96" t="s">
        <v>18</v>
      </c>
      <c r="J69" s="62">
        <v>2.5000000000000001E-2</v>
      </c>
      <c r="K69" s="19"/>
      <c r="L69" s="17"/>
      <c r="M69" s="82"/>
      <c r="N69" s="59"/>
    </row>
    <row r="70" spans="1:14" ht="96.65" customHeight="1" x14ac:dyDescent="0.35">
      <c r="A70" s="11"/>
      <c r="B70" s="12"/>
      <c r="C70" s="135" t="s">
        <v>32</v>
      </c>
      <c r="D70" s="136"/>
      <c r="E70" s="136"/>
      <c r="F70" s="136"/>
      <c r="G70" s="134" t="s">
        <v>19</v>
      </c>
      <c r="H70" s="134"/>
      <c r="I70" s="96" t="s">
        <v>20</v>
      </c>
      <c r="J70" s="10">
        <f>SUM(J67:J69)</f>
        <v>0.35000000000000003</v>
      </c>
      <c r="K70" s="13"/>
      <c r="L70" s="11"/>
      <c r="M70" s="82"/>
      <c r="N70" s="59"/>
    </row>
    <row r="71" spans="1:14" ht="60.45" customHeight="1" thickBot="1" x14ac:dyDescent="0.4">
      <c r="A71" s="11"/>
      <c r="B71" s="12"/>
      <c r="C71" s="142" t="s">
        <v>147</v>
      </c>
      <c r="D71" s="143"/>
      <c r="E71" s="143"/>
      <c r="F71" s="143"/>
      <c r="G71" s="143"/>
      <c r="H71" s="143"/>
      <c r="I71" s="143"/>
      <c r="J71" s="144"/>
      <c r="K71" s="13"/>
      <c r="L71" s="11"/>
      <c r="M71" s="83"/>
      <c r="N71" s="60"/>
    </row>
    <row r="72" spans="1:14" ht="18" thickBot="1" x14ac:dyDescent="0.45">
      <c r="A72" s="11"/>
      <c r="B72" s="24"/>
      <c r="C72" s="25"/>
      <c r="D72" s="25"/>
      <c r="E72" s="25"/>
      <c r="F72" s="58"/>
      <c r="G72" s="25"/>
      <c r="H72" s="107"/>
      <c r="I72" s="97"/>
      <c r="J72" s="25"/>
      <c r="K72" s="26"/>
      <c r="L72" s="11"/>
      <c r="M72" s="83"/>
    </row>
    <row r="73" spans="1:14" ht="18" thickTop="1" x14ac:dyDescent="0.4">
      <c r="A73" s="11"/>
      <c r="B73" s="11"/>
      <c r="C73" s="11"/>
      <c r="D73" s="11"/>
      <c r="E73" s="11"/>
      <c r="G73" s="11"/>
      <c r="H73" s="99"/>
      <c r="I73" s="86"/>
      <c r="J73" s="11"/>
      <c r="K73" s="11"/>
      <c r="L73" s="11"/>
    </row>
  </sheetData>
  <mergeCells count="25">
    <mergeCell ref="C71:J71"/>
    <mergeCell ref="F61:I61"/>
    <mergeCell ref="F62:I62"/>
    <mergeCell ref="F63:I63"/>
    <mergeCell ref="C68:F68"/>
    <mergeCell ref="G68:H68"/>
    <mergeCell ref="G69:H69"/>
    <mergeCell ref="G70:H70"/>
    <mergeCell ref="C70:F70"/>
    <mergeCell ref="C66:F66"/>
    <mergeCell ref="G66:I66"/>
    <mergeCell ref="G67:H67"/>
    <mergeCell ref="D65:J65"/>
    <mergeCell ref="C69:F69"/>
    <mergeCell ref="C67:F67"/>
    <mergeCell ref="B2:K2"/>
    <mergeCell ref="B3:K3"/>
    <mergeCell ref="B4:K4"/>
    <mergeCell ref="B5:K5"/>
    <mergeCell ref="B6:K6"/>
    <mergeCell ref="C9:J9"/>
    <mergeCell ref="F59:I59"/>
    <mergeCell ref="F58:I58"/>
    <mergeCell ref="F60:I60"/>
    <mergeCell ref="F8:I8"/>
  </mergeCells>
  <phoneticPr fontId="44" type="noConversion"/>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C77AB-F61D-4BD3-A160-71ACC866488B}">
  <dimension ref="A1:N73"/>
  <sheetViews>
    <sheetView showGridLines="0" view="pageBreakPreview" zoomScale="70" zoomScaleNormal="100" zoomScaleSheetLayoutView="70" zoomScalePageLayoutView="55" workbookViewId="0">
      <selection activeCell="I14" sqref="I14"/>
    </sheetView>
  </sheetViews>
  <sheetFormatPr baseColWidth="10" defaultColWidth="11.3828125" defaultRowHeight="17.600000000000001" x14ac:dyDescent="0.4"/>
  <cols>
    <col min="1" max="2" width="3.3828125" style="1" customWidth="1"/>
    <col min="3" max="3" width="7.3828125" style="1" customWidth="1"/>
    <col min="4" max="4" width="15.15234375" style="1" customWidth="1"/>
    <col min="5" max="5" width="24.53515625" style="1" bestFit="1" customWidth="1"/>
    <col min="6" max="6" width="73.15234375" style="52" customWidth="1"/>
    <col min="7" max="7" width="8.84375" style="1" customWidth="1"/>
    <col min="8" max="8" width="18.84375" style="108" customWidth="1"/>
    <col min="9" max="9" width="26.84375" style="98" customWidth="1"/>
    <col min="10" max="10" width="33.53515625" style="1" bestFit="1" customWidth="1"/>
    <col min="11" max="11" width="3.15234375" style="1" customWidth="1"/>
    <col min="12" max="12" width="2.84375" style="1" customWidth="1"/>
    <col min="13" max="13" width="39.15234375" style="79" customWidth="1"/>
    <col min="14" max="14" width="36.15234375" style="1" customWidth="1"/>
    <col min="15" max="16384" width="11.3828125" style="1"/>
  </cols>
  <sheetData>
    <row r="1" spans="1:13" ht="16.5" customHeight="1" thickBot="1" x14ac:dyDescent="0.45">
      <c r="A1" s="61"/>
      <c r="B1" s="11"/>
      <c r="C1" s="11"/>
      <c r="D1" s="11"/>
      <c r="E1" s="11"/>
      <c r="G1" s="11"/>
      <c r="H1" s="99"/>
      <c r="I1" s="86"/>
      <c r="J1" s="11"/>
      <c r="K1" s="11"/>
      <c r="L1" s="11"/>
      <c r="M1" s="80"/>
    </row>
    <row r="2" spans="1:13" ht="26.5" customHeight="1" thickTop="1" x14ac:dyDescent="0.4">
      <c r="A2" s="11"/>
      <c r="B2" s="117" t="s">
        <v>24</v>
      </c>
      <c r="C2" s="118"/>
      <c r="D2" s="118"/>
      <c r="E2" s="118"/>
      <c r="F2" s="118"/>
      <c r="G2" s="118"/>
      <c r="H2" s="118"/>
      <c r="I2" s="118"/>
      <c r="J2" s="118"/>
      <c r="K2" s="119"/>
      <c r="L2" s="11"/>
      <c r="M2" s="80"/>
    </row>
    <row r="3" spans="1:13" ht="15" x14ac:dyDescent="0.35">
      <c r="A3" s="11"/>
      <c r="B3" s="120" t="s">
        <v>27</v>
      </c>
      <c r="C3" s="121"/>
      <c r="D3" s="121"/>
      <c r="E3" s="121"/>
      <c r="F3" s="121"/>
      <c r="G3" s="121"/>
      <c r="H3" s="121"/>
      <c r="I3" s="121"/>
      <c r="J3" s="121"/>
      <c r="K3" s="122"/>
      <c r="L3" s="11"/>
      <c r="M3" s="80"/>
    </row>
    <row r="4" spans="1:13" ht="16.5" customHeight="1" x14ac:dyDescent="0.35">
      <c r="A4" s="11"/>
      <c r="B4" s="120"/>
      <c r="C4" s="121"/>
      <c r="D4" s="121"/>
      <c r="E4" s="121"/>
      <c r="F4" s="121"/>
      <c r="G4" s="121"/>
      <c r="H4" s="121"/>
      <c r="I4" s="121"/>
      <c r="J4" s="121"/>
      <c r="K4" s="122"/>
      <c r="L4" s="11"/>
      <c r="M4" s="80"/>
    </row>
    <row r="5" spans="1:13" ht="16.5" customHeight="1" x14ac:dyDescent="0.4">
      <c r="A5" s="11"/>
      <c r="B5" s="123" t="s">
        <v>0</v>
      </c>
      <c r="C5" s="124"/>
      <c r="D5" s="124"/>
      <c r="E5" s="124"/>
      <c r="F5" s="124"/>
      <c r="G5" s="124"/>
      <c r="H5" s="124"/>
      <c r="I5" s="124"/>
      <c r="J5" s="124"/>
      <c r="K5" s="125"/>
      <c r="L5" s="11"/>
      <c r="M5" s="80"/>
    </row>
    <row r="6" spans="1:13" ht="16.5" customHeight="1" x14ac:dyDescent="0.4">
      <c r="A6" s="11"/>
      <c r="B6" s="123" t="s">
        <v>1</v>
      </c>
      <c r="C6" s="124"/>
      <c r="D6" s="124"/>
      <c r="E6" s="124"/>
      <c r="F6" s="124"/>
      <c r="G6" s="124"/>
      <c r="H6" s="124"/>
      <c r="I6" s="124"/>
      <c r="J6" s="124"/>
      <c r="K6" s="125"/>
      <c r="L6" s="11"/>
      <c r="M6" s="80"/>
    </row>
    <row r="7" spans="1:13" ht="36" customHeight="1" x14ac:dyDescent="0.4">
      <c r="A7" s="11"/>
      <c r="B7" s="27"/>
      <c r="C7" s="28"/>
      <c r="D7" s="28"/>
      <c r="E7" s="28"/>
      <c r="F7" s="53"/>
      <c r="G7" s="28"/>
      <c r="H7" s="30"/>
      <c r="I7" s="87"/>
      <c r="J7" s="28"/>
      <c r="K7" s="29"/>
      <c r="L7" s="11"/>
      <c r="M7" s="80"/>
    </row>
    <row r="8" spans="1:13" ht="19.3" x14ac:dyDescent="0.35">
      <c r="A8" s="11"/>
      <c r="B8" s="14"/>
      <c r="C8" s="15"/>
      <c r="D8" s="15"/>
      <c r="E8" s="15"/>
      <c r="F8" s="116"/>
      <c r="G8" s="116"/>
      <c r="H8" s="116"/>
      <c r="I8" s="116"/>
      <c r="J8" s="15"/>
      <c r="K8" s="16"/>
      <c r="L8" s="11"/>
      <c r="M8" s="80"/>
    </row>
    <row r="9" spans="1:13" ht="36" customHeight="1" x14ac:dyDescent="0.35">
      <c r="A9" s="11"/>
      <c r="B9" s="12"/>
      <c r="C9" s="109" t="s">
        <v>74</v>
      </c>
      <c r="D9" s="109"/>
      <c r="E9" s="109"/>
      <c r="F9" s="109"/>
      <c r="G9" s="109"/>
      <c r="H9" s="109"/>
      <c r="I9" s="109"/>
      <c r="J9" s="109"/>
      <c r="K9" s="13"/>
      <c r="L9" s="11"/>
      <c r="M9" s="80"/>
    </row>
    <row r="10" spans="1:13" ht="18" thickBot="1" x14ac:dyDescent="0.45">
      <c r="A10" s="11"/>
      <c r="B10" s="12"/>
      <c r="C10" s="31"/>
      <c r="D10" s="32"/>
      <c r="E10" s="32"/>
      <c r="G10" s="32"/>
      <c r="H10" s="100"/>
      <c r="I10" s="88"/>
      <c r="J10" s="32"/>
      <c r="K10" s="13"/>
      <c r="L10" s="11"/>
      <c r="M10" s="80"/>
    </row>
    <row r="11" spans="1:13" ht="18" customHeight="1" thickBot="1" x14ac:dyDescent="0.5">
      <c r="A11" s="11"/>
      <c r="B11" s="12"/>
      <c r="C11" s="42"/>
      <c r="D11" s="43"/>
      <c r="E11" s="43"/>
      <c r="F11" s="54"/>
      <c r="G11" s="44"/>
      <c r="H11" s="101"/>
      <c r="I11" s="89"/>
      <c r="J11" s="45"/>
      <c r="K11" s="13"/>
      <c r="L11" s="11"/>
      <c r="M11" s="80"/>
    </row>
    <row r="12" spans="1:13" ht="17.149999999999999" thickBot="1" x14ac:dyDescent="0.4">
      <c r="A12" s="11"/>
      <c r="B12" s="12"/>
      <c r="C12" s="46" t="s">
        <v>2</v>
      </c>
      <c r="D12" s="47" t="s">
        <v>3</v>
      </c>
      <c r="E12" s="48" t="s">
        <v>79</v>
      </c>
      <c r="F12" s="49" t="s">
        <v>4</v>
      </c>
      <c r="G12" s="47" t="s">
        <v>5</v>
      </c>
      <c r="H12" s="50" t="s">
        <v>6</v>
      </c>
      <c r="I12" s="90" t="s">
        <v>7</v>
      </c>
      <c r="J12" s="51" t="s">
        <v>8</v>
      </c>
      <c r="K12" s="13"/>
      <c r="L12" s="11"/>
      <c r="M12" s="80"/>
    </row>
    <row r="13" spans="1:13" ht="24.65" customHeight="1" thickBot="1" x14ac:dyDescent="0.4">
      <c r="A13" s="11"/>
      <c r="B13" s="12"/>
      <c r="C13" s="33" t="s">
        <v>81</v>
      </c>
      <c r="D13" s="34"/>
      <c r="E13" s="34"/>
      <c r="F13" s="41"/>
      <c r="G13" s="34"/>
      <c r="H13" s="102"/>
      <c r="I13" s="91"/>
      <c r="J13" s="35"/>
      <c r="K13" s="13"/>
      <c r="L13" s="11"/>
      <c r="M13" s="80"/>
    </row>
    <row r="14" spans="1:13" ht="28.3" x14ac:dyDescent="0.35">
      <c r="A14" s="11"/>
      <c r="B14" s="12"/>
      <c r="C14" s="76" t="s">
        <v>45</v>
      </c>
      <c r="D14" s="64" t="s">
        <v>80</v>
      </c>
      <c r="E14" s="64" t="s">
        <v>139</v>
      </c>
      <c r="F14" s="70" t="s">
        <v>76</v>
      </c>
      <c r="G14" s="65" t="s">
        <v>39</v>
      </c>
      <c r="H14" s="84">
        <v>3672</v>
      </c>
      <c r="I14" s="150"/>
      <c r="J14" s="71">
        <f>ROUND(H14*I14,0)</f>
        <v>0</v>
      </c>
      <c r="K14" s="13"/>
      <c r="L14" s="11"/>
      <c r="M14" s="80"/>
    </row>
    <row r="15" spans="1:13" ht="28.3" x14ac:dyDescent="0.35">
      <c r="A15" s="11"/>
      <c r="B15" s="12"/>
      <c r="C15" s="63" t="s">
        <v>46</v>
      </c>
      <c r="D15" s="64">
        <v>1.1000000000000001</v>
      </c>
      <c r="E15" s="64" t="s">
        <v>140</v>
      </c>
      <c r="F15" s="70" t="s">
        <v>77</v>
      </c>
      <c r="G15" s="65" t="s">
        <v>39</v>
      </c>
      <c r="H15" s="84">
        <v>27</v>
      </c>
      <c r="I15" s="150"/>
      <c r="J15" s="71">
        <f>ROUND(H15*I15,0)</f>
        <v>0</v>
      </c>
      <c r="K15" s="13"/>
      <c r="L15" s="11"/>
      <c r="M15" s="80"/>
    </row>
    <row r="16" spans="1:13" ht="28.3" x14ac:dyDescent="0.35">
      <c r="A16" s="11"/>
      <c r="B16" s="12"/>
      <c r="C16" s="63" t="s">
        <v>75</v>
      </c>
      <c r="D16" s="64">
        <v>1.6</v>
      </c>
      <c r="E16" s="66" t="s">
        <v>44</v>
      </c>
      <c r="F16" s="70" t="s">
        <v>78</v>
      </c>
      <c r="G16" s="65" t="s">
        <v>37</v>
      </c>
      <c r="H16" s="84">
        <v>74109</v>
      </c>
      <c r="I16" s="150"/>
      <c r="J16" s="71">
        <f>ROUND(H16*I16,0)</f>
        <v>0</v>
      </c>
      <c r="K16" s="13"/>
      <c r="L16" s="11"/>
      <c r="M16" s="80"/>
    </row>
    <row r="17" spans="1:13" ht="26.5" customHeight="1" thickBot="1" x14ac:dyDescent="0.4">
      <c r="A17" s="11"/>
      <c r="B17" s="12"/>
      <c r="C17" s="36" t="s">
        <v>9</v>
      </c>
      <c r="D17" s="37"/>
      <c r="E17" s="37"/>
      <c r="F17" s="40" t="s">
        <v>28</v>
      </c>
      <c r="G17" s="37"/>
      <c r="H17" s="140"/>
      <c r="I17" s="151"/>
      <c r="J17" s="72">
        <f>SUM(J14:J16)</f>
        <v>0</v>
      </c>
      <c r="K17" s="13"/>
      <c r="L17" s="11"/>
      <c r="M17" s="80"/>
    </row>
    <row r="18" spans="1:13" ht="24.65" customHeight="1" thickBot="1" x14ac:dyDescent="0.4">
      <c r="A18" s="11"/>
      <c r="B18" s="12"/>
      <c r="C18" s="33" t="s">
        <v>99</v>
      </c>
      <c r="D18" s="34"/>
      <c r="E18" s="34"/>
      <c r="F18" s="41"/>
      <c r="G18" s="34"/>
      <c r="H18" s="141"/>
      <c r="I18" s="152"/>
      <c r="J18" s="35"/>
      <c r="K18" s="13"/>
      <c r="L18" s="11"/>
      <c r="M18" s="80"/>
    </row>
    <row r="19" spans="1:13" ht="34.5" customHeight="1" x14ac:dyDescent="0.35">
      <c r="A19" s="11"/>
      <c r="B19" s="12"/>
      <c r="C19" s="67" t="s">
        <v>47</v>
      </c>
      <c r="D19" s="64">
        <v>3.2</v>
      </c>
      <c r="E19" s="66" t="s">
        <v>86</v>
      </c>
      <c r="F19" s="70" t="s">
        <v>36</v>
      </c>
      <c r="G19" s="65" t="s">
        <v>39</v>
      </c>
      <c r="H19" s="84">
        <v>1150</v>
      </c>
      <c r="I19" s="150"/>
      <c r="J19" s="71">
        <f>ROUND(H19*I19,0)</f>
        <v>0</v>
      </c>
      <c r="K19" s="13"/>
      <c r="L19" s="11"/>
      <c r="M19" s="80"/>
    </row>
    <row r="20" spans="1:13" ht="34.5" customHeight="1" x14ac:dyDescent="0.35">
      <c r="A20" s="11"/>
      <c r="B20" s="12"/>
      <c r="C20" s="67" t="s">
        <v>48</v>
      </c>
      <c r="D20" s="64" t="s">
        <v>87</v>
      </c>
      <c r="E20" s="66" t="s">
        <v>88</v>
      </c>
      <c r="F20" s="70" t="s">
        <v>56</v>
      </c>
      <c r="G20" s="65" t="s">
        <v>39</v>
      </c>
      <c r="H20" s="84">
        <v>1095</v>
      </c>
      <c r="I20" s="150"/>
      <c r="J20" s="71">
        <f>ROUND(H20*I20,0)</f>
        <v>0</v>
      </c>
      <c r="K20" s="13"/>
      <c r="L20" s="11"/>
      <c r="M20" s="80"/>
    </row>
    <row r="21" spans="1:13" ht="34.5" customHeight="1" x14ac:dyDescent="0.35">
      <c r="A21" s="11"/>
      <c r="B21" s="12"/>
      <c r="C21" s="67" t="s">
        <v>49</v>
      </c>
      <c r="D21" s="64">
        <v>3.5</v>
      </c>
      <c r="E21" s="66" t="s">
        <v>89</v>
      </c>
      <c r="F21" s="70" t="s">
        <v>57</v>
      </c>
      <c r="G21" s="65" t="s">
        <v>41</v>
      </c>
      <c r="H21" s="84">
        <v>5474</v>
      </c>
      <c r="I21" s="150"/>
      <c r="J21" s="71">
        <f>ROUND(H21*I21,0)</f>
        <v>0</v>
      </c>
      <c r="K21" s="13"/>
      <c r="L21" s="11"/>
      <c r="M21" s="80"/>
    </row>
    <row r="22" spans="1:13" ht="34.5" customHeight="1" x14ac:dyDescent="0.35">
      <c r="A22" s="11"/>
      <c r="B22" s="12"/>
      <c r="C22" s="67" t="s">
        <v>50</v>
      </c>
      <c r="D22" s="64">
        <v>3.6</v>
      </c>
      <c r="E22" s="66" t="s">
        <v>90</v>
      </c>
      <c r="F22" s="70" t="s">
        <v>94</v>
      </c>
      <c r="G22" s="65" t="s">
        <v>41</v>
      </c>
      <c r="H22" s="84">
        <v>5474</v>
      </c>
      <c r="I22" s="150"/>
      <c r="J22" s="71">
        <f>ROUND(H22*I22,0)</f>
        <v>0</v>
      </c>
      <c r="K22" s="13"/>
      <c r="L22" s="11"/>
      <c r="M22" s="80"/>
    </row>
    <row r="23" spans="1:13" ht="34.5" customHeight="1" x14ac:dyDescent="0.35">
      <c r="A23" s="11"/>
      <c r="B23" s="12"/>
      <c r="C23" s="67" t="s">
        <v>82</v>
      </c>
      <c r="D23" s="64">
        <v>3.1</v>
      </c>
      <c r="E23" s="66" t="s">
        <v>91</v>
      </c>
      <c r="F23" s="70" t="s">
        <v>95</v>
      </c>
      <c r="G23" s="65" t="s">
        <v>39</v>
      </c>
      <c r="H23" s="84">
        <v>328</v>
      </c>
      <c r="I23" s="150"/>
      <c r="J23" s="71">
        <f>ROUND(H23*I23,0)</f>
        <v>0</v>
      </c>
      <c r="K23" s="13"/>
      <c r="L23" s="11"/>
      <c r="M23" s="80"/>
    </row>
    <row r="24" spans="1:13" ht="28.3" x14ac:dyDescent="0.35">
      <c r="A24" s="11"/>
      <c r="B24" s="12"/>
      <c r="C24" s="67" t="s">
        <v>83</v>
      </c>
      <c r="D24" s="64" t="s">
        <v>92</v>
      </c>
      <c r="E24" s="64" t="s">
        <v>93</v>
      </c>
      <c r="F24" s="70" t="s">
        <v>96</v>
      </c>
      <c r="G24" s="65" t="s">
        <v>39</v>
      </c>
      <c r="H24" s="84">
        <v>328</v>
      </c>
      <c r="I24" s="150"/>
      <c r="J24" s="71">
        <f>ROUND(H24*I24,0)</f>
        <v>0</v>
      </c>
      <c r="K24" s="13"/>
      <c r="L24" s="11"/>
      <c r="M24" s="80"/>
    </row>
    <row r="25" spans="1:13" ht="16.75" x14ac:dyDescent="0.35">
      <c r="A25" s="11"/>
      <c r="B25" s="12"/>
      <c r="C25" s="67" t="s">
        <v>84</v>
      </c>
      <c r="D25" s="68">
        <v>4.3499999999999996</v>
      </c>
      <c r="E25" s="64" t="s">
        <v>44</v>
      </c>
      <c r="F25" s="70" t="s">
        <v>97</v>
      </c>
      <c r="G25" s="65" t="s">
        <v>41</v>
      </c>
      <c r="H25" s="84">
        <v>5791</v>
      </c>
      <c r="I25" s="150"/>
      <c r="J25" s="71">
        <f>ROUND(H25*I25,0)</f>
        <v>0</v>
      </c>
      <c r="K25" s="13"/>
      <c r="L25" s="11"/>
      <c r="M25" s="80"/>
    </row>
    <row r="26" spans="1:13" ht="28.3" x14ac:dyDescent="0.35">
      <c r="A26" s="11"/>
      <c r="B26" s="12"/>
      <c r="C26" s="67" t="s">
        <v>85</v>
      </c>
      <c r="D26" s="68">
        <v>4.47</v>
      </c>
      <c r="E26" s="64" t="s">
        <v>44</v>
      </c>
      <c r="F26" s="70" t="s">
        <v>98</v>
      </c>
      <c r="G26" s="65" t="s">
        <v>41</v>
      </c>
      <c r="H26" s="84">
        <v>5791</v>
      </c>
      <c r="I26" s="150"/>
      <c r="J26" s="71">
        <f>ROUND(H26*I26,0)</f>
        <v>0</v>
      </c>
      <c r="K26" s="13"/>
      <c r="L26" s="11"/>
      <c r="M26" s="80"/>
    </row>
    <row r="27" spans="1:13" ht="26.5" customHeight="1" thickBot="1" x14ac:dyDescent="0.4">
      <c r="A27" s="11"/>
      <c r="B27" s="12"/>
      <c r="C27" s="36" t="s">
        <v>9</v>
      </c>
      <c r="D27" s="37"/>
      <c r="E27" s="37"/>
      <c r="F27" s="40" t="s">
        <v>28</v>
      </c>
      <c r="G27" s="37"/>
      <c r="H27" s="140"/>
      <c r="I27" s="151"/>
      <c r="J27" s="73">
        <f>SUM(J19:J26)</f>
        <v>0</v>
      </c>
      <c r="K27" s="13"/>
      <c r="L27" s="11"/>
      <c r="M27" s="80"/>
    </row>
    <row r="28" spans="1:13" ht="24.65" customHeight="1" thickBot="1" x14ac:dyDescent="0.4">
      <c r="A28" s="11"/>
      <c r="B28" s="12"/>
      <c r="C28" s="33" t="s">
        <v>100</v>
      </c>
      <c r="D28" s="34"/>
      <c r="E28" s="34"/>
      <c r="F28" s="41"/>
      <c r="G28" s="34"/>
      <c r="H28" s="141"/>
      <c r="I28" s="152"/>
      <c r="J28" s="35"/>
      <c r="K28" s="13"/>
      <c r="L28" s="11"/>
      <c r="M28" s="80"/>
    </row>
    <row r="29" spans="1:13" ht="16.75" x14ac:dyDescent="0.35">
      <c r="A29" s="11"/>
      <c r="B29" s="12"/>
      <c r="C29" s="67" t="s">
        <v>51</v>
      </c>
      <c r="D29" s="68" t="s">
        <v>107</v>
      </c>
      <c r="E29" s="64" t="s">
        <v>108</v>
      </c>
      <c r="F29" s="70" t="s">
        <v>118</v>
      </c>
      <c r="G29" s="65" t="s">
        <v>39</v>
      </c>
      <c r="H29" s="84">
        <v>36</v>
      </c>
      <c r="I29" s="150"/>
      <c r="J29" s="71">
        <f>ROUND(H29*I29,0)</f>
        <v>0</v>
      </c>
      <c r="K29" s="13"/>
      <c r="L29" s="11"/>
      <c r="M29" s="80"/>
    </row>
    <row r="30" spans="1:13" ht="16.75" x14ac:dyDescent="0.35">
      <c r="A30" s="11"/>
      <c r="B30" s="12"/>
      <c r="C30" s="67" t="s">
        <v>52</v>
      </c>
      <c r="D30" s="68" t="s">
        <v>109</v>
      </c>
      <c r="E30" s="64" t="s">
        <v>108</v>
      </c>
      <c r="F30" s="70" t="s">
        <v>119</v>
      </c>
      <c r="G30" s="65" t="s">
        <v>39</v>
      </c>
      <c r="H30" s="84">
        <v>33</v>
      </c>
      <c r="I30" s="150"/>
      <c r="J30" s="71">
        <f>ROUND(H30*I30,0)</f>
        <v>0</v>
      </c>
      <c r="K30" s="13"/>
      <c r="L30" s="11"/>
      <c r="M30" s="80"/>
    </row>
    <row r="31" spans="1:13" ht="16.75" x14ac:dyDescent="0.35">
      <c r="A31" s="11"/>
      <c r="B31" s="12"/>
      <c r="C31" s="67" t="s">
        <v>53</v>
      </c>
      <c r="D31" s="68">
        <v>4.21</v>
      </c>
      <c r="E31" s="64" t="s">
        <v>72</v>
      </c>
      <c r="F31" s="70" t="s">
        <v>61</v>
      </c>
      <c r="G31" s="65" t="s">
        <v>39</v>
      </c>
      <c r="H31" s="84">
        <v>280</v>
      </c>
      <c r="I31" s="150"/>
      <c r="J31" s="71">
        <f>ROUND(H31*I31,0)</f>
        <v>0</v>
      </c>
      <c r="K31" s="13"/>
      <c r="L31" s="11"/>
      <c r="M31" s="80"/>
    </row>
    <row r="32" spans="1:13" ht="16.75" x14ac:dyDescent="0.35">
      <c r="A32" s="11"/>
      <c r="B32" s="12"/>
      <c r="C32" s="67" t="s">
        <v>54</v>
      </c>
      <c r="D32" s="68" t="s">
        <v>110</v>
      </c>
      <c r="E32" s="64" t="s">
        <v>111</v>
      </c>
      <c r="F32" s="70" t="s">
        <v>63</v>
      </c>
      <c r="G32" s="65" t="s">
        <v>39</v>
      </c>
      <c r="H32" s="84">
        <v>113</v>
      </c>
      <c r="I32" s="150"/>
      <c r="J32" s="71">
        <f>ROUND(H32*I32,0)</f>
        <v>0</v>
      </c>
      <c r="K32" s="13"/>
      <c r="L32" s="11"/>
      <c r="M32" s="80"/>
    </row>
    <row r="33" spans="1:13" ht="16.75" x14ac:dyDescent="0.35">
      <c r="A33" s="11"/>
      <c r="B33" s="12"/>
      <c r="C33" s="67" t="s">
        <v>55</v>
      </c>
      <c r="D33" s="68" t="s">
        <v>112</v>
      </c>
      <c r="E33" s="64" t="s">
        <v>113</v>
      </c>
      <c r="F33" s="70" t="s">
        <v>64</v>
      </c>
      <c r="G33" s="65" t="s">
        <v>39</v>
      </c>
      <c r="H33" s="84">
        <v>11</v>
      </c>
      <c r="I33" s="150"/>
      <c r="J33" s="71">
        <f>ROUND(H33*I33,0)</f>
        <v>0</v>
      </c>
      <c r="K33" s="13"/>
      <c r="L33" s="11"/>
      <c r="M33" s="80"/>
    </row>
    <row r="34" spans="1:13" ht="28.3" x14ac:dyDescent="0.35">
      <c r="A34" s="11"/>
      <c r="B34" s="12"/>
      <c r="C34" s="67" t="s">
        <v>101</v>
      </c>
      <c r="D34" s="68" t="s">
        <v>114</v>
      </c>
      <c r="E34" s="64" t="s">
        <v>115</v>
      </c>
      <c r="F34" s="70" t="s">
        <v>30</v>
      </c>
      <c r="G34" s="65" t="s">
        <v>42</v>
      </c>
      <c r="H34" s="84">
        <v>42</v>
      </c>
      <c r="I34" s="150"/>
      <c r="J34" s="71">
        <f>ROUND(H34*I34,0)</f>
        <v>0</v>
      </c>
      <c r="K34" s="13"/>
      <c r="L34" s="11"/>
      <c r="M34" s="80"/>
    </row>
    <row r="35" spans="1:13" ht="16.75" x14ac:dyDescent="0.35">
      <c r="A35" s="11"/>
      <c r="B35" s="12"/>
      <c r="C35" s="67" t="s">
        <v>102</v>
      </c>
      <c r="D35" s="68" t="s">
        <v>116</v>
      </c>
      <c r="E35" s="64" t="s">
        <v>117</v>
      </c>
      <c r="F35" s="70" t="s">
        <v>25</v>
      </c>
      <c r="G35" s="65" t="s">
        <v>43</v>
      </c>
      <c r="H35" s="84">
        <v>22004</v>
      </c>
      <c r="I35" s="150"/>
      <c r="J35" s="71">
        <f>ROUND(H35*I35,0)</f>
        <v>0</v>
      </c>
      <c r="K35" s="13"/>
      <c r="L35" s="11"/>
      <c r="M35" s="80"/>
    </row>
    <row r="36" spans="1:13" ht="28.3" x14ac:dyDescent="0.35">
      <c r="A36" s="11"/>
      <c r="B36" s="12"/>
      <c r="C36" s="67" t="s">
        <v>103</v>
      </c>
      <c r="D36" s="68">
        <v>4.42</v>
      </c>
      <c r="E36" s="64" t="s">
        <v>44</v>
      </c>
      <c r="F36" s="70" t="s">
        <v>120</v>
      </c>
      <c r="G36" s="65" t="s">
        <v>41</v>
      </c>
      <c r="H36" s="84">
        <v>3168</v>
      </c>
      <c r="I36" s="150"/>
      <c r="J36" s="71">
        <f>ROUND(H36*I36,0)</f>
        <v>0</v>
      </c>
      <c r="K36" s="13"/>
      <c r="L36" s="11"/>
      <c r="M36" s="80"/>
    </row>
    <row r="37" spans="1:13" ht="16.75" x14ac:dyDescent="0.35">
      <c r="A37" s="11"/>
      <c r="B37" s="12"/>
      <c r="C37" s="67" t="s">
        <v>104</v>
      </c>
      <c r="D37" s="68">
        <v>4.2</v>
      </c>
      <c r="E37" s="64" t="s">
        <v>44</v>
      </c>
      <c r="F37" s="70" t="s">
        <v>121</v>
      </c>
      <c r="G37" s="65" t="s">
        <v>38</v>
      </c>
      <c r="H37" s="84">
        <v>8</v>
      </c>
      <c r="I37" s="150"/>
      <c r="J37" s="71">
        <f>ROUND(H37*I37,0)</f>
        <v>0</v>
      </c>
      <c r="K37" s="13"/>
      <c r="L37" s="11"/>
      <c r="M37" s="80"/>
    </row>
    <row r="38" spans="1:13" ht="16.75" x14ac:dyDescent="0.35">
      <c r="A38" s="11"/>
      <c r="B38" s="12"/>
      <c r="C38" s="67" t="s">
        <v>105</v>
      </c>
      <c r="D38" s="68">
        <v>4.22</v>
      </c>
      <c r="E38" s="64">
        <v>673.1</v>
      </c>
      <c r="F38" s="70" t="s">
        <v>62</v>
      </c>
      <c r="G38" s="65" t="s">
        <v>39</v>
      </c>
      <c r="H38" s="84">
        <v>489</v>
      </c>
      <c r="I38" s="150"/>
      <c r="J38" s="71">
        <f>ROUND(H38*I38,0)</f>
        <v>0</v>
      </c>
      <c r="K38" s="13"/>
      <c r="L38" s="11"/>
      <c r="M38" s="80"/>
    </row>
    <row r="39" spans="1:13" ht="16.75" x14ac:dyDescent="0.35">
      <c r="A39" s="11"/>
      <c r="B39" s="12"/>
      <c r="C39" s="67" t="s">
        <v>106</v>
      </c>
      <c r="D39" s="68">
        <v>3.11</v>
      </c>
      <c r="E39" s="64" t="s">
        <v>44</v>
      </c>
      <c r="F39" s="70" t="s">
        <v>60</v>
      </c>
      <c r="G39" s="65" t="s">
        <v>42</v>
      </c>
      <c r="H39" s="84">
        <v>775</v>
      </c>
      <c r="I39" s="150"/>
      <c r="J39" s="71">
        <f>ROUND(H39*I39,0)</f>
        <v>0</v>
      </c>
      <c r="K39" s="13"/>
      <c r="L39" s="11"/>
      <c r="M39" s="80"/>
    </row>
    <row r="40" spans="1:13" ht="26.5" customHeight="1" thickBot="1" x14ac:dyDescent="0.4">
      <c r="A40" s="11"/>
      <c r="B40" s="12"/>
      <c r="C40" s="36" t="s">
        <v>9</v>
      </c>
      <c r="D40" s="37" t="s">
        <v>40</v>
      </c>
      <c r="E40" s="37"/>
      <c r="F40" s="40"/>
      <c r="G40" s="37"/>
      <c r="H40" s="140"/>
      <c r="I40" s="151"/>
      <c r="J40" s="73">
        <f>SUM(J29:J39)</f>
        <v>0</v>
      </c>
      <c r="K40" s="13"/>
      <c r="L40" s="11"/>
      <c r="M40" s="80"/>
    </row>
    <row r="41" spans="1:13" ht="24.65" customHeight="1" thickBot="1" x14ac:dyDescent="0.4">
      <c r="A41" s="11"/>
      <c r="B41" s="12"/>
      <c r="C41" s="33" t="s">
        <v>122</v>
      </c>
      <c r="D41" s="34"/>
      <c r="E41" s="34"/>
      <c r="F41" s="41"/>
      <c r="G41" s="34"/>
      <c r="H41" s="141"/>
      <c r="I41" s="152"/>
      <c r="J41" s="35"/>
      <c r="K41" s="13"/>
      <c r="L41" s="11"/>
      <c r="M41" s="80"/>
    </row>
    <row r="42" spans="1:13" ht="28.3" x14ac:dyDescent="0.35">
      <c r="A42" s="11"/>
      <c r="B42" s="12"/>
      <c r="C42" s="69" t="s">
        <v>58</v>
      </c>
      <c r="D42" s="68" t="s">
        <v>123</v>
      </c>
      <c r="E42" s="64" t="s">
        <v>124</v>
      </c>
      <c r="F42" s="70" t="s">
        <v>71</v>
      </c>
      <c r="G42" s="65" t="s">
        <v>42</v>
      </c>
      <c r="H42" s="85">
        <v>10</v>
      </c>
      <c r="I42" s="150"/>
      <c r="J42" s="71">
        <f>ROUND(H42*I42,0)</f>
        <v>0</v>
      </c>
      <c r="K42" s="13"/>
      <c r="L42" s="11"/>
      <c r="M42" s="80"/>
    </row>
    <row r="43" spans="1:13" ht="42.45" x14ac:dyDescent="0.35">
      <c r="A43" s="11"/>
      <c r="B43" s="12"/>
      <c r="C43" s="69" t="s">
        <v>59</v>
      </c>
      <c r="D43" s="68">
        <v>6.2</v>
      </c>
      <c r="E43" s="64" t="s">
        <v>141</v>
      </c>
      <c r="F43" s="70" t="s">
        <v>125</v>
      </c>
      <c r="G43" s="65" t="s">
        <v>38</v>
      </c>
      <c r="H43" s="85">
        <v>1</v>
      </c>
      <c r="I43" s="150"/>
      <c r="J43" s="71">
        <f>ROUND(H43*I43,0)</f>
        <v>0</v>
      </c>
      <c r="K43" s="13"/>
      <c r="L43" s="11"/>
      <c r="M43" s="80"/>
    </row>
    <row r="44" spans="1:13" ht="26.5" customHeight="1" thickBot="1" x14ac:dyDescent="0.4">
      <c r="A44" s="11"/>
      <c r="B44" s="12"/>
      <c r="C44" s="36" t="s">
        <v>9</v>
      </c>
      <c r="D44" s="37"/>
      <c r="E44" s="37"/>
      <c r="F44" s="40" t="s">
        <v>28</v>
      </c>
      <c r="G44" s="37"/>
      <c r="H44" s="140"/>
      <c r="I44" s="151"/>
      <c r="J44" s="73">
        <f>SUM(J42:J43)</f>
        <v>0</v>
      </c>
      <c r="K44" s="13"/>
      <c r="L44" s="11"/>
      <c r="M44" s="80"/>
    </row>
    <row r="45" spans="1:13" ht="24.65" customHeight="1" thickBot="1" x14ac:dyDescent="0.4">
      <c r="A45" s="11"/>
      <c r="B45" s="12"/>
      <c r="C45" s="33" t="s">
        <v>65</v>
      </c>
      <c r="D45" s="34"/>
      <c r="E45" s="34"/>
      <c r="F45" s="41"/>
      <c r="G45" s="34"/>
      <c r="H45" s="141"/>
      <c r="I45" s="152"/>
      <c r="J45" s="35"/>
      <c r="K45" s="13"/>
      <c r="L45" s="11"/>
      <c r="M45" s="80"/>
    </row>
    <row r="46" spans="1:13" ht="24.65" customHeight="1" x14ac:dyDescent="0.35">
      <c r="A46" s="11"/>
      <c r="B46" s="12"/>
      <c r="C46" s="69" t="s">
        <v>66</v>
      </c>
      <c r="D46" s="64">
        <v>7.1</v>
      </c>
      <c r="E46" s="64"/>
      <c r="F46" s="70" t="s">
        <v>69</v>
      </c>
      <c r="G46" s="65" t="s">
        <v>42</v>
      </c>
      <c r="H46" s="85">
        <v>3048</v>
      </c>
      <c r="I46" s="150"/>
      <c r="J46" s="71">
        <f>ROUND(H46*I46,0)</f>
        <v>0</v>
      </c>
      <c r="K46" s="13"/>
      <c r="L46" s="11"/>
      <c r="M46" s="80"/>
    </row>
    <row r="47" spans="1:13" ht="16.75" x14ac:dyDescent="0.35">
      <c r="A47" s="11"/>
      <c r="B47" s="12"/>
      <c r="C47" s="69" t="s">
        <v>67</v>
      </c>
      <c r="D47" s="64">
        <v>7.2</v>
      </c>
      <c r="E47" s="64"/>
      <c r="F47" s="70" t="s">
        <v>132</v>
      </c>
      <c r="G47" s="65" t="s">
        <v>41</v>
      </c>
      <c r="H47" s="85">
        <v>100</v>
      </c>
      <c r="I47" s="150"/>
      <c r="J47" s="71">
        <f>ROUND(H47*I47,0)</f>
        <v>0</v>
      </c>
      <c r="K47" s="13"/>
      <c r="L47" s="11"/>
      <c r="M47" s="80"/>
    </row>
    <row r="48" spans="1:13" ht="16.75" x14ac:dyDescent="0.35">
      <c r="A48" s="11"/>
      <c r="B48" s="12"/>
      <c r="C48" s="69" t="s">
        <v>68</v>
      </c>
      <c r="D48" s="64">
        <v>5.3</v>
      </c>
      <c r="E48" s="64" t="s">
        <v>142</v>
      </c>
      <c r="F48" s="70" t="s">
        <v>133</v>
      </c>
      <c r="G48" s="65" t="s">
        <v>38</v>
      </c>
      <c r="H48" s="85">
        <v>21</v>
      </c>
      <c r="I48" s="150"/>
      <c r="J48" s="71">
        <f>ROUND(H48*I48,0)</f>
        <v>0</v>
      </c>
      <c r="K48" s="13"/>
      <c r="L48" s="11"/>
      <c r="M48" s="80"/>
    </row>
    <row r="49" spans="1:13" ht="16.75" x14ac:dyDescent="0.35">
      <c r="A49" s="11"/>
      <c r="B49" s="12"/>
      <c r="C49" s="69" t="s">
        <v>126</v>
      </c>
      <c r="D49" s="64">
        <v>5.4</v>
      </c>
      <c r="E49" s="64" t="s">
        <v>143</v>
      </c>
      <c r="F49" s="70" t="s">
        <v>134</v>
      </c>
      <c r="G49" s="65" t="s">
        <v>38</v>
      </c>
      <c r="H49" s="84">
        <v>6</v>
      </c>
      <c r="I49" s="150"/>
      <c r="J49" s="71">
        <f>ROUND(H49*I49,0)</f>
        <v>0</v>
      </c>
      <c r="K49" s="13"/>
      <c r="L49" s="11"/>
      <c r="M49" s="80"/>
    </row>
    <row r="50" spans="1:13" ht="16.75" x14ac:dyDescent="0.35">
      <c r="A50" s="11"/>
      <c r="B50" s="12"/>
      <c r="C50" s="69" t="s">
        <v>127</v>
      </c>
      <c r="D50" s="64">
        <v>5.5</v>
      </c>
      <c r="E50" s="64" t="s">
        <v>144</v>
      </c>
      <c r="F50" s="70" t="s">
        <v>135</v>
      </c>
      <c r="G50" s="65" t="s">
        <v>42</v>
      </c>
      <c r="H50" s="84">
        <v>81</v>
      </c>
      <c r="I50" s="150"/>
      <c r="J50" s="71">
        <f>ROUND(H50*I50,0)</f>
        <v>0</v>
      </c>
      <c r="K50" s="13"/>
      <c r="L50" s="11"/>
      <c r="M50" s="80"/>
    </row>
    <row r="51" spans="1:13" ht="28.3" x14ac:dyDescent="0.35">
      <c r="A51" s="11"/>
      <c r="B51" s="12"/>
      <c r="C51" s="69" t="s">
        <v>128</v>
      </c>
      <c r="D51" s="64">
        <v>5.6</v>
      </c>
      <c r="E51" s="64" t="s">
        <v>145</v>
      </c>
      <c r="F51" s="70" t="s">
        <v>73</v>
      </c>
      <c r="G51" s="65" t="s">
        <v>38</v>
      </c>
      <c r="H51" s="84">
        <v>381</v>
      </c>
      <c r="I51" s="150"/>
      <c r="J51" s="71">
        <f>ROUND(H51*I51,0)</f>
        <v>0</v>
      </c>
      <c r="K51" s="13"/>
      <c r="L51" s="11"/>
      <c r="M51" s="80"/>
    </row>
    <row r="52" spans="1:13" ht="16.75" x14ac:dyDescent="0.35">
      <c r="A52" s="11"/>
      <c r="B52" s="12"/>
      <c r="C52" s="69" t="s">
        <v>129</v>
      </c>
      <c r="D52" s="64">
        <v>7.6</v>
      </c>
      <c r="E52" s="64"/>
      <c r="F52" s="70" t="s">
        <v>70</v>
      </c>
      <c r="G52" s="65" t="s">
        <v>38</v>
      </c>
      <c r="H52" s="84">
        <v>38</v>
      </c>
      <c r="I52" s="150"/>
      <c r="J52" s="71">
        <f>ROUND(H52*I52,0)</f>
        <v>0</v>
      </c>
      <c r="K52" s="13"/>
      <c r="L52" s="11"/>
      <c r="M52" s="80"/>
    </row>
    <row r="53" spans="1:13" ht="16.75" x14ac:dyDescent="0.35">
      <c r="A53" s="11"/>
      <c r="B53" s="12"/>
      <c r="C53" s="69" t="s">
        <v>130</v>
      </c>
      <c r="D53" s="64">
        <v>7.9</v>
      </c>
      <c r="E53" s="64"/>
      <c r="F53" s="70" t="s">
        <v>136</v>
      </c>
      <c r="G53" s="65" t="s">
        <v>38</v>
      </c>
      <c r="H53" s="84">
        <v>160</v>
      </c>
      <c r="I53" s="150"/>
      <c r="J53" s="71">
        <f>ROUND(H53*I53,0)</f>
        <v>0</v>
      </c>
      <c r="K53" s="13"/>
      <c r="L53" s="11"/>
      <c r="M53" s="80"/>
    </row>
    <row r="54" spans="1:13" ht="28.3" x14ac:dyDescent="0.35">
      <c r="A54" s="11"/>
      <c r="B54" s="12"/>
      <c r="C54" s="69" t="s">
        <v>131</v>
      </c>
      <c r="D54" s="64"/>
      <c r="E54" s="64"/>
      <c r="F54" s="70" t="s">
        <v>137</v>
      </c>
      <c r="G54" s="65" t="s">
        <v>38</v>
      </c>
      <c r="H54" s="84">
        <v>20</v>
      </c>
      <c r="I54" s="150"/>
      <c r="J54" s="71">
        <f>ROUND(H54*I54,0)</f>
        <v>0</v>
      </c>
      <c r="K54" s="13"/>
      <c r="L54" s="11"/>
      <c r="M54" s="80"/>
    </row>
    <row r="55" spans="1:13" ht="26.5" customHeight="1" thickBot="1" x14ac:dyDescent="0.4">
      <c r="A55" s="11"/>
      <c r="B55" s="12"/>
      <c r="C55" s="36" t="s">
        <v>9</v>
      </c>
      <c r="D55" s="37"/>
      <c r="E55" s="37"/>
      <c r="F55" s="40" t="s">
        <v>28</v>
      </c>
      <c r="G55" s="37"/>
      <c r="H55" s="103"/>
      <c r="I55" s="92"/>
      <c r="J55" s="73">
        <f>SUM(J46:J54)</f>
        <v>0</v>
      </c>
      <c r="K55" s="13"/>
      <c r="L55" s="11"/>
      <c r="M55" s="80"/>
    </row>
    <row r="56" spans="1:13" ht="26.5" customHeight="1" thickBot="1" x14ac:dyDescent="0.4">
      <c r="A56" s="11"/>
      <c r="B56" s="12"/>
      <c r="C56" s="38" t="s">
        <v>31</v>
      </c>
      <c r="D56" s="39"/>
      <c r="E56" s="39"/>
      <c r="F56" s="55"/>
      <c r="G56" s="39"/>
      <c r="H56" s="104"/>
      <c r="I56" s="93"/>
      <c r="J56" s="74">
        <f>J17+J27+J40+J44+J55</f>
        <v>0</v>
      </c>
      <c r="K56" s="13"/>
      <c r="L56" s="11"/>
      <c r="M56" s="80"/>
    </row>
    <row r="57" spans="1:13" s="20" customFormat="1" ht="18" thickBot="1" x14ac:dyDescent="0.4">
      <c r="A57" s="17"/>
      <c r="B57" s="18"/>
      <c r="C57" s="2"/>
      <c r="D57" s="2"/>
      <c r="E57" s="2"/>
      <c r="F57" s="56"/>
      <c r="G57" s="2"/>
      <c r="H57" s="105"/>
      <c r="I57" s="94"/>
      <c r="J57" s="3"/>
      <c r="K57" s="19"/>
      <c r="L57" s="17"/>
      <c r="M57" s="80"/>
    </row>
    <row r="58" spans="1:13" s="20" customFormat="1" ht="26.5" customHeight="1" x14ac:dyDescent="0.35">
      <c r="A58" s="17"/>
      <c r="B58" s="18"/>
      <c r="C58" s="2"/>
      <c r="D58" s="2"/>
      <c r="E58" s="2"/>
      <c r="F58" s="113" t="s">
        <v>29</v>
      </c>
      <c r="G58" s="114"/>
      <c r="H58" s="114"/>
      <c r="I58" s="115"/>
      <c r="J58" s="77">
        <f>ROUND(J56,0)</f>
        <v>0</v>
      </c>
      <c r="K58" s="19"/>
      <c r="L58" s="17"/>
      <c r="M58" s="80"/>
    </row>
    <row r="59" spans="1:13" s="20" customFormat="1" ht="26.5" customHeight="1" x14ac:dyDescent="0.35">
      <c r="A59" s="17"/>
      <c r="B59" s="18"/>
      <c r="C59" s="2"/>
      <c r="D59" s="2"/>
      <c r="E59" s="2"/>
      <c r="F59" s="110" t="s">
        <v>138</v>
      </c>
      <c r="G59" s="111"/>
      <c r="H59" s="111"/>
      <c r="I59" s="112"/>
      <c r="J59" s="6">
        <v>90000000</v>
      </c>
      <c r="K59" s="19"/>
      <c r="L59" s="17"/>
      <c r="M59" s="145" t="s">
        <v>146</v>
      </c>
    </row>
    <row r="60" spans="1:13" s="20" customFormat="1" ht="26.5" customHeight="1" x14ac:dyDescent="0.35">
      <c r="A60" s="17"/>
      <c r="B60" s="18"/>
      <c r="C60" s="2"/>
      <c r="D60" s="2"/>
      <c r="E60" s="2"/>
      <c r="F60" s="110" t="s">
        <v>35</v>
      </c>
      <c r="G60" s="111"/>
      <c r="H60" s="111"/>
      <c r="I60" s="112"/>
      <c r="J60" s="75">
        <v>30000000</v>
      </c>
      <c r="K60" s="19"/>
      <c r="L60" s="17"/>
      <c r="M60" s="145" t="s">
        <v>146</v>
      </c>
    </row>
    <row r="61" spans="1:13" s="20" customFormat="1" ht="26.5" customHeight="1" x14ac:dyDescent="0.35">
      <c r="A61" s="17"/>
      <c r="B61" s="18"/>
      <c r="C61" s="4"/>
      <c r="D61" s="5"/>
      <c r="E61" s="5"/>
      <c r="F61" s="110" t="s">
        <v>26</v>
      </c>
      <c r="G61" s="111"/>
      <c r="H61" s="111"/>
      <c r="I61" s="112"/>
      <c r="J61" s="75">
        <v>59410000</v>
      </c>
      <c r="K61" s="19"/>
      <c r="L61" s="17"/>
      <c r="M61" s="145" t="s">
        <v>146</v>
      </c>
    </row>
    <row r="62" spans="1:13" s="20" customFormat="1" ht="26.5" customHeight="1" x14ac:dyDescent="0.35">
      <c r="A62" s="17"/>
      <c r="B62" s="18"/>
      <c r="C62" s="4"/>
      <c r="D62" s="5"/>
      <c r="E62" s="5"/>
      <c r="F62" s="110" t="s">
        <v>33</v>
      </c>
      <c r="G62" s="111"/>
      <c r="H62" s="111"/>
      <c r="I62" s="112"/>
      <c r="J62" s="75">
        <v>118529690</v>
      </c>
      <c r="K62" s="19"/>
      <c r="L62" s="17"/>
      <c r="M62" s="145" t="s">
        <v>146</v>
      </c>
    </row>
    <row r="63" spans="1:13" s="20" customFormat="1" ht="26.5" customHeight="1" thickBot="1" x14ac:dyDescent="0.4">
      <c r="A63" s="17"/>
      <c r="B63" s="18"/>
      <c r="C63" s="4"/>
      <c r="D63" s="5"/>
      <c r="E63" s="5"/>
      <c r="F63" s="126" t="s">
        <v>10</v>
      </c>
      <c r="G63" s="127"/>
      <c r="H63" s="127"/>
      <c r="I63" s="128"/>
      <c r="J63" s="78">
        <f>SUM(J58:J62)</f>
        <v>297939690</v>
      </c>
      <c r="K63" s="19"/>
      <c r="L63" s="17"/>
      <c r="M63" s="80"/>
    </row>
    <row r="64" spans="1:13" s="20" customFormat="1" ht="18" thickBot="1" x14ac:dyDescent="0.45">
      <c r="A64" s="17"/>
      <c r="B64" s="18"/>
      <c r="C64" s="4"/>
      <c r="D64" s="5"/>
      <c r="E64" s="5"/>
      <c r="F64" s="57"/>
      <c r="G64" s="4"/>
      <c r="H64" s="106"/>
      <c r="I64" s="95"/>
      <c r="J64" s="7"/>
      <c r="K64" s="19"/>
      <c r="L64" s="17"/>
      <c r="M64" s="80"/>
    </row>
    <row r="65" spans="1:14" s="20" customFormat="1" ht="15" x14ac:dyDescent="0.35">
      <c r="A65" s="17"/>
      <c r="B65" s="18"/>
      <c r="C65" s="8"/>
      <c r="D65" s="138"/>
      <c r="E65" s="138"/>
      <c r="F65" s="138"/>
      <c r="G65" s="138"/>
      <c r="H65" s="138"/>
      <c r="I65" s="138"/>
      <c r="J65" s="139"/>
      <c r="K65" s="21"/>
      <c r="L65" s="17"/>
      <c r="M65" s="80"/>
    </row>
    <row r="66" spans="1:14" s="20" customFormat="1" ht="46.5" customHeight="1" x14ac:dyDescent="0.35">
      <c r="A66" s="17"/>
      <c r="B66" s="18"/>
      <c r="C66" s="129" t="s">
        <v>21</v>
      </c>
      <c r="D66" s="130"/>
      <c r="E66" s="130"/>
      <c r="F66" s="130"/>
      <c r="G66" s="137" t="s">
        <v>11</v>
      </c>
      <c r="H66" s="137"/>
      <c r="I66" s="137"/>
      <c r="J66" s="9" t="s">
        <v>12</v>
      </c>
      <c r="K66" s="22"/>
      <c r="L66" s="17"/>
      <c r="M66" s="80"/>
    </row>
    <row r="67" spans="1:14" s="20" customFormat="1" ht="48.75" customHeight="1" x14ac:dyDescent="0.35">
      <c r="A67" s="17"/>
      <c r="B67" s="18"/>
      <c r="C67" s="129" t="s">
        <v>23</v>
      </c>
      <c r="D67" s="130"/>
      <c r="E67" s="130"/>
      <c r="F67" s="130"/>
      <c r="G67" s="134" t="s">
        <v>13</v>
      </c>
      <c r="H67" s="134"/>
      <c r="I67" s="96" t="s">
        <v>14</v>
      </c>
      <c r="J67" s="146"/>
      <c r="K67" s="22"/>
      <c r="L67" s="17"/>
      <c r="M67" s="81"/>
    </row>
    <row r="68" spans="1:14" s="20" customFormat="1" ht="30" customHeight="1" x14ac:dyDescent="0.35">
      <c r="A68" s="17"/>
      <c r="B68" s="18"/>
      <c r="C68" s="129" t="s">
        <v>22</v>
      </c>
      <c r="D68" s="130"/>
      <c r="E68" s="130"/>
      <c r="F68" s="130"/>
      <c r="G68" s="131" t="s">
        <v>15</v>
      </c>
      <c r="H68" s="132"/>
      <c r="I68" s="96" t="s">
        <v>16</v>
      </c>
      <c r="J68" s="146"/>
      <c r="K68" s="22"/>
      <c r="L68" s="17"/>
      <c r="M68" s="81"/>
    </row>
    <row r="69" spans="1:14" s="23" customFormat="1" ht="58.5" customHeight="1" x14ac:dyDescent="0.35">
      <c r="A69" s="17"/>
      <c r="B69" s="18"/>
      <c r="C69" s="129" t="s">
        <v>34</v>
      </c>
      <c r="D69" s="130"/>
      <c r="E69" s="130"/>
      <c r="F69" s="130"/>
      <c r="G69" s="133" t="s">
        <v>17</v>
      </c>
      <c r="H69" s="134"/>
      <c r="I69" s="96" t="s">
        <v>18</v>
      </c>
      <c r="J69" s="146"/>
      <c r="K69" s="19"/>
      <c r="L69" s="17"/>
      <c r="M69" s="82"/>
      <c r="N69" s="59"/>
    </row>
    <row r="70" spans="1:14" ht="96.65" customHeight="1" x14ac:dyDescent="0.35">
      <c r="A70" s="11"/>
      <c r="B70" s="12"/>
      <c r="C70" s="135" t="s">
        <v>32</v>
      </c>
      <c r="D70" s="136"/>
      <c r="E70" s="136"/>
      <c r="F70" s="136"/>
      <c r="G70" s="134" t="s">
        <v>19</v>
      </c>
      <c r="H70" s="134"/>
      <c r="I70" s="96" t="s">
        <v>20</v>
      </c>
      <c r="J70" s="10">
        <f>SUM(J67:J69)</f>
        <v>0</v>
      </c>
      <c r="K70" s="13"/>
      <c r="L70" s="11"/>
      <c r="M70" s="82"/>
      <c r="N70" s="59"/>
    </row>
    <row r="71" spans="1:14" ht="60.45" customHeight="1" thickBot="1" x14ac:dyDescent="0.4">
      <c r="A71" s="11"/>
      <c r="B71" s="12"/>
      <c r="C71" s="142" t="s">
        <v>147</v>
      </c>
      <c r="D71" s="143"/>
      <c r="E71" s="143"/>
      <c r="F71" s="143"/>
      <c r="G71" s="143"/>
      <c r="H71" s="143"/>
      <c r="I71" s="143"/>
      <c r="J71" s="144"/>
      <c r="K71" s="13"/>
      <c r="L71" s="11"/>
      <c r="M71" s="83"/>
      <c r="N71" s="60"/>
    </row>
    <row r="72" spans="1:14" ht="18" thickBot="1" x14ac:dyDescent="0.45">
      <c r="A72" s="11"/>
      <c r="B72" s="24"/>
      <c r="C72" s="25"/>
      <c r="D72" s="25"/>
      <c r="E72" s="25"/>
      <c r="F72" s="58"/>
      <c r="G72" s="25"/>
      <c r="H72" s="107"/>
      <c r="I72" s="97"/>
      <c r="J72" s="25"/>
      <c r="K72" s="26"/>
      <c r="L72" s="11"/>
      <c r="M72" s="83"/>
    </row>
    <row r="73" spans="1:14" ht="18" thickTop="1" x14ac:dyDescent="0.4">
      <c r="A73" s="11"/>
      <c r="B73" s="11"/>
      <c r="C73" s="11"/>
      <c r="D73" s="11"/>
      <c r="E73" s="11"/>
      <c r="G73" s="11"/>
      <c r="H73" s="99"/>
      <c r="I73" s="86"/>
      <c r="J73" s="11"/>
      <c r="K73" s="11"/>
      <c r="L73" s="11"/>
    </row>
  </sheetData>
  <sheetProtection algorithmName="SHA-512" hashValue="fjvMnMAFQOUGsWpib4068EEFGRuKAAd9/vd2MliTExYhp79Gybmkt0DgoIt8wxfs5Cd10JpcNH9URCt0cKWaVA==" saltValue="WiBAGjTkzcPJV6YPpVaMxQ==" spinCount="100000" sheet="1" objects="1" scenarios="1" selectLockedCells="1"/>
  <mergeCells count="25">
    <mergeCell ref="C71:J71"/>
    <mergeCell ref="C68:F68"/>
    <mergeCell ref="G68:H68"/>
    <mergeCell ref="C69:F69"/>
    <mergeCell ref="G69:H69"/>
    <mergeCell ref="C70:F70"/>
    <mergeCell ref="G70:H70"/>
    <mergeCell ref="F63:I63"/>
    <mergeCell ref="D65:J65"/>
    <mergeCell ref="C66:F66"/>
    <mergeCell ref="G66:I66"/>
    <mergeCell ref="C67:F67"/>
    <mergeCell ref="G67:H67"/>
    <mergeCell ref="C9:J9"/>
    <mergeCell ref="F58:I58"/>
    <mergeCell ref="F59:I59"/>
    <mergeCell ref="F60:I60"/>
    <mergeCell ref="F61:I61"/>
    <mergeCell ref="F62:I62"/>
    <mergeCell ref="B2:K2"/>
    <mergeCell ref="B3:K3"/>
    <mergeCell ref="B4:K4"/>
    <mergeCell ref="B5:K5"/>
    <mergeCell ref="B6:K6"/>
    <mergeCell ref="F8:I8"/>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9d85dbaf-23eb-4e57-a637-93dcacc8b1a1"/>
    <ds:schemaRef ds:uri="http://schemas.microsoft.com/office/2006/metadata/properties"/>
    <ds:schemaRef ds:uri="http://schemas.openxmlformats.org/package/2006/metadata/core-properties"/>
    <ds:schemaRef ds:uri="http://schemas.microsoft.com/office/2006/documentManagement/types"/>
    <ds:schemaRef ds:uri="http://purl.org/dc/elements/1.1/"/>
    <ds:schemaRef ds:uri="http://purl.org/dc/terms/"/>
    <ds:schemaRef ds:uri="http://www.w3.org/XML/1998/namespace"/>
    <ds:schemaRef ds:uri="http://schemas.microsoft.com/office/infopath/2007/PartnerControls"/>
    <ds:schemaRef ds:uri="a6cb9e4b-f1d1-4245-83ec-6cad768d538a"/>
    <ds:schemaRef ds:uri="http://purl.org/dc/dcmitype/"/>
  </ds:schemaRefs>
</ds:datastoreItem>
</file>

<file path=customXml/itemProps3.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PRESUPUESTO OFICIAL (Proponente</vt:lpstr>
      <vt:lpstr>'PRESUPUESTO OFICIAL (Entidad)'!Área_de_impresión</vt:lpstr>
      <vt:lpstr>'PRESUPUESTO OFICIAL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2020-02-14T16:18:13Z</cp:lastPrinted>
  <dcterms:created xsi:type="dcterms:W3CDTF">2006-06-27T16:47:25Z</dcterms:created>
  <dcterms:modified xsi:type="dcterms:W3CDTF">2024-11-14T17:06:34Z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