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OGADA MONICA\Desktop\FDRS\PROCESOS CONTRACTUALES 2024\SASI-2024\LOTES\"/>
    </mc:Choice>
  </mc:AlternateContent>
  <bookViews>
    <workbookView xWindow="-120" yWindow="-120" windowWidth="20730" windowHeight="11040" tabRatio="900" activeTab="4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externalReferences>
    <externalReference r:id="rId6"/>
  </externalReference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6" l="1"/>
  <c r="K24" i="11" l="1"/>
  <c r="L24" i="11" s="1"/>
  <c r="K23" i="11"/>
  <c r="L23" i="11" s="1"/>
  <c r="K22" i="11"/>
  <c r="L22" i="11" s="1"/>
  <c r="K21" i="11"/>
  <c r="L21" i="11" s="1"/>
  <c r="K20" i="11"/>
  <c r="L20" i="11" s="1"/>
  <c r="K19" i="11"/>
  <c r="L19" i="11" s="1"/>
  <c r="K18" i="11"/>
  <c r="L18" i="11" s="1"/>
  <c r="K17" i="11"/>
  <c r="L17" i="11" s="1"/>
  <c r="I16" i="15" l="1"/>
  <c r="J16" i="15"/>
  <c r="C16" i="15"/>
  <c r="J11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J19" i="15"/>
  <c r="P14" i="6" s="1"/>
  <c r="B20" i="15"/>
  <c r="D15" i="6" s="1"/>
  <c r="C20" i="15"/>
  <c r="C15" i="6" s="1"/>
  <c r="I20" i="15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/>
  <c r="C24" i="15"/>
  <c r="C19" i="6" s="1"/>
  <c r="I24" i="15"/>
  <c r="O19" i="6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I17" i="15"/>
  <c r="J17" i="15"/>
  <c r="P12" i="6" s="1"/>
  <c r="P11" i="6"/>
  <c r="O11" i="6"/>
  <c r="B6" i="15"/>
  <c r="C11" i="6"/>
  <c r="K36" i="11"/>
  <c r="J30" i="6" s="1"/>
  <c r="L36" i="11"/>
  <c r="K30" i="6" s="1"/>
  <c r="K35" i="11"/>
  <c r="L35" i="11" s="1"/>
  <c r="K29" i="6" s="1"/>
  <c r="K34" i="11"/>
  <c r="L34" i="1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18" i="6"/>
  <c r="K17" i="6"/>
  <c r="K16" i="6"/>
  <c r="K15" i="6"/>
  <c r="K14" i="6"/>
  <c r="J13" i="6"/>
  <c r="J12" i="6"/>
  <c r="B16" i="15"/>
  <c r="D11" i="6" s="1"/>
  <c r="X11" i="6"/>
  <c r="W11" i="6"/>
  <c r="V11" i="6"/>
  <c r="U11" i="6"/>
  <c r="T11" i="6"/>
  <c r="S11" i="6"/>
  <c r="N11" i="6"/>
  <c r="I11" i="6"/>
  <c r="H11" i="6"/>
  <c r="G11" i="6"/>
  <c r="J28" i="6"/>
  <c r="O14" i="6"/>
  <c r="O15" i="6"/>
  <c r="J16" i="6"/>
  <c r="F11" i="6" l="1"/>
  <c r="E11" i="6"/>
  <c r="F12" i="6"/>
  <c r="E12" i="6"/>
  <c r="F18" i="6"/>
  <c r="E18" i="6"/>
  <c r="F17" i="6"/>
  <c r="E17" i="6"/>
  <c r="F16" i="6"/>
  <c r="E16" i="6"/>
  <c r="F15" i="6"/>
  <c r="E15" i="6"/>
  <c r="F14" i="6"/>
  <c r="E14" i="6"/>
  <c r="F13" i="6"/>
  <c r="E13" i="6"/>
  <c r="K22" i="15"/>
  <c r="Q17" i="6" s="1"/>
  <c r="L25" i="11"/>
  <c r="K19" i="6" s="1"/>
  <c r="K13" i="6"/>
  <c r="J17" i="6"/>
  <c r="J25" i="6"/>
  <c r="K24" i="15"/>
  <c r="K12" i="6"/>
  <c r="J21" i="6"/>
  <c r="E23" i="6"/>
  <c r="F23" i="6"/>
  <c r="F20" i="6"/>
  <c r="E20" i="6"/>
  <c r="F22" i="6"/>
  <c r="E22" i="6"/>
  <c r="L24" i="15"/>
  <c r="R19" i="6" s="1"/>
  <c r="Q19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L26" i="11"/>
  <c r="K20" i="6" s="1"/>
  <c r="L22" i="15"/>
  <c r="R17" i="6" s="1"/>
  <c r="J15" i="6"/>
  <c r="K17" i="15"/>
  <c r="L17" i="15" s="1"/>
  <c r="R12" i="6" s="1"/>
  <c r="K29" i="15"/>
  <c r="L29" i="15" s="1"/>
  <c r="R24" i="6" s="1"/>
  <c r="K20" i="15"/>
  <c r="L20" i="15" s="1"/>
  <c r="R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Q15" i="6"/>
  <c r="Q29" i="6"/>
  <c r="Q28" i="6"/>
  <c r="L35" i="15"/>
  <c r="R30" i="6" s="1"/>
  <c r="F29" i="6"/>
  <c r="E29" i="6"/>
  <c r="F28" i="6"/>
  <c r="E28" i="6"/>
  <c r="F27" i="6"/>
  <c r="E27" i="6"/>
  <c r="E26" i="6"/>
  <c r="F26" i="6"/>
  <c r="E25" i="6"/>
  <c r="F25" i="6"/>
  <c r="F30" i="6"/>
  <c r="E30" i="6"/>
  <c r="K16" i="15"/>
  <c r="K31" i="15"/>
  <c r="J29" i="6"/>
  <c r="O27" i="6"/>
  <c r="K11" i="6"/>
  <c r="O12" i="6"/>
  <c r="E24" i="6"/>
  <c r="O28" i="6"/>
  <c r="O29" i="6"/>
  <c r="O25" i="6"/>
  <c r="O13" i="6"/>
  <c r="Q23" i="6"/>
  <c r="J14" i="6"/>
  <c r="O30" i="6"/>
  <c r="J18" i="6"/>
  <c r="Q18" i="6" l="1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<sst xmlns="http://schemas.openxmlformats.org/spreadsheetml/2006/main" count="429" uniqueCount="194">
  <si>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</si>
  <si>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</si>
  <si>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</si>
  <si>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</si>
  <si>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</si>
  <si>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</si>
  <si>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</si>
  <si>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</si>
  <si>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</si>
  <si>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</si>
  <si>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</si>
  <si>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</si>
  <si>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</si>
  <si>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</si>
  <si>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</si>
  <si>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</si>
  <si>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</si>
  <si>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</si>
  <si>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</si>
  <si>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</si>
  <si>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</si>
  <si>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</si>
  <si>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</si>
  <si>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</si>
  <si>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</si>
  <si>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</si>
  <si>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</si>
  <si>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</si>
  <si>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</si>
  <si>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</si>
  <si>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</si>
  <si>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</si>
  <si>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</si>
  <si>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</si>
  <si>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</si>
  <si>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</si>
  <si>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</si>
  <si>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</si>
  <si>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</si>
  <si>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</si>
  <si>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</si>
  <si>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</si>
  <si>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</si>
  <si>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</si>
  <si>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</si>
  <si>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</si>
  <si>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</si>
  <si>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</si>
  <si>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</si>
  <si>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</si>
  <si>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</si>
  <si>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</si>
  <si>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</si>
  <si>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</si>
  <si>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</si>
  <si>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</si>
  <si>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</si>
  <si>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</si>
  <si>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</si>
  <si>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</si>
  <si>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</si>
  <si>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</si>
  <si>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</si>
  <si>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</si>
  <si>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</si>
  <si>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</si>
  <si>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</si>
  <si>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</si>
  <si>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</si>
  <si>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</si>
  <si>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</si>
  <si>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</si>
  <si>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</si>
  <si>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</si>
  <si>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</si>
  <si>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</si>
  <si>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</si>
  <si>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</si>
  <si>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</si>
  <si>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</si>
  <si>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</si>
  <si>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</si>
  <si>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</si>
  <si>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General</t>
  </si>
  <si>
    <t>Estatal</t>
  </si>
  <si>
    <t>Especifico</t>
  </si>
  <si>
    <t>Interno</t>
  </si>
  <si>
    <t>Externo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</si>
  <si>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</si>
  <si>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</si>
  <si>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</si>
  <si>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</si>
  <si>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</si>
  <si>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</si>
  <si>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</si>
  <si>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</si>
  <si>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</si>
  <si>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</si>
  <si>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</si>
  <si>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</si>
  <si>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</si>
  <si>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</si>
  <si>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</si>
  <si>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Declaratoria de desierto del propceso de contratacion</t>
  </si>
  <si>
    <t>El adjudicatario no cumple con todos los requisitos para su contratacion</t>
  </si>
  <si>
    <t>Incumplimientos por parte del contratista en las entregas de elementos requeridos</t>
  </si>
  <si>
    <t>Devolución de elementos y retrasos en los compromisos adquiridos</t>
  </si>
  <si>
    <t>incumplimientos por parte del contratista en los tiempos de entrega y calidad de  los elementos requeridos</t>
  </si>
  <si>
    <t>Retrasos en los tiempos establecidos de entrega de elementos y/o daños de los mismos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</si>
  <si>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</si>
  <si>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</si>
  <si>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</si>
  <si>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</si>
  <si>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</si>
  <si>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</si>
  <si>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</si>
  <si>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</si>
  <si>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</si>
  <si>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</si>
  <si>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</si>
  <si>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</si>
  <si>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</si>
  <si>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</si>
  <si>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</si>
  <si>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</si>
  <si>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</si>
  <si>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</si>
  <si>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</si>
  <si>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</si>
  <si>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</si>
  <si>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</si>
  <si>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</si>
  <si>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</si>
  <si>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</si>
  <si>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</si>
  <si>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</si>
  <si>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</si>
  <si>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</si>
  <si>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</si>
  <si>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</si>
  <si>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</si>
  <si>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</si>
  <si>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</si>
  <si>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</si>
  <si>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</si>
  <si>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</si>
  <si>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</si>
  <si>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</si>
  <si>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</si>
  <si>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</si>
  <si>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</si>
  <si>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</si>
  <si>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</si>
  <si>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</si>
  <si>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</si>
  <si>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</si>
  <si>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Revision de las condiciones tecnicas, juridicas y financieras exigidas vs. las necesidades de la entidad.
analisis de las observaciones que se presenten al proceso en el pliego de condiciones</t>
  </si>
  <si>
    <t>No</t>
  </si>
  <si>
    <t>Profesional de Contratación designado</t>
  </si>
  <si>
    <t>Fecha Acta de Inicio del Contrato</t>
  </si>
  <si>
    <t>Fecha de finalización del contrato</t>
  </si>
  <si>
    <t>Verificacion de requisitos en estudios previos</t>
  </si>
  <si>
    <t>Unica Vez</t>
  </si>
  <si>
    <t>Capacitacion a los funcionarios seleccionados para revision de ofertas y verificacion de requisitos</t>
  </si>
  <si>
    <t>Profesional de Despacho Designado</t>
  </si>
  <si>
    <t>Reunion con funcionarios designados para evaluacion</t>
  </si>
  <si>
    <t>Revisión previa de estudios de mercado y analisis de sector y su pertinencia</t>
  </si>
  <si>
    <t>Si</t>
  </si>
  <si>
    <t>Profesional de Presupuestos designado</t>
  </si>
  <si>
    <t>Validación de estudios de mercado y analisis de sector</t>
  </si>
  <si>
    <t>Reajuste del presupuesto de actividades en el marco del comité tecnico del contrato</t>
  </si>
  <si>
    <t>Supervisor del Contrato y/o a quien designe</t>
  </si>
  <si>
    <t>A traves de comité tecnico del contrato</t>
  </si>
  <si>
    <t>Semanal</t>
  </si>
  <si>
    <t>Revisión de las condiciones técnicas para validar el control de la garantia</t>
  </si>
  <si>
    <t>SI</t>
  </si>
  <si>
    <t>Contratista</t>
  </si>
  <si>
    <t>Revisión de las condiciones técnicas y/o juridicas</t>
  </si>
  <si>
    <t>Reajuste del presupuesto y cronograma de actividades en el marco del comité técnico del contrato</t>
  </si>
  <si>
    <t>Ajuste de cronograma de trabajo en comité de ejecucion del contrato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</si>
  <si>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</si>
  <si>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</si>
  <si>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</si>
  <si>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</si>
  <si>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</si>
  <si>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</si>
  <si>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</si>
  <si>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</si>
  <si>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</si>
  <si>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</si>
  <si>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 Y SDG</t>
  </si>
  <si>
    <t xml:space="preserve">Categoria </t>
  </si>
  <si>
    <t>CONTRATISTA</t>
  </si>
  <si>
    <t xml:space="preserve">Objeto Contractual: SUMINISTRAR BIENES PARA EL DESARROLLO DE LOS PROYECTOS DE INVERSIÓN DEL FONDO DE DESARROLLO RURAL DE SUMAPAZ A MONTO AGOTABLE, PARA LA VIGENCIA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</si>
</sst>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1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8" fillId="0" borderId="34" xfId="0" applyFont="1" applyBorder="1" applyAlignment="1">
      <alignment horizontal="center" vertical="center"/>
    </xf>
    <xf numFmtId="0" fontId="25" fillId="0" borderId="71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textRotation="90" wrapText="1"/>
    </xf>
    <xf numFmtId="0" fontId="17" fillId="0" borderId="3" xfId="0" applyFont="1" applyBorder="1" applyAlignment="1">
      <alignment horizontal="center" vertical="center" textRotation="90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28" fillId="0" borderId="68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2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3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9" borderId="45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/>
    </xf>
    <xf numFmtId="0" fontId="16" fillId="6" borderId="45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1" xfId="0" applyFont="1" applyFill="1" applyBorder="1" applyAlignment="1">
      <alignment horizontal="center" vertical="center"/>
    </xf>
    <xf numFmtId="0" fontId="21" fillId="7" borderId="62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69" xfId="0" applyFont="1" applyBorder="1" applyAlignment="1">
      <alignment horizontal="center" vertical="center" wrapText="1"/>
    </xf>
    <xf numFmtId="0" fontId="21" fillId="0" borderId="70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 applyAlignment="1"/>
    <xf numFmtId="0" fontId="28" fillId="0" borderId="0" xfId="0" applyFont="1" applyAlignment="1"/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/Downloads/6.%20ANEXO%20No.%203%20-%20MATRIZ%20DE%20RIESGOS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O"/>
      <sheetName val="IDENTIFICACION Y ANALISIS"/>
      <sheetName val="EVALUACION"/>
      <sheetName val="EVALUACION CON CONTROLES"/>
      <sheetName val="ASIGNACION Y TRATAMIENTO"/>
    </sheetNames>
    <sheetDataSet>
      <sheetData sheetId="0" refreshError="1"/>
      <sheetData sheetId="1">
        <row r="19">
          <cell r="B19" t="str">
            <v>Inadecuada escogencia de la modalidad de contratación</v>
          </cell>
          <cell r="D19" t="str">
            <v>General</v>
          </cell>
          <cell r="E19" t="str">
            <v>Interno</v>
          </cell>
          <cell r="F19" t="str">
            <v>Operacionales</v>
          </cell>
        </row>
        <row r="20">
          <cell r="B20" t="str">
            <v xml:space="preserve">Requisitos habilitantes inapropiados para el proceso de selección </v>
          </cell>
          <cell r="D20" t="str">
            <v>General</v>
          </cell>
          <cell r="E20" t="str">
            <v>Interno</v>
          </cell>
          <cell r="F20" t="str">
            <v>Operacionales</v>
          </cell>
        </row>
        <row r="21">
          <cell r="B21" t="str">
            <v>Inadecuado análisis  económico estimativo del valor del contrato</v>
          </cell>
          <cell r="D21" t="str">
            <v>General</v>
          </cell>
          <cell r="E21" t="str">
            <v>Interno</v>
          </cell>
          <cell r="F21" t="str">
            <v>Economicos</v>
          </cell>
        </row>
        <row r="22">
          <cell r="B22" t="str">
            <v xml:space="preserve">Inadecuada  descripción del bien o servicio requerido </v>
          </cell>
          <cell r="D22" t="str">
            <v>General</v>
          </cell>
          <cell r="E22" t="str">
            <v>Interno</v>
          </cell>
          <cell r="F22" t="str">
            <v>Operacionales</v>
          </cell>
        </row>
        <row r="23">
          <cell r="B23" t="str">
            <v>Inadecuada elaboración de estudios y diseños</v>
          </cell>
          <cell r="D23" t="str">
            <v>General</v>
          </cell>
          <cell r="E23" t="str">
            <v>Interno</v>
          </cell>
          <cell r="F23" t="str">
            <v>Operacionales</v>
          </cell>
        </row>
        <row r="24">
          <cell r="B24" t="str">
            <v>Requisitos habilitantes que impidan la selección objetiva</v>
          </cell>
          <cell r="D24" t="str">
            <v>General</v>
          </cell>
          <cell r="E24" t="str">
            <v>Interno</v>
          </cell>
          <cell r="F24" t="str">
            <v>Operacionales</v>
          </cell>
        </row>
        <row r="25">
          <cell r="B25" t="str">
            <v xml:space="preserve">Falta de profundidad en el estudio de sector no identificandose claramente aspectos de oferta y demanda </v>
          </cell>
          <cell r="D25" t="str">
            <v>General</v>
          </cell>
          <cell r="E25" t="str">
            <v>Interno</v>
          </cell>
          <cell r="F25" t="str">
            <v>Economicos</v>
          </cell>
        </row>
        <row r="26">
          <cell r="B26" t="str">
            <v>Ausencia de fundamentación de la justificación y conveniencia de la contratación</v>
          </cell>
          <cell r="D26" t="str">
            <v>General</v>
          </cell>
          <cell r="E26" t="str">
            <v>Interno</v>
          </cell>
          <cell r="F26" t="str">
            <v>Operacionales</v>
          </cell>
        </row>
        <row r="27">
          <cell r="B27" t="str">
            <v>Inadecuada identificación de las condiciones contractuales</v>
          </cell>
          <cell r="D27" t="str">
            <v>General</v>
          </cell>
          <cell r="E27" t="str">
            <v>Interno</v>
          </cell>
          <cell r="F27" t="str">
            <v>Operacionales</v>
          </cell>
        </row>
        <row r="28">
          <cell r="B28" t="str">
            <v>No aprobación o demoras en la expedición vigencias futuras</v>
          </cell>
          <cell r="D28" t="str">
            <v>General</v>
          </cell>
          <cell r="E28" t="str">
            <v>Interno</v>
          </cell>
          <cell r="F28" t="str">
            <v>Operacionales</v>
          </cell>
        </row>
        <row r="29">
          <cell r="B29" t="str">
            <v>Apertura de procesos sin disponibilidad  presupuestal</v>
          </cell>
          <cell r="D29" t="str">
            <v>General</v>
          </cell>
          <cell r="E29" t="str">
            <v>Interno</v>
          </cell>
          <cell r="F29" t="str">
            <v>Operacionales</v>
          </cell>
        </row>
        <row r="30">
          <cell r="C30" t="str">
            <v>SELECCIÓN</v>
          </cell>
        </row>
        <row r="31">
          <cell r="B31" t="str">
            <v>Inadecuada evaluación de las ofertas y/o verificación de requisitos habilitantes</v>
          </cell>
          <cell r="D31" t="str">
            <v>General</v>
          </cell>
          <cell r="E31" t="str">
            <v>Interno</v>
          </cell>
          <cell r="F31" t="str">
            <v>Operacionales</v>
          </cell>
        </row>
        <row r="32">
          <cell r="B32" t="str">
            <v>Inadecuado manejo administrativo del proceso contractual</v>
          </cell>
          <cell r="D32" t="str">
            <v>General</v>
          </cell>
          <cell r="E32" t="str">
            <v>Interno</v>
          </cell>
          <cell r="F32" t="str">
            <v>Operacionales</v>
          </cell>
        </row>
        <row r="33">
          <cell r="B33" t="str">
            <v>Falta de claridad en la elaboración de los actos administrativos</v>
          </cell>
          <cell r="D33" t="str">
            <v>General</v>
          </cell>
          <cell r="E33" t="str">
            <v>Interno</v>
          </cell>
          <cell r="F33" t="str">
            <v>Operacionales</v>
          </cell>
        </row>
        <row r="34">
          <cell r="B34" t="str">
            <v>Contestación inoportuna a todas las observaciones formuladas a los documentos de la contratación</v>
          </cell>
          <cell r="D34" t="str">
            <v>General</v>
          </cell>
          <cell r="E34" t="str">
            <v>Interno</v>
          </cell>
          <cell r="F34" t="str">
            <v>Operacionales</v>
          </cell>
        </row>
        <row r="35">
          <cell r="B35" t="str">
            <v>No publicación de la documentación del proceso de selección en el SECOP</v>
          </cell>
          <cell r="D35" t="str">
            <v>General</v>
          </cell>
          <cell r="E35" t="str">
            <v>Interno</v>
          </cell>
          <cell r="F35" t="str">
            <v>Operacionales</v>
          </cell>
        </row>
        <row r="36">
          <cell r="B36" t="str">
            <v>Confabulacion de los proponentes (Colusión)</v>
          </cell>
          <cell r="D36" t="str">
            <v>General</v>
          </cell>
          <cell r="E36" t="str">
            <v>Externo</v>
          </cell>
          <cell r="F36" t="str">
            <v>Operacionales</v>
          </cell>
        </row>
        <row r="37">
          <cell r="B37" t="str">
            <v>Selección de ofertas con precios  artificialmente bajos.</v>
          </cell>
          <cell r="D37" t="str">
            <v>General</v>
          </cell>
          <cell r="E37" t="str">
            <v>Externo</v>
          </cell>
          <cell r="F37" t="str">
            <v>Operacionales</v>
          </cell>
        </row>
        <row r="38">
          <cell r="C38" t="str">
            <v>CONTRATACIÓN</v>
          </cell>
        </row>
        <row r="39">
          <cell r="B39" t="str">
            <v xml:space="preserve">Riesgo de que no se firme el contrato. </v>
          </cell>
          <cell r="D39" t="str">
            <v>General</v>
          </cell>
          <cell r="E39" t="str">
            <v>Interno</v>
          </cell>
          <cell r="F39" t="str">
            <v>Operacionales</v>
          </cell>
        </row>
        <row r="40">
          <cell r="B40" t="str">
            <v>Falta de constitución o constitución tardía de la garantía única. Aceptación de garantías que no se ajustan a lo contemplado en el contrato</v>
          </cell>
          <cell r="D40" t="str">
            <v>General</v>
          </cell>
          <cell r="E40" t="str">
            <v>Interno</v>
          </cell>
          <cell r="F40" t="str">
            <v>Operacionales</v>
          </cell>
        </row>
        <row r="41">
          <cell r="B41" t="str">
            <v>Falta de solicitud o solicitud tardía del registro  presupuestal</v>
          </cell>
          <cell r="D41" t="str">
            <v>General</v>
          </cell>
          <cell r="E41" t="str">
            <v>Interno</v>
          </cell>
          <cell r="F41" t="str">
            <v>Operacionales</v>
          </cell>
        </row>
        <row r="42">
          <cell r="B42" t="str">
            <v>No publicación de la documentación del proceso de selección en el SECOP</v>
          </cell>
          <cell r="D42" t="str">
            <v>General</v>
          </cell>
          <cell r="E42" t="str">
            <v>Interno</v>
          </cell>
          <cell r="F42" t="str">
            <v>Operacionales</v>
          </cell>
        </row>
        <row r="43">
          <cell r="B43" t="str">
            <v>Presentación de reclamos de terceros sobre la selección del oferente que retrasen el perfeccionamiento del contrato.</v>
          </cell>
          <cell r="D43" t="str">
            <v>General</v>
          </cell>
          <cell r="E43" t="str">
            <v>Interno</v>
          </cell>
          <cell r="F43" t="str">
            <v>Operacionales</v>
          </cell>
        </row>
        <row r="44">
          <cell r="C44" t="str">
            <v>EJECUCIÓN</v>
          </cell>
        </row>
        <row r="45">
          <cell r="B45" t="str">
            <v>Fluctuaciones del valor de la moneda</v>
          </cell>
          <cell r="D45" t="str">
            <v>General</v>
          </cell>
          <cell r="E45" t="str">
            <v>Externo</v>
          </cell>
          <cell r="F45" t="str">
            <v>Economicos</v>
          </cell>
        </row>
        <row r="46">
          <cell r="B46" t="str">
            <v>Cambio de precios en factores de producción.</v>
          </cell>
          <cell r="D46" t="str">
            <v>General</v>
          </cell>
          <cell r="E46" t="str">
            <v>Externo</v>
          </cell>
          <cell r="F46" t="str">
            <v>Economicos</v>
          </cell>
        </row>
        <row r="47">
          <cell r="B47" t="str">
            <v>Variación de los precios del mercado</v>
          </cell>
          <cell r="D47" t="str">
            <v>General</v>
          </cell>
          <cell r="E47" t="str">
            <v>Externo</v>
          </cell>
          <cell r="F47" t="str">
            <v>Economicos</v>
          </cell>
        </row>
        <row r="48">
          <cell r="B48" t="str">
            <v>Factores políticos o macroeconómicos.</v>
          </cell>
          <cell r="D48" t="str">
            <v>General</v>
          </cell>
          <cell r="E48" t="str">
            <v>Externo</v>
          </cell>
          <cell r="F48" t="str">
            <v>Sociales o Políticos</v>
          </cell>
        </row>
        <row r="49">
          <cell r="B49" t="str">
            <v>Cancelación de pedidos.</v>
          </cell>
          <cell r="D49" t="str">
            <v>Especifico</v>
          </cell>
          <cell r="E49" t="str">
            <v>Externo</v>
          </cell>
          <cell r="F49" t="str">
            <v>Economicos</v>
          </cell>
        </row>
        <row r="50">
          <cell r="B50" t="str">
            <v>Variación en la disponibilidad o en el costo de los insumos necesarios para prestar los servicios.</v>
          </cell>
          <cell r="D50" t="str">
            <v>Especifico</v>
          </cell>
          <cell r="E50" t="str">
            <v>Externo</v>
          </cell>
          <cell r="F50" t="str">
            <v>Economicos</v>
          </cell>
        </row>
        <row r="51">
          <cell r="B51" t="str">
            <v>Incumplimiento de compromisos adquiridos por el contratista seleccionado con sus subcontratistas, suministradores de bienes y servicios.</v>
          </cell>
          <cell r="D51" t="str">
            <v>Especifico</v>
          </cell>
          <cell r="E51" t="str">
            <v>Externo</v>
          </cell>
          <cell r="F51" t="str">
            <v>Economicos</v>
          </cell>
        </row>
        <row r="52">
          <cell r="B52" t="str">
            <v>Incumplimiento de la administración en los pagos.</v>
          </cell>
          <cell r="D52" t="str">
            <v>Especifico</v>
          </cell>
          <cell r="E52" t="str">
            <v>Externo</v>
          </cell>
          <cell r="F52" t="str">
            <v>Economicos</v>
          </cell>
        </row>
        <row r="53">
          <cell r="B53" t="str">
            <v>Defecto en la instalación de equipos</v>
          </cell>
          <cell r="D53" t="str">
            <v>Especifico</v>
          </cell>
          <cell r="E53" t="str">
            <v>Externo</v>
          </cell>
          <cell r="F53" t="str">
            <v>Operacionales</v>
          </cell>
        </row>
        <row r="54">
          <cell r="B54" t="str">
            <v>Defectos en los equipos.</v>
          </cell>
          <cell r="D54" t="str">
            <v>Especifico</v>
          </cell>
          <cell r="E54" t="str">
            <v>Externo</v>
          </cell>
          <cell r="F54" t="str">
            <v>Operacionales</v>
          </cell>
        </row>
        <row r="55">
          <cell r="B55" t="str">
            <v>Daños a los equipos objeto de mantenimiento y/o otros bienes</v>
          </cell>
          <cell r="D55" t="str">
            <v>Especifico</v>
          </cell>
          <cell r="E55" t="str">
            <v>Externo</v>
          </cell>
          <cell r="F55" t="str">
            <v>Operacionales</v>
          </cell>
        </row>
        <row r="56">
          <cell r="B56" t="str">
            <v>Imposición de nuevos tributos</v>
          </cell>
          <cell r="D56" t="str">
            <v>General</v>
          </cell>
          <cell r="E56" t="str">
            <v>Externo</v>
          </cell>
          <cell r="F56" t="str">
            <v>Regulatorios</v>
          </cell>
        </row>
        <row r="57">
          <cell r="B57" t="str">
            <v>Imposición de nuevos trámites o permisos</v>
          </cell>
          <cell r="D57" t="str">
            <v>Especifico</v>
          </cell>
          <cell r="E57" t="str">
            <v>Externo</v>
          </cell>
          <cell r="F57" t="str">
            <v>Regulatorios</v>
          </cell>
        </row>
        <row r="58">
          <cell r="B58" t="str">
            <v>Cambios en el marco regulatorio o normatividad aplicable al proyecto.</v>
          </cell>
          <cell r="D58" t="str">
            <v>Especifico</v>
          </cell>
          <cell r="E58" t="str">
            <v>Externo</v>
          </cell>
          <cell r="F58" t="str">
            <v>Regulatorios</v>
          </cell>
        </row>
        <row r="59">
          <cell r="B59" t="str">
            <v>Variación de tasas o tarifas</v>
          </cell>
          <cell r="D59" t="str">
            <v>Especifico</v>
          </cell>
          <cell r="E59" t="str">
            <v>Externo</v>
          </cell>
          <cell r="F59" t="str">
            <v>Financieros</v>
          </cell>
        </row>
        <row r="60">
          <cell r="B60" t="str">
            <v>Demora en el inicio previsto para la ejecución de la obra</v>
          </cell>
          <cell r="D60" t="str">
            <v>Especifico</v>
          </cell>
          <cell r="E60" t="str">
            <v>Externo</v>
          </cell>
          <cell r="F60" t="str">
            <v>Operacionales</v>
          </cell>
        </row>
        <row r="61">
          <cell r="B61" t="str">
            <v>Fuentes de materiales</v>
          </cell>
          <cell r="D61" t="str">
            <v>Especifico</v>
          </cell>
          <cell r="E61" t="str">
            <v>Externo</v>
          </cell>
          <cell r="F61" t="str">
            <v>Operacionales</v>
          </cell>
        </row>
        <row r="62">
          <cell r="B62" t="str">
            <v>Programación de obra</v>
          </cell>
          <cell r="D62" t="str">
            <v>Especifico</v>
          </cell>
          <cell r="E62" t="str">
            <v>Externo</v>
          </cell>
          <cell r="F62" t="str">
            <v>Operacionales</v>
          </cell>
        </row>
        <row r="63">
          <cell r="B63" t="str">
            <v>Calidad  de  las  obras</v>
          </cell>
          <cell r="D63" t="str">
            <v>Especifico</v>
          </cell>
          <cell r="E63" t="str">
            <v>Externo</v>
          </cell>
          <cell r="F63" t="str">
            <v>Operacionales</v>
          </cell>
        </row>
        <row r="64">
          <cell r="B64" t="str">
            <v>Nuevos desarrollos técnologicos o estandares que influyen en la ejecución del contrato</v>
          </cell>
          <cell r="D64" t="str">
            <v>Especifico</v>
          </cell>
          <cell r="E64" t="str">
            <v>Externo</v>
          </cell>
          <cell r="F64" t="str">
            <v>Técnologicos</v>
          </cell>
        </row>
        <row r="65">
          <cell r="B65" t="str">
            <v>Obsolecencia técnologica</v>
          </cell>
          <cell r="D65" t="str">
            <v>Especifico</v>
          </cell>
          <cell r="E65" t="str">
            <v>Externo</v>
          </cell>
          <cell r="F65" t="str">
            <v>Técnologicos</v>
          </cell>
        </row>
        <row r="66">
          <cell r="B66" t="str">
            <v>Riesgo   geológico</v>
          </cell>
          <cell r="D66" t="str">
            <v>Especifico</v>
          </cell>
          <cell r="E66" t="str">
            <v>Externo</v>
          </cell>
          <cell r="F66" t="str">
            <v>De la naturaleza</v>
          </cell>
        </row>
        <row r="67">
          <cell r="B67" t="str">
            <v>Eventos naturales tales como lluvias, inundaciones y sequias entre otros</v>
          </cell>
          <cell r="D67" t="str">
            <v>Especifico</v>
          </cell>
          <cell r="E67" t="str">
            <v>Externo</v>
          </cell>
          <cell r="F67" t="str">
            <v>De la naturaleza</v>
          </cell>
        </row>
        <row r="68">
          <cell r="B68" t="str">
            <v>Incumplimiento derivado del trámite de los permisos con autoridades ambientales, la obtención de los mismos, paz y salvos</v>
          </cell>
          <cell r="D68" t="str">
            <v>Especifico</v>
          </cell>
          <cell r="E68" t="str">
            <v>Externo</v>
          </cell>
          <cell r="F68" t="str">
            <v>Ambientales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showGridLines="0" zoomScale="70" zoomScaleNormal="70" zoomScalePageLayoutView="40" workbookViewId="0">
      <selection activeCell="F2" sqref="F2:F4"/>
    </sheetView>
  </sheetViews>
  <sheetFormatPr baseColWidth="10" defaultColWidth="11.42578125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61"/>
      <c r="C2" s="171" t="s">
        <v>0</v>
      </c>
      <c r="D2" s="172"/>
      <c r="E2" s="173"/>
      <c r="F2" s="180" t="s">
        <v>1</v>
      </c>
    </row>
    <row r="3" spans="2:6" ht="42.75" customHeight="1" x14ac:dyDescent="0.2">
      <c r="B3" s="161"/>
      <c r="C3" s="174"/>
      <c r="D3" s="175"/>
      <c r="E3" s="176"/>
      <c r="F3" s="181"/>
    </row>
    <row r="4" spans="2:6" ht="41.25" customHeight="1" x14ac:dyDescent="0.2">
      <c r="B4" s="161"/>
      <c r="C4" s="177"/>
      <c r="D4" s="178"/>
      <c r="E4" s="179"/>
      <c r="F4" s="169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62" t="s">
        <v>2</v>
      </c>
      <c r="C6" s="163"/>
      <c r="D6" s="163"/>
      <c r="E6" s="163"/>
      <c r="F6" s="164"/>
    </row>
    <row r="7" spans="2:6" ht="78.75" customHeight="1" x14ac:dyDescent="0.2">
      <c r="B7" s="168" t="s">
        <v>3</v>
      </c>
      <c r="C7" s="169"/>
      <c r="D7" s="169"/>
      <c r="E7" s="169"/>
      <c r="F7" s="170"/>
    </row>
    <row r="8" spans="2:6" ht="21" customHeight="1" x14ac:dyDescent="0.2">
      <c r="B8" s="165" t="s">
        <v>4</v>
      </c>
      <c r="C8" s="166"/>
      <c r="D8" s="166"/>
      <c r="E8" s="166"/>
      <c r="F8" s="167"/>
    </row>
    <row r="9" spans="2:6" ht="34.5" customHeight="1" x14ac:dyDescent="0.2">
      <c r="B9" s="155" t="s">
        <v>5</v>
      </c>
      <c r="C9" s="156"/>
      <c r="D9" s="156"/>
      <c r="E9" s="156"/>
      <c r="F9" s="157"/>
    </row>
    <row r="10" spans="2:6" ht="36" customHeight="1" x14ac:dyDescent="0.2">
      <c r="B10" s="155" t="s">
        <v>6</v>
      </c>
      <c r="C10" s="156"/>
      <c r="D10" s="156"/>
      <c r="E10" s="156"/>
      <c r="F10" s="157"/>
    </row>
    <row r="11" spans="2:6" ht="72" customHeight="1" x14ac:dyDescent="0.2">
      <c r="B11" s="155" t="s">
        <v>7</v>
      </c>
      <c r="C11" s="156"/>
      <c r="D11" s="156"/>
      <c r="E11" s="156"/>
      <c r="F11" s="157"/>
    </row>
    <row r="12" spans="2:6" ht="34.5" customHeight="1" x14ac:dyDescent="0.2">
      <c r="B12" s="155" t="s">
        <v>8</v>
      </c>
      <c r="C12" s="156"/>
      <c r="D12" s="156"/>
      <c r="E12" s="156"/>
      <c r="F12" s="157"/>
    </row>
    <row r="13" spans="2:6" ht="44.25" customHeight="1" x14ac:dyDescent="0.2">
      <c r="B13" s="155" t="s">
        <v>9</v>
      </c>
      <c r="C13" s="156"/>
      <c r="D13" s="156"/>
      <c r="E13" s="156"/>
      <c r="F13" s="157"/>
    </row>
    <row r="14" spans="2:6" ht="26.25" customHeight="1" x14ac:dyDescent="0.2">
      <c r="B14" s="155" t="s">
        <v>10</v>
      </c>
      <c r="C14" s="156"/>
      <c r="D14" s="156"/>
      <c r="E14" s="156"/>
      <c r="F14" s="157"/>
    </row>
    <row r="15" spans="2:6" ht="22.5" customHeight="1" x14ac:dyDescent="0.2">
      <c r="B15" s="155" t="s">
        <v>11</v>
      </c>
      <c r="C15" s="156"/>
      <c r="D15" s="156"/>
      <c r="E15" s="156"/>
      <c r="F15" s="157"/>
    </row>
    <row r="16" spans="2:6" ht="33" customHeight="1" x14ac:dyDescent="0.2">
      <c r="B16" s="155" t="s">
        <v>12</v>
      </c>
      <c r="C16" s="156"/>
      <c r="D16" s="156"/>
      <c r="E16" s="156"/>
      <c r="F16" s="157"/>
    </row>
    <row r="17" spans="2:6" ht="36.75" customHeight="1" x14ac:dyDescent="0.2">
      <c r="B17" s="155" t="s">
        <v>13</v>
      </c>
      <c r="C17" s="156"/>
      <c r="D17" s="156"/>
      <c r="E17" s="156"/>
      <c r="F17" s="157"/>
    </row>
    <row r="18" spans="2:6" ht="26.25" customHeight="1" x14ac:dyDescent="0.2">
      <c r="B18" s="155" t="s">
        <v>14</v>
      </c>
      <c r="C18" s="156"/>
      <c r="D18" s="156"/>
      <c r="E18" s="156"/>
      <c r="F18" s="157"/>
    </row>
    <row r="19" spans="2:6" ht="27" customHeight="1" thickBot="1" x14ac:dyDescent="0.25">
      <c r="B19" s="158" t="s">
        <v>15</v>
      </c>
      <c r="C19" s="159"/>
      <c r="D19" s="159"/>
      <c r="E19" s="159"/>
      <c r="F19" s="160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54"/>
      <c r="C22" s="154"/>
      <c r="D22" s="154"/>
      <c r="E22" s="154"/>
      <c r="F22" s="154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F78"/>
  <sheetViews>
    <sheetView showGridLines="0" zoomScale="80" zoomScaleNormal="80" zoomScalePageLayoutView="85" workbookViewId="0">
      <selection activeCell="F2" sqref="F2:F4"/>
    </sheetView>
  </sheetViews>
  <sheetFormatPr baseColWidth="10" defaultColWidth="11.42578125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61"/>
      <c r="C2" s="171" t="s">
        <v>16</v>
      </c>
      <c r="D2" s="172"/>
      <c r="E2" s="173"/>
      <c r="F2" s="180" t="s">
        <v>1</v>
      </c>
    </row>
    <row r="3" spans="2:6" ht="51" customHeight="1" x14ac:dyDescent="0.2">
      <c r="B3" s="161"/>
      <c r="C3" s="174"/>
      <c r="D3" s="175"/>
      <c r="E3" s="176"/>
      <c r="F3" s="181"/>
    </row>
    <row r="4" spans="2:6" ht="54" customHeight="1" x14ac:dyDescent="0.2">
      <c r="B4" s="161"/>
      <c r="C4" s="177"/>
      <c r="D4" s="178"/>
      <c r="E4" s="179"/>
      <c r="F4" s="169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95" t="s">
        <v>17</v>
      </c>
      <c r="C6" s="196"/>
      <c r="D6" s="196"/>
      <c r="E6" s="196"/>
      <c r="F6" s="197"/>
    </row>
    <row r="7" spans="2:6" ht="42.75" customHeight="1" x14ac:dyDescent="0.2">
      <c r="B7" s="198" t="s">
        <v>18</v>
      </c>
      <c r="C7" s="199"/>
      <c r="D7" s="199"/>
      <c r="E7" s="199"/>
      <c r="F7" s="199"/>
    </row>
    <row r="8" spans="2:6" ht="63" customHeight="1" x14ac:dyDescent="0.2">
      <c r="B8" s="200"/>
      <c r="C8" s="201"/>
      <c r="D8" s="201"/>
      <c r="E8" s="201"/>
      <c r="F8" s="201"/>
    </row>
    <row r="9" spans="2:6" ht="37.5" customHeight="1" x14ac:dyDescent="0.2">
      <c r="B9" s="200"/>
      <c r="C9" s="201"/>
      <c r="D9" s="201"/>
      <c r="E9" s="201"/>
      <c r="F9" s="201"/>
    </row>
    <row r="10" spans="2:6" ht="43.5" customHeight="1" x14ac:dyDescent="0.2">
      <c r="B10" s="200"/>
      <c r="C10" s="201"/>
      <c r="D10" s="201"/>
      <c r="E10" s="201"/>
      <c r="F10" s="201"/>
    </row>
    <row r="11" spans="2:6" ht="58.5" customHeight="1" x14ac:dyDescent="0.2">
      <c r="B11" s="200"/>
      <c r="C11" s="201"/>
      <c r="D11" s="201"/>
      <c r="E11" s="201"/>
      <c r="F11" s="201"/>
    </row>
    <row r="12" spans="2:6" ht="46.5" customHeight="1" x14ac:dyDescent="0.2">
      <c r="B12" s="200"/>
      <c r="C12" s="201"/>
      <c r="D12" s="201"/>
      <c r="E12" s="201"/>
      <c r="F12" s="201"/>
    </row>
    <row r="13" spans="2:6" ht="47.25" customHeight="1" x14ac:dyDescent="0.2">
      <c r="B13" s="200"/>
      <c r="C13" s="201"/>
      <c r="D13" s="201"/>
      <c r="E13" s="201"/>
      <c r="F13" s="201"/>
    </row>
    <row r="14" spans="2:6" ht="22.5" customHeight="1" thickBot="1" x14ac:dyDescent="0.25">
      <c r="B14" s="202"/>
      <c r="C14" s="203"/>
      <c r="D14" s="203"/>
      <c r="E14" s="203"/>
      <c r="F14" s="203"/>
    </row>
    <row r="15" spans="2:6" ht="16.5" customHeight="1" thickBot="1" x14ac:dyDescent="0.25">
      <c r="B15" s="188" t="s">
        <v>19</v>
      </c>
      <c r="C15" s="189"/>
      <c r="D15" s="189"/>
      <c r="E15" s="189"/>
      <c r="F15" s="190"/>
    </row>
    <row r="16" spans="2:6" ht="127.5" customHeight="1" x14ac:dyDescent="0.2">
      <c r="B16" s="204" t="s">
        <v>20</v>
      </c>
      <c r="C16" s="205"/>
      <c r="D16" s="205"/>
      <c r="E16" s="205"/>
      <c r="F16" s="206"/>
    </row>
    <row r="17" spans="2:6" ht="19.5" customHeight="1" x14ac:dyDescent="0.2">
      <c r="B17" s="54"/>
      <c r="C17" s="55" t="s">
        <v>21</v>
      </c>
      <c r="D17" s="186" t="s">
        <v>22</v>
      </c>
      <c r="E17" s="186" t="s">
        <v>23</v>
      </c>
      <c r="F17" s="184" t="s">
        <v>24</v>
      </c>
    </row>
    <row r="18" spans="2:6" ht="21" customHeight="1" x14ac:dyDescent="0.2">
      <c r="B18" s="54"/>
      <c r="C18" s="55" t="s">
        <v>25</v>
      </c>
      <c r="D18" s="187"/>
      <c r="E18" s="187"/>
      <c r="F18" s="185"/>
    </row>
    <row r="19" spans="2:6" ht="18.75" customHeight="1" x14ac:dyDescent="0.2">
      <c r="B19" s="56" t="s">
        <v>26</v>
      </c>
      <c r="C19" s="57"/>
      <c r="D19" s="58"/>
      <c r="E19" s="59"/>
      <c r="F19" s="60" t="s">
        <v>27</v>
      </c>
    </row>
    <row r="20" spans="2:6" ht="18.75" customHeight="1" x14ac:dyDescent="0.2">
      <c r="B20" s="61" t="s">
        <v>28</v>
      </c>
      <c r="C20" s="62"/>
      <c r="D20" s="63"/>
      <c r="E20" s="64"/>
      <c r="F20" s="65" t="s">
        <v>27</v>
      </c>
    </row>
    <row r="21" spans="2:6" ht="18.75" customHeight="1" x14ac:dyDescent="0.2">
      <c r="B21" s="61" t="s">
        <v>29</v>
      </c>
      <c r="C21" s="62"/>
      <c r="D21" s="63"/>
      <c r="E21" s="64"/>
      <c r="F21" s="65" t="s">
        <v>30</v>
      </c>
    </row>
    <row r="22" spans="2:6" ht="18.75" customHeight="1" x14ac:dyDescent="0.2">
      <c r="B22" s="61" t="s">
        <v>31</v>
      </c>
      <c r="C22" s="62"/>
      <c r="D22" s="63"/>
      <c r="E22" s="64"/>
      <c r="F22" s="65" t="s">
        <v>27</v>
      </c>
    </row>
    <row r="23" spans="2:6" ht="18.75" customHeight="1" x14ac:dyDescent="0.2">
      <c r="B23" s="61" t="s">
        <v>32</v>
      </c>
      <c r="C23" s="62"/>
      <c r="D23" s="63"/>
      <c r="E23" s="64"/>
      <c r="F23" s="65" t="s">
        <v>27</v>
      </c>
    </row>
    <row r="24" spans="2:6" ht="18.75" customHeight="1" x14ac:dyDescent="0.2">
      <c r="B24" s="61" t="s">
        <v>33</v>
      </c>
      <c r="C24" s="62"/>
      <c r="D24" s="63"/>
      <c r="E24" s="64"/>
      <c r="F24" s="65" t="s">
        <v>27</v>
      </c>
    </row>
    <row r="25" spans="2:6" ht="18.75" customHeight="1" x14ac:dyDescent="0.2">
      <c r="B25" s="61" t="s">
        <v>34</v>
      </c>
      <c r="C25" s="62"/>
      <c r="D25" s="63"/>
      <c r="E25" s="64"/>
      <c r="F25" s="66" t="s">
        <v>30</v>
      </c>
    </row>
    <row r="26" spans="2:6" ht="18.75" customHeight="1" x14ac:dyDescent="0.2">
      <c r="B26" s="61" t="s">
        <v>35</v>
      </c>
      <c r="C26" s="62"/>
      <c r="D26" s="63"/>
      <c r="E26" s="64"/>
      <c r="F26" s="65" t="s">
        <v>27</v>
      </c>
    </row>
    <row r="27" spans="2:6" ht="18.75" customHeight="1" x14ac:dyDescent="0.2">
      <c r="B27" s="61" t="s">
        <v>36</v>
      </c>
      <c r="C27" s="62"/>
      <c r="D27" s="63"/>
      <c r="E27" s="64"/>
      <c r="F27" s="65" t="s">
        <v>27</v>
      </c>
    </row>
    <row r="28" spans="2:6" ht="18.75" customHeight="1" x14ac:dyDescent="0.2">
      <c r="B28" s="61" t="s">
        <v>37</v>
      </c>
      <c r="C28" s="62"/>
      <c r="D28" s="63"/>
      <c r="E28" s="64"/>
      <c r="F28" s="65" t="s">
        <v>27</v>
      </c>
    </row>
    <row r="29" spans="2:6" ht="18.75" customHeight="1" x14ac:dyDescent="0.2">
      <c r="B29" s="67" t="s">
        <v>38</v>
      </c>
      <c r="C29" s="68"/>
      <c r="D29" s="63"/>
      <c r="E29" s="69"/>
      <c r="F29" s="70" t="s">
        <v>27</v>
      </c>
    </row>
    <row r="30" spans="2:6" ht="24" customHeight="1" x14ac:dyDescent="0.2">
      <c r="B30" s="54"/>
      <c r="C30" s="55" t="s">
        <v>39</v>
      </c>
      <c r="D30" s="71"/>
      <c r="E30" s="71"/>
      <c r="F30" s="72"/>
    </row>
    <row r="31" spans="2:6" ht="19.5" customHeight="1" x14ac:dyDescent="0.2">
      <c r="B31" s="56" t="s">
        <v>40</v>
      </c>
      <c r="C31" s="73"/>
      <c r="D31" s="58"/>
      <c r="E31" s="59"/>
      <c r="F31" s="60" t="s">
        <v>27</v>
      </c>
    </row>
    <row r="32" spans="2:6" ht="19.5" customHeight="1" x14ac:dyDescent="0.2">
      <c r="B32" s="182" t="s">
        <v>41</v>
      </c>
      <c r="C32" s="183"/>
      <c r="D32" s="63"/>
      <c r="E32" s="64"/>
      <c r="F32" s="65" t="s">
        <v>27</v>
      </c>
    </row>
    <row r="33" spans="2:6" ht="19.5" customHeight="1" x14ac:dyDescent="0.2">
      <c r="B33" s="182" t="s">
        <v>42</v>
      </c>
      <c r="C33" s="183"/>
      <c r="D33" s="63"/>
      <c r="E33" s="64"/>
      <c r="F33" s="65" t="s">
        <v>27</v>
      </c>
    </row>
    <row r="34" spans="2:6" ht="19.5" customHeight="1" x14ac:dyDescent="0.2">
      <c r="B34" s="61" t="s">
        <v>43</v>
      </c>
      <c r="C34" s="74"/>
      <c r="D34" s="63"/>
      <c r="E34" s="64"/>
      <c r="F34" s="65" t="s">
        <v>27</v>
      </c>
    </row>
    <row r="35" spans="2:6" ht="19.5" customHeight="1" x14ac:dyDescent="0.2">
      <c r="B35" s="61" t="s">
        <v>44</v>
      </c>
      <c r="C35" s="74"/>
      <c r="D35" s="63"/>
      <c r="E35" s="64"/>
      <c r="F35" s="65" t="s">
        <v>27</v>
      </c>
    </row>
    <row r="36" spans="2:6" ht="19.5" customHeight="1" x14ac:dyDescent="0.2">
      <c r="B36" s="182" t="s">
        <v>45</v>
      </c>
      <c r="C36" s="183"/>
      <c r="D36" s="63"/>
      <c r="E36" s="64"/>
      <c r="F36" s="65" t="s">
        <v>27</v>
      </c>
    </row>
    <row r="37" spans="2:6" ht="19.5" customHeight="1" x14ac:dyDescent="0.2">
      <c r="B37" s="193" t="s">
        <v>46</v>
      </c>
      <c r="C37" s="194"/>
      <c r="D37" s="76"/>
      <c r="E37" s="69"/>
      <c r="F37" s="70" t="s">
        <v>27</v>
      </c>
    </row>
    <row r="38" spans="2:6" ht="23.25" customHeight="1" x14ac:dyDescent="0.2">
      <c r="B38" s="54"/>
      <c r="C38" s="55" t="s">
        <v>47</v>
      </c>
      <c r="D38" s="77"/>
      <c r="E38" s="77"/>
      <c r="F38" s="78"/>
    </row>
    <row r="39" spans="2:6" ht="19.5" customHeight="1" x14ac:dyDescent="0.2">
      <c r="B39" s="191" t="s">
        <v>48</v>
      </c>
      <c r="C39" s="192"/>
      <c r="D39" s="58"/>
      <c r="E39" s="59"/>
      <c r="F39" s="60" t="s">
        <v>27</v>
      </c>
    </row>
    <row r="40" spans="2:6" ht="19.5" customHeight="1" x14ac:dyDescent="0.2">
      <c r="B40" s="79" t="s">
        <v>49</v>
      </c>
      <c r="C40" s="74"/>
      <c r="D40" s="63"/>
      <c r="E40" s="64"/>
      <c r="F40" s="65" t="s">
        <v>27</v>
      </c>
    </row>
    <row r="41" spans="2:6" ht="19.5" customHeight="1" x14ac:dyDescent="0.2">
      <c r="B41" s="182" t="s">
        <v>50</v>
      </c>
      <c r="C41" s="183"/>
      <c r="D41" s="63"/>
      <c r="E41" s="64"/>
      <c r="F41" s="65" t="s">
        <v>27</v>
      </c>
    </row>
    <row r="42" spans="2:6" ht="19.5" customHeight="1" x14ac:dyDescent="0.2">
      <c r="B42" s="61" t="s">
        <v>44</v>
      </c>
      <c r="C42" s="74"/>
      <c r="D42" s="63"/>
      <c r="E42" s="64"/>
      <c r="F42" s="65" t="s">
        <v>27</v>
      </c>
    </row>
    <row r="43" spans="2:6" ht="19.5" customHeight="1" x14ac:dyDescent="0.2">
      <c r="B43" s="67" t="s">
        <v>51</v>
      </c>
      <c r="C43" s="75"/>
      <c r="D43" s="76"/>
      <c r="E43" s="69"/>
      <c r="F43" s="70" t="s">
        <v>27</v>
      </c>
    </row>
    <row r="44" spans="2:6" ht="23.25" customHeight="1" x14ac:dyDescent="0.2">
      <c r="B44" s="54"/>
      <c r="C44" s="55" t="s">
        <v>52</v>
      </c>
      <c r="D44" s="80"/>
      <c r="E44" s="80"/>
      <c r="F44" s="81"/>
    </row>
    <row r="45" spans="2:6" ht="19.5" customHeight="1" x14ac:dyDescent="0.2">
      <c r="B45" s="191" t="s">
        <v>53</v>
      </c>
      <c r="C45" s="192"/>
      <c r="D45" s="63"/>
      <c r="E45" s="59"/>
      <c r="F45" s="82" t="s">
        <v>30</v>
      </c>
    </row>
    <row r="46" spans="2:6" ht="19.5" customHeight="1" x14ac:dyDescent="0.2">
      <c r="B46" s="182" t="s">
        <v>54</v>
      </c>
      <c r="C46" s="183"/>
      <c r="D46" s="63"/>
      <c r="E46" s="64"/>
      <c r="F46" s="83" t="s">
        <v>30</v>
      </c>
    </row>
    <row r="47" spans="2:6" ht="19.5" customHeight="1" x14ac:dyDescent="0.2">
      <c r="B47" s="182" t="s">
        <v>55</v>
      </c>
      <c r="C47" s="183"/>
      <c r="D47" s="63"/>
      <c r="E47" s="64"/>
      <c r="F47" s="83" t="s">
        <v>30</v>
      </c>
    </row>
    <row r="48" spans="2:6" ht="19.5" customHeight="1" x14ac:dyDescent="0.2">
      <c r="B48" s="182" t="s">
        <v>56</v>
      </c>
      <c r="C48" s="183"/>
      <c r="D48" s="63"/>
      <c r="E48" s="64"/>
      <c r="F48" s="83" t="s">
        <v>57</v>
      </c>
    </row>
    <row r="49" spans="2:6" ht="19.5" customHeight="1" x14ac:dyDescent="0.2">
      <c r="B49" s="182" t="s">
        <v>58</v>
      </c>
      <c r="C49" s="183"/>
      <c r="D49" s="63"/>
      <c r="E49" s="64"/>
      <c r="F49" s="83" t="s">
        <v>30</v>
      </c>
    </row>
    <row r="50" spans="2:6" ht="19.5" customHeight="1" x14ac:dyDescent="0.2">
      <c r="B50" s="61" t="s">
        <v>59</v>
      </c>
      <c r="C50" s="74"/>
      <c r="D50" s="63"/>
      <c r="E50" s="64"/>
      <c r="F50" s="83" t="s">
        <v>30</v>
      </c>
    </row>
    <row r="51" spans="2:6" ht="21" customHeight="1" x14ac:dyDescent="0.2">
      <c r="B51" s="61" t="s">
        <v>60</v>
      </c>
      <c r="C51" s="74"/>
      <c r="D51" s="63"/>
      <c r="E51" s="64"/>
      <c r="F51" s="83" t="s">
        <v>30</v>
      </c>
    </row>
    <row r="52" spans="2:6" ht="19.5" customHeight="1" x14ac:dyDescent="0.2">
      <c r="B52" s="182" t="s">
        <v>61</v>
      </c>
      <c r="C52" s="183"/>
      <c r="D52" s="63"/>
      <c r="E52" s="64"/>
      <c r="F52" s="83" t="s">
        <v>30</v>
      </c>
    </row>
    <row r="53" spans="2:6" ht="19.5" customHeight="1" x14ac:dyDescent="0.2">
      <c r="B53" s="182" t="s">
        <v>62</v>
      </c>
      <c r="C53" s="183"/>
      <c r="D53" s="63"/>
      <c r="E53" s="64"/>
      <c r="F53" s="83" t="s">
        <v>27</v>
      </c>
    </row>
    <row r="54" spans="2:6" ht="19.5" customHeight="1" x14ac:dyDescent="0.2">
      <c r="B54" s="182" t="s">
        <v>63</v>
      </c>
      <c r="C54" s="183"/>
      <c r="D54" s="63"/>
      <c r="E54" s="64"/>
      <c r="F54" s="83" t="s">
        <v>27</v>
      </c>
    </row>
    <row r="55" spans="2:6" ht="19.5" customHeight="1" x14ac:dyDescent="0.2">
      <c r="B55" s="182" t="s">
        <v>64</v>
      </c>
      <c r="C55" s="183"/>
      <c r="D55" s="63"/>
      <c r="E55" s="64"/>
      <c r="F55" s="83" t="s">
        <v>27</v>
      </c>
    </row>
    <row r="56" spans="2:6" ht="19.5" customHeight="1" x14ac:dyDescent="0.2">
      <c r="B56" s="182" t="s">
        <v>65</v>
      </c>
      <c r="C56" s="183"/>
      <c r="D56" s="63"/>
      <c r="E56" s="64"/>
      <c r="F56" s="83" t="s">
        <v>66</v>
      </c>
    </row>
    <row r="57" spans="2:6" ht="19.5" customHeight="1" x14ac:dyDescent="0.2">
      <c r="B57" s="182" t="s">
        <v>67</v>
      </c>
      <c r="C57" s="183"/>
      <c r="D57" s="63"/>
      <c r="E57" s="64"/>
      <c r="F57" s="83" t="s">
        <v>66</v>
      </c>
    </row>
    <row r="58" spans="2:6" ht="19.5" customHeight="1" x14ac:dyDescent="0.2">
      <c r="B58" s="61" t="s">
        <v>68</v>
      </c>
      <c r="C58" s="74"/>
      <c r="D58" s="63"/>
      <c r="E58" s="64"/>
      <c r="F58" s="83" t="s">
        <v>66</v>
      </c>
    </row>
    <row r="59" spans="2:6" ht="19.5" customHeight="1" x14ac:dyDescent="0.2">
      <c r="B59" s="182" t="s">
        <v>69</v>
      </c>
      <c r="C59" s="183"/>
      <c r="D59" s="63"/>
      <c r="E59" s="64"/>
      <c r="F59" s="83" t="s">
        <v>70</v>
      </c>
    </row>
    <row r="60" spans="2:6" ht="19.5" customHeight="1" x14ac:dyDescent="0.2">
      <c r="B60" s="182" t="s">
        <v>71</v>
      </c>
      <c r="C60" s="183"/>
      <c r="D60" s="63"/>
      <c r="E60" s="64"/>
      <c r="F60" s="65" t="s">
        <v>27</v>
      </c>
    </row>
    <row r="61" spans="2:6" ht="19.5" customHeight="1" x14ac:dyDescent="0.2">
      <c r="B61" s="182" t="s">
        <v>72</v>
      </c>
      <c r="C61" s="183"/>
      <c r="D61" s="63"/>
      <c r="E61" s="64"/>
      <c r="F61" s="65" t="s">
        <v>27</v>
      </c>
    </row>
    <row r="62" spans="2:6" ht="19.5" customHeight="1" x14ac:dyDescent="0.2">
      <c r="B62" s="182" t="s">
        <v>73</v>
      </c>
      <c r="C62" s="183"/>
      <c r="D62" s="63"/>
      <c r="E62" s="64"/>
      <c r="F62" s="65" t="s">
        <v>27</v>
      </c>
    </row>
    <row r="63" spans="2:6" ht="19.5" customHeight="1" x14ac:dyDescent="0.2">
      <c r="B63" s="182" t="s">
        <v>74</v>
      </c>
      <c r="C63" s="183"/>
      <c r="D63" s="63"/>
      <c r="E63" s="64"/>
      <c r="F63" s="65" t="s">
        <v>27</v>
      </c>
    </row>
    <row r="64" spans="2:6" ht="19.5" customHeight="1" x14ac:dyDescent="0.2">
      <c r="B64" s="61" t="s">
        <v>75</v>
      </c>
      <c r="C64" s="74"/>
      <c r="D64" s="63"/>
      <c r="E64" s="64"/>
      <c r="F64" s="65" t="s">
        <v>76</v>
      </c>
    </row>
    <row r="65" spans="2:6" ht="19.5" customHeight="1" x14ac:dyDescent="0.2">
      <c r="B65" s="182" t="s">
        <v>77</v>
      </c>
      <c r="C65" s="183"/>
      <c r="D65" s="63"/>
      <c r="E65" s="64"/>
      <c r="F65" s="65" t="s">
        <v>76</v>
      </c>
    </row>
    <row r="66" spans="2:6" ht="19.5" customHeight="1" x14ac:dyDescent="0.2">
      <c r="B66" s="61" t="s">
        <v>78</v>
      </c>
      <c r="C66" s="62"/>
      <c r="D66" s="63"/>
      <c r="E66" s="64"/>
      <c r="F66" s="83" t="s">
        <v>79</v>
      </c>
    </row>
    <row r="67" spans="2:6" ht="19.5" customHeight="1" x14ac:dyDescent="0.2">
      <c r="B67" s="61" t="s">
        <v>80</v>
      </c>
      <c r="C67" s="74"/>
      <c r="D67" s="63"/>
      <c r="E67" s="64"/>
      <c r="F67" s="83" t="s">
        <v>79</v>
      </c>
    </row>
    <row r="68" spans="2:6" ht="19.5" customHeight="1" thickBot="1" x14ac:dyDescent="0.25">
      <c r="B68" s="84" t="s">
        <v>81</v>
      </c>
      <c r="C68" s="85"/>
      <c r="D68" s="86"/>
      <c r="E68" s="87"/>
      <c r="F68" s="88" t="s">
        <v>82</v>
      </c>
    </row>
    <row r="73" spans="2:6" hidden="1" x14ac:dyDescent="0.2">
      <c r="B73" s="6" t="s">
        <v>83</v>
      </c>
    </row>
    <row r="74" spans="2:6" hidden="1" x14ac:dyDescent="0.2">
      <c r="B74" s="7" t="s">
        <v>84</v>
      </c>
    </row>
    <row r="75" spans="2:6" hidden="1" x14ac:dyDescent="0.2">
      <c r="B75" s="7" t="s">
        <v>85</v>
      </c>
    </row>
    <row r="76" spans="2:6" hidden="1" x14ac:dyDescent="0.2"/>
    <row r="77" spans="2:6" hidden="1" x14ac:dyDescent="0.2">
      <c r="B77" t="s">
        <v>86</v>
      </c>
    </row>
    <row r="78" spans="2:6" hidden="1" x14ac:dyDescent="0.2">
      <c r="B78" t="s">
        <v>87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>
      <formula1>$B$73:$B$75</formula1>
    </dataValidation>
    <dataValidation type="list" allowBlank="1" showInputMessage="1" showErrorMessage="1" sqref="E19:E29 E45:E68 E39:E43 E31:E37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B1:Q68"/>
  <sheetViews>
    <sheetView showGridLines="0" zoomScale="66" zoomScaleNormal="66" zoomScalePageLayoutView="70" workbookViewId="0">
      <selection activeCell="B6" sqref="B6:L6"/>
    </sheetView>
  </sheetViews>
  <sheetFormatPr baseColWidth="10" defaultColWidth="11.42578125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61"/>
      <c r="C2" s="171" t="s">
        <v>16</v>
      </c>
      <c r="D2" s="172"/>
      <c r="E2" s="172"/>
      <c r="F2" s="172"/>
      <c r="G2" s="172"/>
      <c r="H2" s="172"/>
      <c r="I2" s="172"/>
      <c r="J2" s="173"/>
      <c r="K2" s="243" t="s">
        <v>1</v>
      </c>
      <c r="L2" s="244"/>
    </row>
    <row r="3" spans="2:17" ht="42" customHeight="1" x14ac:dyDescent="0.2">
      <c r="B3" s="161"/>
      <c r="C3" s="174"/>
      <c r="D3" s="175"/>
      <c r="E3" s="175"/>
      <c r="F3" s="175"/>
      <c r="G3" s="175"/>
      <c r="H3" s="175"/>
      <c r="I3" s="175"/>
      <c r="J3" s="176"/>
      <c r="K3" s="245"/>
      <c r="L3" s="246"/>
    </row>
    <row r="4" spans="2:17" ht="36.75" customHeight="1" x14ac:dyDescent="0.2">
      <c r="B4" s="161"/>
      <c r="C4" s="177"/>
      <c r="D4" s="178"/>
      <c r="E4" s="178"/>
      <c r="F4" s="178"/>
      <c r="G4" s="178"/>
      <c r="H4" s="178"/>
      <c r="I4" s="178"/>
      <c r="J4" s="179"/>
      <c r="K4" s="247"/>
      <c r="L4" s="248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34" t="s">
        <v>193</v>
      </c>
      <c r="C6" s="235"/>
      <c r="D6" s="235"/>
      <c r="E6" s="235"/>
      <c r="F6" s="235"/>
      <c r="G6" s="235"/>
      <c r="H6" s="235"/>
      <c r="I6" s="235"/>
      <c r="J6" s="235"/>
      <c r="K6" s="235"/>
      <c r="L6" s="236"/>
      <c r="M6" s="1"/>
      <c r="N6" s="1"/>
      <c r="O6" s="1"/>
      <c r="P6" s="1"/>
      <c r="Q6" s="1"/>
    </row>
    <row r="7" spans="2:17" ht="24.75" customHeight="1" x14ac:dyDescent="0.2">
      <c r="B7" s="240" t="s">
        <v>19</v>
      </c>
      <c r="C7" s="241"/>
      <c r="D7" s="241"/>
      <c r="E7" s="241"/>
      <c r="F7" s="241"/>
      <c r="G7" s="241"/>
      <c r="H7" s="241"/>
      <c r="I7" s="241"/>
      <c r="J7" s="241"/>
      <c r="K7" s="241"/>
      <c r="L7" s="242"/>
    </row>
    <row r="8" spans="2:17" ht="18" customHeight="1" x14ac:dyDescent="0.25">
      <c r="B8" s="141" t="s">
        <v>88</v>
      </c>
      <c r="C8" s="142"/>
      <c r="D8" s="142"/>
      <c r="E8" s="142"/>
      <c r="F8" s="142"/>
      <c r="G8" s="142"/>
      <c r="H8" s="142"/>
      <c r="I8" s="142"/>
      <c r="J8" s="142"/>
      <c r="K8" s="142"/>
      <c r="L8" s="143"/>
    </row>
    <row r="9" spans="2:17" ht="15.75" x14ac:dyDescent="0.25">
      <c r="B9" s="141" t="s">
        <v>89</v>
      </c>
      <c r="C9" s="144"/>
      <c r="D9" s="144"/>
      <c r="E9" s="144"/>
      <c r="F9" s="144"/>
      <c r="G9" s="144"/>
      <c r="H9" s="144"/>
      <c r="I9" s="145"/>
      <c r="J9" s="144"/>
      <c r="K9" s="144"/>
      <c r="L9" s="146"/>
    </row>
    <row r="10" spans="2:17" ht="15.75" x14ac:dyDescent="0.25">
      <c r="B10" s="141" t="s">
        <v>90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6"/>
    </row>
    <row r="11" spans="2:17" ht="15.75" x14ac:dyDescent="0.25">
      <c r="B11" s="141" t="s">
        <v>91</v>
      </c>
      <c r="C11" s="144"/>
      <c r="D11" s="144"/>
      <c r="E11" s="144"/>
      <c r="F11" s="144"/>
      <c r="G11" s="144"/>
      <c r="H11" s="144"/>
      <c r="I11" s="144"/>
      <c r="J11" s="144"/>
      <c r="K11" s="144"/>
      <c r="L11" s="146"/>
    </row>
    <row r="12" spans="2:17" ht="18" customHeight="1" x14ac:dyDescent="0.2">
      <c r="B12" s="237" t="s">
        <v>92</v>
      </c>
      <c r="C12" s="238"/>
      <c r="D12" s="238"/>
      <c r="E12" s="238"/>
      <c r="F12" s="238"/>
      <c r="G12" s="238"/>
      <c r="H12" s="238"/>
      <c r="I12" s="238"/>
      <c r="J12" s="238"/>
      <c r="K12" s="238"/>
      <c r="L12" s="239"/>
    </row>
    <row r="13" spans="2:17" ht="15.75" x14ac:dyDescent="0.25">
      <c r="B13" s="141" t="s">
        <v>93</v>
      </c>
      <c r="C13" s="144"/>
      <c r="D13" s="144"/>
      <c r="E13" s="144"/>
      <c r="F13" s="144"/>
      <c r="G13" s="144"/>
      <c r="H13" s="144"/>
      <c r="I13" s="144"/>
      <c r="J13" s="144"/>
      <c r="K13" s="144"/>
      <c r="L13" s="146"/>
    </row>
    <row r="14" spans="2:17" ht="7.5" customHeight="1" thickBot="1" x14ac:dyDescent="0.25">
      <c r="B14" s="92"/>
      <c r="C14" s="93"/>
      <c r="D14" s="93"/>
      <c r="E14" s="93"/>
      <c r="F14" s="93"/>
      <c r="G14" s="93"/>
      <c r="H14" s="93"/>
      <c r="I14" s="93"/>
      <c r="J14" s="93"/>
      <c r="K14" s="93"/>
      <c r="L14" s="94"/>
    </row>
    <row r="15" spans="2:17" ht="33.75" customHeight="1" thickBot="1" x14ac:dyDescent="0.25">
      <c r="B15" s="231" t="s">
        <v>94</v>
      </c>
      <c r="C15" s="232"/>
      <c r="D15" s="232"/>
      <c r="E15" s="232"/>
      <c r="F15" s="232"/>
      <c r="G15" s="233"/>
      <c r="H15" s="228" t="s">
        <v>95</v>
      </c>
      <c r="I15" s="229"/>
      <c r="J15" s="229"/>
      <c r="K15" s="229"/>
      <c r="L15" s="230"/>
    </row>
    <row r="16" spans="2:17" ht="40.5" customHeight="1" thickBot="1" x14ac:dyDescent="0.25">
      <c r="B16" s="95" t="s">
        <v>96</v>
      </c>
      <c r="C16" s="249" t="s">
        <v>97</v>
      </c>
      <c r="D16" s="249"/>
      <c r="E16" s="249"/>
      <c r="F16" s="249"/>
      <c r="G16" s="249"/>
      <c r="H16" s="96" t="s">
        <v>98</v>
      </c>
      <c r="I16" s="96" t="s">
        <v>99</v>
      </c>
      <c r="J16" s="96" t="s">
        <v>100</v>
      </c>
      <c r="K16" s="96" t="s">
        <v>101</v>
      </c>
      <c r="L16" s="97" t="s">
        <v>102</v>
      </c>
    </row>
    <row r="17" spans="2:12" ht="53.25" customHeight="1" x14ac:dyDescent="0.2">
      <c r="B17" s="98" t="s">
        <v>25</v>
      </c>
      <c r="C17" s="225" t="s">
        <v>28</v>
      </c>
      <c r="D17" s="225"/>
      <c r="E17" s="225"/>
      <c r="F17" s="225"/>
      <c r="G17" s="225"/>
      <c r="H17" s="99" t="s">
        <v>103</v>
      </c>
      <c r="I17" s="132">
        <v>3</v>
      </c>
      <c r="J17" s="147">
        <v>5</v>
      </c>
      <c r="K17" s="147">
        <f t="shared" ref="K17:K24" si="0">+I17+J17</f>
        <v>8</v>
      </c>
      <c r="L17" s="102" t="str">
        <f t="shared" ref="L17:L24" si="1">IF(K17&lt;=4,"BAJO",IF(K17=5,"MEDIO",IF(K17=6,"ALTO",IF(K17=7,"ALTO","EXTREMO"))))</f>
        <v>EXTREMO</v>
      </c>
    </row>
    <row r="18" spans="2:12" ht="53.25" customHeight="1" x14ac:dyDescent="0.2">
      <c r="B18" s="103" t="s">
        <v>39</v>
      </c>
      <c r="C18" s="227" t="s">
        <v>40</v>
      </c>
      <c r="D18" s="227"/>
      <c r="E18" s="227"/>
      <c r="F18" s="227"/>
      <c r="G18" s="227"/>
      <c r="H18" s="104" t="s">
        <v>104</v>
      </c>
      <c r="I18" s="100">
        <v>1</v>
      </c>
      <c r="J18" s="101">
        <v>2</v>
      </c>
      <c r="K18" s="101">
        <f t="shared" si="0"/>
        <v>3</v>
      </c>
      <c r="L18" s="105" t="str">
        <f t="shared" si="1"/>
        <v>BAJO</v>
      </c>
    </row>
    <row r="19" spans="2:12" ht="53.25" customHeight="1" x14ac:dyDescent="0.2">
      <c r="B19" s="103" t="s">
        <v>39</v>
      </c>
      <c r="C19" s="227" t="s">
        <v>46</v>
      </c>
      <c r="D19" s="227"/>
      <c r="E19" s="227"/>
      <c r="F19" s="227"/>
      <c r="G19" s="227"/>
      <c r="H19" s="104" t="s">
        <v>105</v>
      </c>
      <c r="I19" s="100">
        <v>2</v>
      </c>
      <c r="J19" s="101">
        <v>4</v>
      </c>
      <c r="K19" s="101">
        <f t="shared" si="0"/>
        <v>6</v>
      </c>
      <c r="L19" s="105" t="str">
        <f t="shared" si="1"/>
        <v>ALTO</v>
      </c>
    </row>
    <row r="20" spans="2:12" ht="53.25" customHeight="1" x14ac:dyDescent="0.2">
      <c r="B20" s="103" t="s">
        <v>52</v>
      </c>
      <c r="C20" s="227" t="s">
        <v>55</v>
      </c>
      <c r="D20" s="227"/>
      <c r="E20" s="227"/>
      <c r="F20" s="227"/>
      <c r="G20" s="227"/>
      <c r="H20" s="104" t="s">
        <v>105</v>
      </c>
      <c r="I20" s="100">
        <v>2</v>
      </c>
      <c r="J20" s="101">
        <v>3</v>
      </c>
      <c r="K20" s="101">
        <f t="shared" si="0"/>
        <v>5</v>
      </c>
      <c r="L20" s="105" t="str">
        <f t="shared" si="1"/>
        <v>MEDIO</v>
      </c>
    </row>
    <row r="21" spans="2:12" ht="53.25" customHeight="1" x14ac:dyDescent="0.2">
      <c r="B21" s="103" t="s">
        <v>52</v>
      </c>
      <c r="C21" s="227" t="s">
        <v>63</v>
      </c>
      <c r="D21" s="227"/>
      <c r="E21" s="227"/>
      <c r="F21" s="227"/>
      <c r="G21" s="227"/>
      <c r="H21" s="104" t="s">
        <v>106</v>
      </c>
      <c r="I21" s="100">
        <v>1</v>
      </c>
      <c r="J21" s="101">
        <v>4</v>
      </c>
      <c r="K21" s="101">
        <f t="shared" si="0"/>
        <v>5</v>
      </c>
      <c r="L21" s="105" t="str">
        <f t="shared" si="1"/>
        <v>MEDIO</v>
      </c>
    </row>
    <row r="22" spans="2:12" ht="53.25" customHeight="1" x14ac:dyDescent="0.2">
      <c r="B22" s="103" t="s">
        <v>52</v>
      </c>
      <c r="C22" s="227" t="s">
        <v>58</v>
      </c>
      <c r="D22" s="227"/>
      <c r="E22" s="227"/>
      <c r="F22" s="227"/>
      <c r="G22" s="227"/>
      <c r="H22" s="104" t="s">
        <v>105</v>
      </c>
      <c r="I22" s="100">
        <v>2</v>
      </c>
      <c r="J22" s="101">
        <v>5</v>
      </c>
      <c r="K22" s="101">
        <f t="shared" si="0"/>
        <v>7</v>
      </c>
      <c r="L22" s="105" t="str">
        <f t="shared" si="1"/>
        <v>ALTO</v>
      </c>
    </row>
    <row r="23" spans="2:12" ht="53.25" customHeight="1" x14ac:dyDescent="0.2">
      <c r="B23" s="103" t="s">
        <v>52</v>
      </c>
      <c r="C23" s="227" t="s">
        <v>59</v>
      </c>
      <c r="D23" s="227"/>
      <c r="E23" s="227"/>
      <c r="F23" s="227"/>
      <c r="G23" s="227"/>
      <c r="H23" s="104" t="s">
        <v>107</v>
      </c>
      <c r="I23" s="100">
        <v>3</v>
      </c>
      <c r="J23" s="101">
        <v>5</v>
      </c>
      <c r="K23" s="101">
        <f t="shared" si="0"/>
        <v>8</v>
      </c>
      <c r="L23" s="105" t="str">
        <f t="shared" si="1"/>
        <v>EXTREMO</v>
      </c>
    </row>
    <row r="24" spans="2:12" ht="53.25" customHeight="1" x14ac:dyDescent="0.2">
      <c r="B24" s="103" t="s">
        <v>52</v>
      </c>
      <c r="C24" s="227" t="s">
        <v>80</v>
      </c>
      <c r="D24" s="227"/>
      <c r="E24" s="227"/>
      <c r="F24" s="227"/>
      <c r="G24" s="227"/>
      <c r="H24" s="104" t="s">
        <v>108</v>
      </c>
      <c r="I24" s="100">
        <v>3</v>
      </c>
      <c r="J24" s="101">
        <v>2</v>
      </c>
      <c r="K24" s="101">
        <f t="shared" si="0"/>
        <v>5</v>
      </c>
      <c r="L24" s="105" t="str">
        <f t="shared" si="1"/>
        <v>MEDIO</v>
      </c>
    </row>
    <row r="25" spans="2:12" ht="53.25" customHeight="1" x14ac:dyDescent="0.2">
      <c r="B25" s="103"/>
      <c r="C25" s="227"/>
      <c r="D25" s="227"/>
      <c r="E25" s="227"/>
      <c r="F25" s="227"/>
      <c r="G25" s="227"/>
      <c r="H25" s="104"/>
      <c r="I25" s="100"/>
      <c r="J25" s="101"/>
      <c r="K25" s="101">
        <f t="shared" ref="K25:K36" si="2">+I25+J25</f>
        <v>0</v>
      </c>
      <c r="L25" s="105" t="str">
        <f t="shared" ref="L25:L36" si="3">IF(K25&lt;=4,"BAJO",IF(K25=5,"MEDIO",IF(K25=6,"ALTO",IF(K25=7,"ALTO","EXTREMO"))))</f>
        <v>BAJO</v>
      </c>
    </row>
    <row r="26" spans="2:12" ht="53.25" customHeight="1" x14ac:dyDescent="0.2">
      <c r="B26" s="103"/>
      <c r="C26" s="227"/>
      <c r="D26" s="227"/>
      <c r="E26" s="227"/>
      <c r="F26" s="227"/>
      <c r="G26" s="227"/>
      <c r="H26" s="104"/>
      <c r="I26" s="100"/>
      <c r="J26" s="101"/>
      <c r="K26" s="101">
        <f t="shared" si="2"/>
        <v>0</v>
      </c>
      <c r="L26" s="105" t="str">
        <f t="shared" si="3"/>
        <v>BAJO</v>
      </c>
    </row>
    <row r="27" spans="2:12" ht="53.25" customHeight="1" x14ac:dyDescent="0.2">
      <c r="B27" s="103"/>
      <c r="C27" s="227"/>
      <c r="D27" s="227"/>
      <c r="E27" s="227"/>
      <c r="F27" s="227"/>
      <c r="G27" s="227"/>
      <c r="H27" s="104"/>
      <c r="I27" s="100"/>
      <c r="J27" s="101"/>
      <c r="K27" s="101">
        <f t="shared" si="2"/>
        <v>0</v>
      </c>
      <c r="L27" s="105" t="str">
        <f t="shared" si="3"/>
        <v>BAJO</v>
      </c>
    </row>
    <row r="28" spans="2:12" ht="53.25" customHeight="1" x14ac:dyDescent="0.2">
      <c r="B28" s="103"/>
      <c r="C28" s="227"/>
      <c r="D28" s="227"/>
      <c r="E28" s="227"/>
      <c r="F28" s="227"/>
      <c r="G28" s="227"/>
      <c r="H28" s="104"/>
      <c r="I28" s="100"/>
      <c r="J28" s="101"/>
      <c r="K28" s="101">
        <f t="shared" si="2"/>
        <v>0</v>
      </c>
      <c r="L28" s="105" t="str">
        <f t="shared" si="3"/>
        <v>BAJO</v>
      </c>
    </row>
    <row r="29" spans="2:12" ht="53.25" customHeight="1" x14ac:dyDescent="0.2">
      <c r="B29" s="103"/>
      <c r="C29" s="227"/>
      <c r="D29" s="227"/>
      <c r="E29" s="227"/>
      <c r="F29" s="227"/>
      <c r="G29" s="227"/>
      <c r="H29" s="104"/>
      <c r="I29" s="100"/>
      <c r="J29" s="101"/>
      <c r="K29" s="101">
        <f t="shared" si="2"/>
        <v>0</v>
      </c>
      <c r="L29" s="105" t="str">
        <f t="shared" si="3"/>
        <v>BAJO</v>
      </c>
    </row>
    <row r="30" spans="2:12" ht="53.25" customHeight="1" x14ac:dyDescent="0.2">
      <c r="B30" s="103"/>
      <c r="C30" s="227"/>
      <c r="D30" s="227"/>
      <c r="E30" s="227"/>
      <c r="F30" s="227"/>
      <c r="G30" s="227"/>
      <c r="H30" s="104"/>
      <c r="I30" s="100"/>
      <c r="J30" s="101"/>
      <c r="K30" s="101">
        <f t="shared" si="2"/>
        <v>0</v>
      </c>
      <c r="L30" s="105" t="str">
        <f t="shared" si="3"/>
        <v>BAJO</v>
      </c>
    </row>
    <row r="31" spans="2:12" ht="53.25" customHeight="1" x14ac:dyDescent="0.2">
      <c r="B31" s="103"/>
      <c r="C31" s="227"/>
      <c r="D31" s="227"/>
      <c r="E31" s="227"/>
      <c r="F31" s="227"/>
      <c r="G31" s="227"/>
      <c r="H31" s="104"/>
      <c r="I31" s="100"/>
      <c r="J31" s="101"/>
      <c r="K31" s="101">
        <f t="shared" si="2"/>
        <v>0</v>
      </c>
      <c r="L31" s="105" t="str">
        <f t="shared" si="3"/>
        <v>BAJO</v>
      </c>
    </row>
    <row r="32" spans="2:12" ht="53.25" customHeight="1" x14ac:dyDescent="0.2">
      <c r="B32" s="103"/>
      <c r="C32" s="227"/>
      <c r="D32" s="227"/>
      <c r="E32" s="227"/>
      <c r="F32" s="227"/>
      <c r="G32" s="227"/>
      <c r="H32" s="104"/>
      <c r="I32" s="100"/>
      <c r="J32" s="101"/>
      <c r="K32" s="101">
        <f t="shared" si="2"/>
        <v>0</v>
      </c>
      <c r="L32" s="105" t="str">
        <f t="shared" si="3"/>
        <v>BAJO</v>
      </c>
    </row>
    <row r="33" spans="2:14" ht="53.25" customHeight="1" x14ac:dyDescent="0.2">
      <c r="B33" s="103"/>
      <c r="C33" s="227"/>
      <c r="D33" s="227"/>
      <c r="E33" s="227"/>
      <c r="F33" s="227"/>
      <c r="G33" s="227"/>
      <c r="H33" s="104"/>
      <c r="I33" s="100"/>
      <c r="J33" s="101"/>
      <c r="K33" s="101">
        <f t="shared" si="2"/>
        <v>0</v>
      </c>
      <c r="L33" s="105" t="str">
        <f t="shared" si="3"/>
        <v>BAJO</v>
      </c>
    </row>
    <row r="34" spans="2:14" ht="53.25" customHeight="1" x14ac:dyDescent="0.2">
      <c r="B34" s="103"/>
      <c r="C34" s="227"/>
      <c r="D34" s="227"/>
      <c r="E34" s="227"/>
      <c r="F34" s="227"/>
      <c r="G34" s="227"/>
      <c r="H34" s="104"/>
      <c r="I34" s="100"/>
      <c r="J34" s="101"/>
      <c r="K34" s="101">
        <f t="shared" si="2"/>
        <v>0</v>
      </c>
      <c r="L34" s="105" t="str">
        <f t="shared" si="3"/>
        <v>BAJO</v>
      </c>
    </row>
    <row r="35" spans="2:14" ht="53.25" customHeight="1" x14ac:dyDescent="0.2">
      <c r="B35" s="103"/>
      <c r="C35" s="227"/>
      <c r="D35" s="227"/>
      <c r="E35" s="227"/>
      <c r="F35" s="227"/>
      <c r="G35" s="227"/>
      <c r="H35" s="104"/>
      <c r="I35" s="100"/>
      <c r="J35" s="101"/>
      <c r="K35" s="101">
        <f t="shared" si="2"/>
        <v>0</v>
      </c>
      <c r="L35" s="105" t="str">
        <f t="shared" si="3"/>
        <v>BAJO</v>
      </c>
    </row>
    <row r="36" spans="2:14" ht="53.25" customHeight="1" thickBot="1" x14ac:dyDescent="0.25">
      <c r="B36" s="106"/>
      <c r="C36" s="250"/>
      <c r="D36" s="250"/>
      <c r="E36" s="250"/>
      <c r="F36" s="250"/>
      <c r="G36" s="250"/>
      <c r="H36" s="107"/>
      <c r="I36" s="108"/>
      <c r="J36" s="109"/>
      <c r="K36" s="109">
        <f t="shared" si="2"/>
        <v>0</v>
      </c>
      <c r="L36" s="110" t="str">
        <f t="shared" si="3"/>
        <v>BAJO</v>
      </c>
    </row>
    <row r="37" spans="2:14" ht="12.75" customHeight="1" x14ac:dyDescent="0.2">
      <c r="B37" s="111"/>
      <c r="C37" s="112"/>
      <c r="D37" s="112"/>
      <c r="E37" s="112"/>
      <c r="F37" s="112"/>
      <c r="G37" s="112"/>
      <c r="H37" s="112"/>
      <c r="I37" s="112"/>
      <c r="J37" s="112"/>
      <c r="K37" s="112"/>
      <c r="L37" s="113"/>
    </row>
    <row r="38" spans="2:14" x14ac:dyDescent="0.2">
      <c r="B38" s="89"/>
      <c r="C38" s="217"/>
      <c r="D38" s="217"/>
      <c r="E38" s="217"/>
      <c r="F38" s="90"/>
      <c r="G38" s="90"/>
      <c r="H38" s="210"/>
      <c r="I38" s="210"/>
      <c r="J38" s="90"/>
      <c r="K38" s="90"/>
      <c r="L38" s="91"/>
    </row>
    <row r="39" spans="2:14" ht="19.5" customHeight="1" x14ac:dyDescent="0.2">
      <c r="B39" s="224" t="s">
        <v>109</v>
      </c>
      <c r="C39" s="208" t="s">
        <v>110</v>
      </c>
      <c r="D39" s="208"/>
      <c r="E39" s="114" t="s">
        <v>111</v>
      </c>
      <c r="F39" s="90"/>
      <c r="G39" s="226" t="s">
        <v>100</v>
      </c>
      <c r="H39" s="115" t="s">
        <v>112</v>
      </c>
      <c r="I39" s="115" t="s">
        <v>111</v>
      </c>
      <c r="J39" s="90"/>
      <c r="K39" s="90"/>
      <c r="L39" s="91"/>
    </row>
    <row r="40" spans="2:14" ht="21" customHeight="1" x14ac:dyDescent="0.2">
      <c r="B40" s="224"/>
      <c r="C40" s="207" t="s">
        <v>113</v>
      </c>
      <c r="D40" s="207"/>
      <c r="E40" s="116">
        <v>1</v>
      </c>
      <c r="F40" s="90"/>
      <c r="G40" s="226"/>
      <c r="H40" s="116" t="s">
        <v>114</v>
      </c>
      <c r="I40" s="117">
        <v>1</v>
      </c>
      <c r="J40" s="90"/>
      <c r="K40" s="90"/>
      <c r="L40" s="91"/>
    </row>
    <row r="41" spans="2:14" ht="15.75" customHeight="1" x14ac:dyDescent="0.2">
      <c r="B41" s="224"/>
      <c r="C41" s="207" t="s">
        <v>115</v>
      </c>
      <c r="D41" s="207"/>
      <c r="E41" s="116">
        <v>2</v>
      </c>
      <c r="F41" s="90"/>
      <c r="G41" s="226"/>
      <c r="H41" s="116" t="s">
        <v>116</v>
      </c>
      <c r="I41" s="117">
        <v>2</v>
      </c>
      <c r="J41" s="90"/>
      <c r="K41" s="90"/>
      <c r="L41" s="91"/>
      <c r="N41" s="5"/>
    </row>
    <row r="42" spans="2:14" ht="24.75" customHeight="1" x14ac:dyDescent="0.2">
      <c r="B42" s="224"/>
      <c r="C42" s="207" t="s">
        <v>117</v>
      </c>
      <c r="D42" s="207"/>
      <c r="E42" s="116">
        <v>3</v>
      </c>
      <c r="F42" s="90"/>
      <c r="G42" s="226"/>
      <c r="H42" s="116" t="s">
        <v>118</v>
      </c>
      <c r="I42" s="117">
        <v>3</v>
      </c>
      <c r="J42" s="90"/>
      <c r="K42" s="90"/>
      <c r="L42" s="91"/>
    </row>
    <row r="43" spans="2:14" ht="18" customHeight="1" x14ac:dyDescent="0.2">
      <c r="B43" s="224"/>
      <c r="C43" s="207" t="s">
        <v>119</v>
      </c>
      <c r="D43" s="207"/>
      <c r="E43" s="116">
        <v>4</v>
      </c>
      <c r="F43" s="90"/>
      <c r="G43" s="226"/>
      <c r="H43" s="116" t="s">
        <v>120</v>
      </c>
      <c r="I43" s="117">
        <v>4</v>
      </c>
      <c r="J43" s="90"/>
      <c r="K43" s="90"/>
      <c r="L43" s="91"/>
    </row>
    <row r="44" spans="2:14" ht="29.25" customHeight="1" x14ac:dyDescent="0.2">
      <c r="B44" s="224"/>
      <c r="C44" s="207" t="s">
        <v>121</v>
      </c>
      <c r="D44" s="207"/>
      <c r="E44" s="116">
        <v>5</v>
      </c>
      <c r="F44" s="90"/>
      <c r="G44" s="226"/>
      <c r="H44" s="116" t="s">
        <v>122</v>
      </c>
      <c r="I44" s="117">
        <v>5</v>
      </c>
      <c r="J44" s="90"/>
      <c r="K44" s="90"/>
      <c r="L44" s="91"/>
    </row>
    <row r="45" spans="2:14" ht="16.5" customHeight="1" x14ac:dyDescent="0.2">
      <c r="B45" s="118"/>
      <c r="C45" s="119"/>
      <c r="D45" s="119"/>
      <c r="E45" s="119"/>
      <c r="F45" s="90"/>
      <c r="G45" s="119"/>
      <c r="H45" s="119"/>
      <c r="I45" s="119"/>
      <c r="J45" s="119"/>
      <c r="K45" s="119"/>
      <c r="L45" s="91"/>
    </row>
    <row r="46" spans="2:14" ht="16.5" customHeight="1" x14ac:dyDescent="0.2">
      <c r="B46" s="118"/>
      <c r="C46" s="210" t="s">
        <v>123</v>
      </c>
      <c r="D46" s="210"/>
      <c r="E46" s="210"/>
      <c r="F46" s="210"/>
      <c r="G46" s="210"/>
      <c r="H46" s="213"/>
      <c r="I46" s="213"/>
      <c r="J46" s="213"/>
      <c r="K46" s="213"/>
      <c r="L46" s="91"/>
    </row>
    <row r="47" spans="2:14" ht="69.75" customHeight="1" x14ac:dyDescent="0.2">
      <c r="B47" s="118"/>
      <c r="C47" s="207" t="s">
        <v>124</v>
      </c>
      <c r="D47" s="207"/>
      <c r="E47" s="207"/>
      <c r="F47" s="116" t="s">
        <v>125</v>
      </c>
      <c r="G47" s="116" t="s">
        <v>126</v>
      </c>
      <c r="H47" s="116" t="s">
        <v>127</v>
      </c>
      <c r="I47" s="207" t="s">
        <v>128</v>
      </c>
      <c r="J47" s="207"/>
      <c r="K47" s="207" t="s">
        <v>129</v>
      </c>
      <c r="L47" s="216"/>
    </row>
    <row r="48" spans="2:14" ht="69.75" customHeight="1" x14ac:dyDescent="0.2">
      <c r="B48" s="118"/>
      <c r="C48" s="207" t="s">
        <v>130</v>
      </c>
      <c r="D48" s="207"/>
      <c r="E48" s="207"/>
      <c r="F48" s="116" t="s">
        <v>131</v>
      </c>
      <c r="G48" s="116" t="s">
        <v>132</v>
      </c>
      <c r="H48" s="116" t="s">
        <v>133</v>
      </c>
      <c r="I48" s="207" t="s">
        <v>134</v>
      </c>
      <c r="J48" s="207"/>
      <c r="K48" s="207" t="s">
        <v>135</v>
      </c>
      <c r="L48" s="216"/>
    </row>
    <row r="49" spans="2:12" x14ac:dyDescent="0.2">
      <c r="B49" s="89"/>
      <c r="C49" s="208" t="s">
        <v>136</v>
      </c>
      <c r="D49" s="208"/>
      <c r="E49" s="208" t="s">
        <v>111</v>
      </c>
      <c r="F49" s="120" t="s">
        <v>114</v>
      </c>
      <c r="G49" s="120" t="s">
        <v>116</v>
      </c>
      <c r="H49" s="121" t="s">
        <v>118</v>
      </c>
      <c r="I49" s="219" t="s">
        <v>120</v>
      </c>
      <c r="J49" s="219"/>
      <c r="K49" s="208" t="s">
        <v>122</v>
      </c>
      <c r="L49" s="214"/>
    </row>
    <row r="50" spans="2:12" x14ac:dyDescent="0.2">
      <c r="B50" s="89"/>
      <c r="C50" s="208"/>
      <c r="D50" s="208"/>
      <c r="E50" s="208"/>
      <c r="F50" s="122">
        <v>1</v>
      </c>
      <c r="G50" s="122">
        <v>2</v>
      </c>
      <c r="H50" s="122">
        <v>3</v>
      </c>
      <c r="I50" s="209">
        <v>4</v>
      </c>
      <c r="J50" s="209"/>
      <c r="K50" s="209">
        <v>5</v>
      </c>
      <c r="L50" s="215"/>
    </row>
    <row r="51" spans="2:12" ht="19.5" customHeight="1" x14ac:dyDescent="0.2">
      <c r="B51" s="89"/>
      <c r="C51" s="207" t="s">
        <v>113</v>
      </c>
      <c r="D51" s="207"/>
      <c r="E51" s="123">
        <v>1</v>
      </c>
      <c r="F51" s="124">
        <v>2</v>
      </c>
      <c r="G51" s="124">
        <v>3</v>
      </c>
      <c r="H51" s="124">
        <v>4</v>
      </c>
      <c r="I51" s="211">
        <v>5</v>
      </c>
      <c r="J51" s="211"/>
      <c r="K51" s="212">
        <v>6</v>
      </c>
      <c r="L51" s="220"/>
    </row>
    <row r="52" spans="2:12" ht="21.75" customHeight="1" x14ac:dyDescent="0.2">
      <c r="B52" s="89"/>
      <c r="C52" s="207" t="s">
        <v>115</v>
      </c>
      <c r="D52" s="207"/>
      <c r="E52" s="123">
        <v>2</v>
      </c>
      <c r="F52" s="124">
        <v>3</v>
      </c>
      <c r="G52" s="124">
        <v>4</v>
      </c>
      <c r="H52" s="125">
        <v>5</v>
      </c>
      <c r="I52" s="212">
        <v>6</v>
      </c>
      <c r="J52" s="212"/>
      <c r="K52" s="221">
        <v>7</v>
      </c>
      <c r="L52" s="222"/>
    </row>
    <row r="53" spans="2:12" ht="26.25" customHeight="1" x14ac:dyDescent="0.2">
      <c r="B53" s="89"/>
      <c r="C53" s="207" t="s">
        <v>117</v>
      </c>
      <c r="D53" s="207"/>
      <c r="E53" s="123">
        <v>3</v>
      </c>
      <c r="F53" s="124">
        <v>4</v>
      </c>
      <c r="G53" s="125">
        <v>5</v>
      </c>
      <c r="H53" s="126">
        <v>6</v>
      </c>
      <c r="I53" s="212">
        <v>7</v>
      </c>
      <c r="J53" s="212"/>
      <c r="K53" s="218">
        <v>8</v>
      </c>
      <c r="L53" s="223"/>
    </row>
    <row r="54" spans="2:12" ht="21" customHeight="1" x14ac:dyDescent="0.2">
      <c r="B54" s="89"/>
      <c r="C54" s="207" t="s">
        <v>119</v>
      </c>
      <c r="D54" s="207"/>
      <c r="E54" s="123">
        <v>4</v>
      </c>
      <c r="F54" s="125">
        <v>5</v>
      </c>
      <c r="G54" s="126">
        <v>6</v>
      </c>
      <c r="H54" s="126">
        <v>7</v>
      </c>
      <c r="I54" s="218">
        <v>8</v>
      </c>
      <c r="J54" s="218"/>
      <c r="K54" s="218">
        <v>9</v>
      </c>
      <c r="L54" s="223"/>
    </row>
    <row r="55" spans="2:12" ht="27" customHeight="1" x14ac:dyDescent="0.2">
      <c r="B55" s="89"/>
      <c r="C55" s="207" t="s">
        <v>121</v>
      </c>
      <c r="D55" s="207"/>
      <c r="E55" s="123">
        <v>5</v>
      </c>
      <c r="F55" s="126">
        <v>6</v>
      </c>
      <c r="G55" s="126">
        <v>7</v>
      </c>
      <c r="H55" s="127">
        <v>8</v>
      </c>
      <c r="I55" s="218">
        <v>9</v>
      </c>
      <c r="J55" s="218"/>
      <c r="K55" s="218">
        <v>10</v>
      </c>
      <c r="L55" s="223"/>
    </row>
    <row r="56" spans="2:12" x14ac:dyDescent="0.2">
      <c r="B56" s="89"/>
      <c r="C56" s="90"/>
      <c r="D56" s="90"/>
      <c r="E56" s="90"/>
      <c r="F56" s="90"/>
      <c r="G56" s="90"/>
      <c r="H56" s="90"/>
      <c r="I56" s="90"/>
      <c r="J56" s="90"/>
      <c r="K56" s="90"/>
      <c r="L56" s="91"/>
    </row>
    <row r="57" spans="2:12" ht="19.5" customHeight="1" x14ac:dyDescent="0.2">
      <c r="B57" s="89"/>
      <c r="C57" s="90"/>
      <c r="D57" s="90"/>
      <c r="E57" s="90"/>
      <c r="F57" s="90"/>
      <c r="G57" s="210" t="s">
        <v>137</v>
      </c>
      <c r="H57" s="210"/>
      <c r="I57" s="90"/>
      <c r="J57" s="90"/>
      <c r="K57" s="90"/>
      <c r="L57" s="91"/>
    </row>
    <row r="58" spans="2:12" ht="18" customHeight="1" x14ac:dyDescent="0.2">
      <c r="B58" s="89"/>
      <c r="C58" s="90"/>
      <c r="D58" s="90"/>
      <c r="E58" s="90"/>
      <c r="F58" s="90"/>
      <c r="G58" s="120" t="s">
        <v>123</v>
      </c>
      <c r="H58" s="128" t="s">
        <v>136</v>
      </c>
      <c r="I58" s="90"/>
      <c r="J58" s="90"/>
      <c r="K58" s="90"/>
      <c r="L58" s="91"/>
    </row>
    <row r="59" spans="2:12" ht="18" customHeight="1" x14ac:dyDescent="0.2">
      <c r="B59" s="89"/>
      <c r="C59" s="90"/>
      <c r="D59" s="90"/>
      <c r="E59" s="90"/>
      <c r="F59" s="90"/>
      <c r="G59" s="127" t="s">
        <v>138</v>
      </c>
      <c r="H59" s="129" t="s">
        <v>139</v>
      </c>
      <c r="I59" s="90"/>
      <c r="J59" s="90"/>
      <c r="K59" s="90"/>
      <c r="L59" s="91"/>
    </row>
    <row r="60" spans="2:12" ht="18" customHeight="1" x14ac:dyDescent="0.2">
      <c r="B60" s="89"/>
      <c r="C60" s="90"/>
      <c r="D60" s="90"/>
      <c r="E60" s="90"/>
      <c r="F60" s="90"/>
      <c r="G60" s="126" t="s">
        <v>140</v>
      </c>
      <c r="H60" s="129" t="s">
        <v>141</v>
      </c>
      <c r="I60" s="90"/>
      <c r="J60" s="90"/>
      <c r="K60" s="90"/>
      <c r="L60" s="91"/>
    </row>
    <row r="61" spans="2:12" ht="18" customHeight="1" x14ac:dyDescent="0.2">
      <c r="B61" s="89"/>
      <c r="C61" s="90"/>
      <c r="D61" s="90"/>
      <c r="E61" s="90"/>
      <c r="F61" s="90"/>
      <c r="G61" s="125">
        <v>5</v>
      </c>
      <c r="H61" s="129" t="s">
        <v>142</v>
      </c>
      <c r="I61" s="90"/>
      <c r="J61" s="90"/>
      <c r="K61" s="90"/>
      <c r="L61" s="91"/>
    </row>
    <row r="62" spans="2:12" ht="18" customHeight="1" x14ac:dyDescent="0.2">
      <c r="B62" s="89"/>
      <c r="C62" s="90"/>
      <c r="D62" s="90"/>
      <c r="E62" s="90"/>
      <c r="F62" s="90"/>
      <c r="G62" s="124" t="s">
        <v>143</v>
      </c>
      <c r="H62" s="129" t="s">
        <v>144</v>
      </c>
      <c r="I62" s="90"/>
      <c r="J62" s="90"/>
      <c r="K62" s="90"/>
      <c r="L62" s="91"/>
    </row>
    <row r="63" spans="2:12" ht="13.5" thickBot="1" x14ac:dyDescent="0.25">
      <c r="B63" s="92"/>
      <c r="C63" s="93"/>
      <c r="D63" s="93"/>
      <c r="E63" s="93"/>
      <c r="F63" s="93"/>
      <c r="G63" s="93"/>
      <c r="H63" s="93"/>
      <c r="I63" s="93"/>
      <c r="J63" s="93"/>
      <c r="K63" s="93"/>
      <c r="L63" s="94"/>
    </row>
    <row r="67" spans="2:2" hidden="1" x14ac:dyDescent="0.2">
      <c r="B67" s="7" t="s">
        <v>95</v>
      </c>
    </row>
    <row r="68" spans="2:2" hidden="1" x14ac:dyDescent="0.2">
      <c r="B68" s="7" t="s">
        <v>145</v>
      </c>
    </row>
  </sheetData>
  <mergeCells count="68">
    <mergeCell ref="C35:G35"/>
    <mergeCell ref="C36:G36"/>
    <mergeCell ref="C32:G32"/>
    <mergeCell ref="C24:G24"/>
    <mergeCell ref="C25:G25"/>
    <mergeCell ref="C26:G26"/>
    <mergeCell ref="C31:G31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</mergeCells>
  <phoneticPr fontId="1" type="noConversion"/>
  <conditionalFormatting sqref="J17:K36">
    <cfRule type="expression" dxfId="18" priority="5" stopIfTrue="1">
      <formula>"""bajo"""</formula>
    </cfRule>
  </conditionalFormatting>
  <conditionalFormatting sqref="L17:L36">
    <cfRule type="cellIs" dxfId="17" priority="1" stopIfTrue="1" operator="equal">
      <formula>"EXTREMO"</formula>
    </cfRule>
    <cfRule type="cellIs" dxfId="16" priority="2" stopIfTrue="1" operator="equal">
      <formula>"ALTO"</formula>
    </cfRule>
    <cfRule type="cellIs" dxfId="15" priority="3" stopIfTrue="1" operator="equal">
      <formula>"MEDIO"</formula>
    </cfRule>
    <cfRule type="cellIs" dxfId="14" priority="4" stopIfTrue="1" operator="equal">
      <formula>"BAJO"</formula>
    </cfRule>
  </conditionalFormatting>
  <dataValidations count="26">
    <dataValidation type="list" allowBlank="1" showInputMessage="1" showErrorMessage="1" sqref="I25:I36">
      <formula1>$E$40:$E$44</formula1>
    </dataValidation>
    <dataValidation type="list" allowBlank="1" showInputMessage="1" showErrorMessage="1" sqref="J25:J36">
      <formula1>$I$40:$I$44</formula1>
    </dataValidation>
    <dataValidation type="list" allowBlank="1" showInputMessage="1" showErrorMessage="1" sqref="H15">
      <formula1>$B$67:$B$68</formula1>
    </dataValidation>
    <dataValidation type="list" allowBlank="1" showInputMessage="1" showErrorMessage="1" sqref="C18:G18">
      <formula1>INDIRECT($B$17)</formula1>
    </dataValidation>
    <dataValidation type="list" allowBlank="1" showInputMessage="1" showErrorMessage="1" sqref="B17:B36">
      <formula1>"PLANEACIÓN,SELECCIÓN,CONTRATACIÓN,EJECUCIÓN"</formula1>
    </dataValidation>
    <dataValidation type="list" allowBlank="1" showInputMessage="1" showErrorMessage="1" sqref="C19:G19">
      <formula1>INDIRECT($B$18)</formula1>
    </dataValidation>
    <dataValidation type="list" allowBlank="1" showInputMessage="1" showErrorMessage="1" sqref="C20:G20">
      <formula1>INDIRECT($B$19)</formula1>
    </dataValidation>
    <dataValidation type="list" allowBlank="1" showInputMessage="1" showErrorMessage="1" sqref="C21:G21">
      <formula1>INDIRECT($B$20)</formula1>
    </dataValidation>
    <dataValidation type="list" allowBlank="1" showInputMessage="1" showErrorMessage="1" sqref="C22:G22">
      <formula1>INDIRECT($B$21)</formula1>
    </dataValidation>
    <dataValidation type="list" allowBlank="1" showInputMessage="1" showErrorMessage="1" sqref="C23:G23">
      <formula1>INDIRECT($B$22)</formula1>
    </dataValidation>
    <dataValidation type="list" allowBlank="1" showInputMessage="1" showErrorMessage="1" sqref="C24:G24">
      <formula1>INDIRECT($B$23)</formula1>
    </dataValidation>
    <dataValidation type="list" allowBlank="1" showInputMessage="1" showErrorMessage="1" sqref="C25:G25">
      <formula1>INDIRECT($B$25)</formula1>
    </dataValidation>
    <dataValidation type="list" allowBlank="1" showInputMessage="1" showErrorMessage="1" sqref="C26:G26">
      <formula1>INDIRECT($B$26)</formula1>
    </dataValidation>
    <dataValidation type="list" allowBlank="1" showInputMessage="1" showErrorMessage="1" sqref="C27:G27">
      <formula1>INDIRECT($B$27)</formula1>
    </dataValidation>
    <dataValidation type="list" allowBlank="1" showInputMessage="1" showErrorMessage="1" sqref="C28:G28">
      <formula1>INDIRECT($B$28)</formula1>
    </dataValidation>
    <dataValidation type="list" allowBlank="1" showInputMessage="1" showErrorMessage="1" sqref="C29:G29">
      <formula1>INDIRECT($B$29)</formula1>
    </dataValidation>
    <dataValidation type="list" allowBlank="1" showInputMessage="1" showErrorMessage="1" sqref="C30:G30">
      <formula1>INDIRECT($B$30)</formula1>
    </dataValidation>
    <dataValidation type="list" allowBlank="1" showInputMessage="1" showErrorMessage="1" sqref="C31:G31">
      <formula1>INDIRECT($B$31)</formula1>
    </dataValidation>
    <dataValidation type="list" allowBlank="1" showInputMessage="1" showErrorMessage="1" sqref="C32:G32">
      <formula1>INDIRECT($B$32)</formula1>
    </dataValidation>
    <dataValidation type="list" allowBlank="1" showInputMessage="1" showErrorMessage="1" sqref="C33:G33">
      <formula1>INDIRECT($B$33)</formula1>
    </dataValidation>
    <dataValidation type="list" allowBlank="1" showInputMessage="1" showErrorMessage="1" sqref="C34:G34">
      <formula1>INDIRECT($B$34)</formula1>
    </dataValidation>
    <dataValidation type="list" allowBlank="1" showInputMessage="1" showErrorMessage="1" sqref="C35:G35">
      <formula1>INDIRECT($B$35)</formula1>
    </dataValidation>
    <dataValidation type="list" allowBlank="1" showInputMessage="1" showErrorMessage="1" sqref="C36:G36">
      <formula1>INDIRECT($B$36)</formula1>
    </dataValidation>
    <dataValidation type="list" allowBlank="1" showInputMessage="1" showErrorMessage="1" sqref="C17:G17">
      <formula1>INDIRECT($B$16)</formula1>
    </dataValidation>
    <dataValidation type="list" allowBlank="1" showInputMessage="1" showErrorMessage="1" sqref="J17:J24">
      <formula1>$I$39:$I$43</formula1>
    </dataValidation>
    <dataValidation type="list" allowBlank="1" showInputMessage="1" showErrorMessage="1" sqref="I17:I24">
      <formula1>$E$39:$E$43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55"/>
  <sheetViews>
    <sheetView showGridLines="0" zoomScale="90" zoomScaleNormal="90" zoomScalePageLayoutView="70" workbookViewId="0">
      <selection activeCell="B6" sqref="B6:R6"/>
    </sheetView>
  </sheetViews>
  <sheetFormatPr baseColWidth="10" defaultColWidth="11.42578125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61"/>
      <c r="C2" s="171" t="s">
        <v>16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3"/>
      <c r="Q2" s="243" t="s">
        <v>1</v>
      </c>
      <c r="R2" s="244"/>
    </row>
    <row r="3" spans="2:26" ht="30" customHeight="1" x14ac:dyDescent="0.2">
      <c r="B3" s="161"/>
      <c r="C3" s="174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6"/>
      <c r="Q3" s="245"/>
      <c r="R3" s="246"/>
    </row>
    <row r="4" spans="2:26" ht="39.75" customHeight="1" x14ac:dyDescent="0.2">
      <c r="B4" s="161"/>
      <c r="C4" s="177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9"/>
      <c r="Q4" s="247"/>
      <c r="R4" s="248"/>
    </row>
    <row r="5" spans="2:26" ht="13.5" thickBot="1" x14ac:dyDescent="0.25"/>
    <row r="6" spans="2:26" ht="78.75" customHeight="1" thickBot="1" x14ac:dyDescent="0.25">
      <c r="B6" s="287" t="str">
        <f>+EVALUACION!B6</f>
        <v xml:space="preserve">Objeto Contractual: SUMINISTRAR BIENES PARA EL DESARROLLO DE LOS PROYECTOS DE INVERSIÓN DEL FONDO DE DESARROLLO RURAL DE SUMAPAZ A MONTO AGOTABLE, PARA LA VIGENCIA 2024 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9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90" t="s">
        <v>19</v>
      </c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2"/>
    </row>
    <row r="8" spans="2:26" ht="15.75" x14ac:dyDescent="0.25">
      <c r="B8" s="299" t="s">
        <v>146</v>
      </c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0"/>
      <c r="P8" s="300"/>
      <c r="Q8" s="300"/>
      <c r="R8" s="300"/>
    </row>
    <row r="9" spans="2:26" ht="34.5" customHeight="1" x14ac:dyDescent="0.2">
      <c r="B9" s="297" t="s">
        <v>147</v>
      </c>
      <c r="C9" s="298"/>
      <c r="D9" s="298"/>
      <c r="E9" s="298"/>
      <c r="F9" s="298"/>
      <c r="G9" s="298"/>
      <c r="H9" s="298"/>
      <c r="I9" s="298"/>
      <c r="J9" s="298"/>
      <c r="K9" s="298"/>
      <c r="L9" s="298"/>
      <c r="M9" s="298"/>
      <c r="N9" s="298"/>
      <c r="O9" s="298"/>
      <c r="P9" s="298"/>
      <c r="Q9" s="298"/>
      <c r="R9" s="298"/>
    </row>
    <row r="10" spans="2:26" ht="15.75" x14ac:dyDescent="0.25">
      <c r="B10" s="299" t="s">
        <v>148</v>
      </c>
      <c r="C10" s="300"/>
      <c r="D10" s="300"/>
      <c r="E10" s="300"/>
      <c r="F10" s="300"/>
      <c r="G10" s="300"/>
      <c r="H10" s="300"/>
      <c r="I10" s="300"/>
      <c r="J10" s="300"/>
      <c r="K10" s="300"/>
      <c r="L10" s="300"/>
      <c r="M10" s="300"/>
      <c r="N10" s="300"/>
      <c r="O10" s="300"/>
      <c r="P10" s="300"/>
      <c r="Q10" s="300"/>
      <c r="R10" s="300"/>
    </row>
    <row r="11" spans="2:26" x14ac:dyDescent="0.2">
      <c r="B11" s="89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30" t="s">
        <v>96</v>
      </c>
      <c r="C15" s="296" t="s">
        <v>97</v>
      </c>
      <c r="D15" s="296"/>
      <c r="E15" s="296"/>
      <c r="F15" s="296"/>
      <c r="G15" s="249" t="s">
        <v>149</v>
      </c>
      <c r="H15" s="249"/>
      <c r="I15" s="96" t="s">
        <v>99</v>
      </c>
      <c r="J15" s="96" t="s">
        <v>100</v>
      </c>
      <c r="K15" s="96" t="s">
        <v>101</v>
      </c>
      <c r="L15" s="96" t="s">
        <v>102</v>
      </c>
      <c r="M15" s="96" t="s">
        <v>150</v>
      </c>
      <c r="N15" s="96" t="s">
        <v>151</v>
      </c>
      <c r="O15" s="96" t="s">
        <v>152</v>
      </c>
      <c r="P15" s="96" t="s">
        <v>153</v>
      </c>
      <c r="Q15" s="96" t="s">
        <v>154</v>
      </c>
      <c r="R15" s="11" t="s">
        <v>155</v>
      </c>
    </row>
    <row r="16" spans="2:26" s="27" customFormat="1" ht="57.75" customHeight="1" x14ac:dyDescent="0.2">
      <c r="B16" s="131" t="str">
        <f>+EVALUACION!B17</f>
        <v>PLANEACIÓN</v>
      </c>
      <c r="C16" s="295" t="str">
        <f>+EVALUACION!C17</f>
        <v xml:space="preserve">Requisitos habilitantes inapropiados para el proceso de selección </v>
      </c>
      <c r="D16" s="295"/>
      <c r="E16" s="295"/>
      <c r="F16" s="295"/>
      <c r="G16" s="293" t="s">
        <v>156</v>
      </c>
      <c r="H16" s="294"/>
      <c r="I16" s="132">
        <f>+EVALUACION!I17</f>
        <v>3</v>
      </c>
      <c r="J16" s="132">
        <f>+EVALUACION!J17</f>
        <v>5</v>
      </c>
      <c r="K16" s="132">
        <f>+I16+J16</f>
        <v>8</v>
      </c>
      <c r="L16" s="132" t="str">
        <f>IF(K16&lt;=4,"BAJO",IF(K16=5,"MEDIO",IF(K16=6,"ALTO",IF(K16=7,"ALTO","EXTREMO"))))</f>
        <v>EXTREMO</v>
      </c>
      <c r="M16" s="132" t="s">
        <v>157</v>
      </c>
      <c r="N16" s="133" t="s">
        <v>158</v>
      </c>
      <c r="O16" s="148" t="s">
        <v>159</v>
      </c>
      <c r="P16" s="133" t="s">
        <v>160</v>
      </c>
      <c r="Q16" s="133" t="s">
        <v>161</v>
      </c>
      <c r="R16" s="149" t="s">
        <v>162</v>
      </c>
    </row>
    <row r="17" spans="2:18" s="27" customFormat="1" ht="57.75" customHeight="1" x14ac:dyDescent="0.2">
      <c r="B17" s="134" t="str">
        <f>+EVALUACION!B18</f>
        <v>SELECCIÓN</v>
      </c>
      <c r="C17" s="251" t="str">
        <f>+EVALUACION!C18</f>
        <v>Inadecuada evaluación de las ofertas y/o verificación de requisitos habilitantes</v>
      </c>
      <c r="D17" s="251"/>
      <c r="E17" s="251"/>
      <c r="F17" s="251"/>
      <c r="G17" s="272" t="s">
        <v>163</v>
      </c>
      <c r="H17" s="274"/>
      <c r="I17" s="140">
        <f>+EVALUACION!I18</f>
        <v>1</v>
      </c>
      <c r="J17" s="100">
        <f>+EVALUACION!J18</f>
        <v>2</v>
      </c>
      <c r="K17" s="100">
        <f>+I17+J17</f>
        <v>3</v>
      </c>
      <c r="L17" s="100" t="str">
        <f>IF(K17&lt;=4,"BAJO",IF(K17=5,"MEDIO",IF(K17=6,"ALTO",IF(K17=7,"ALTO","EXTREMO"))))</f>
        <v>BAJO</v>
      </c>
      <c r="M17" s="100" t="s">
        <v>157</v>
      </c>
      <c r="N17" s="135" t="s">
        <v>164</v>
      </c>
      <c r="O17" s="135" t="s">
        <v>159</v>
      </c>
      <c r="P17" s="135" t="s">
        <v>160</v>
      </c>
      <c r="Q17" s="135" t="s">
        <v>165</v>
      </c>
      <c r="R17" s="150" t="s">
        <v>162</v>
      </c>
    </row>
    <row r="18" spans="2:18" s="27" customFormat="1" ht="57.75" customHeight="1" x14ac:dyDescent="0.2">
      <c r="B18" s="134" t="str">
        <f>+EVALUACION!B19</f>
        <v>SELECCIÓN</v>
      </c>
      <c r="C18" s="251" t="str">
        <f>+EVALUACION!C19</f>
        <v>Selección de ofertas con precios  artificialmente bajos.</v>
      </c>
      <c r="D18" s="251"/>
      <c r="E18" s="251"/>
      <c r="F18" s="251"/>
      <c r="G18" s="272" t="s">
        <v>166</v>
      </c>
      <c r="H18" s="274"/>
      <c r="I18" s="100">
        <f>+EVALUACION!I19</f>
        <v>2</v>
      </c>
      <c r="J18" s="100">
        <f>+EVALUACION!J19</f>
        <v>4</v>
      </c>
      <c r="K18" s="100">
        <f t="shared" ref="K18:K29" si="0">+I18+J18</f>
        <v>6</v>
      </c>
      <c r="L18" s="100" t="str">
        <f t="shared" ref="L18:L35" si="1">IF(K18&lt;=4,"BAJO",IF(K18=5,"MEDIO",IF(K18=6,"ALTO",IF(K18=7,"ALTO","EXTREMO"))))</f>
        <v>ALTO</v>
      </c>
      <c r="M18" s="100" t="s">
        <v>167</v>
      </c>
      <c r="N18" s="135" t="s">
        <v>168</v>
      </c>
      <c r="O18" s="135" t="s">
        <v>159</v>
      </c>
      <c r="P18" s="135" t="s">
        <v>160</v>
      </c>
      <c r="Q18" s="135" t="s">
        <v>169</v>
      </c>
      <c r="R18" s="150" t="s">
        <v>162</v>
      </c>
    </row>
    <row r="19" spans="2:18" s="27" customFormat="1" ht="57.75" customHeight="1" x14ac:dyDescent="0.2">
      <c r="B19" s="134" t="str">
        <f>+EVALUACION!B20</f>
        <v>EJECUCIÓN</v>
      </c>
      <c r="C19" s="251" t="str">
        <f>+EVALUACION!C20</f>
        <v>Variación de los precios del mercado</v>
      </c>
      <c r="D19" s="251"/>
      <c r="E19" s="251"/>
      <c r="F19" s="251"/>
      <c r="G19" s="272" t="s">
        <v>170</v>
      </c>
      <c r="H19" s="274"/>
      <c r="I19" s="100">
        <f>+EVALUACION!I20</f>
        <v>2</v>
      </c>
      <c r="J19" s="100">
        <f>+EVALUACION!J20</f>
        <v>3</v>
      </c>
      <c r="K19" s="100">
        <f t="shared" si="0"/>
        <v>5</v>
      </c>
      <c r="L19" s="100" t="str">
        <f t="shared" si="1"/>
        <v>MEDIO</v>
      </c>
      <c r="M19" s="100" t="s">
        <v>167</v>
      </c>
      <c r="N19" s="135" t="s">
        <v>171</v>
      </c>
      <c r="O19" s="135" t="s">
        <v>159</v>
      </c>
      <c r="P19" s="135" t="s">
        <v>160</v>
      </c>
      <c r="Q19" s="135" t="s">
        <v>172</v>
      </c>
      <c r="R19" s="150" t="s">
        <v>173</v>
      </c>
    </row>
    <row r="20" spans="2:18" s="27" customFormat="1" ht="57.75" customHeight="1" x14ac:dyDescent="0.2">
      <c r="B20" s="134" t="str">
        <f>+EVALUACION!B21</f>
        <v>EJECUCIÓN</v>
      </c>
      <c r="C20" s="251" t="str">
        <f>+EVALUACION!C21</f>
        <v>Defectos en los equipos.</v>
      </c>
      <c r="D20" s="251"/>
      <c r="E20" s="251"/>
      <c r="F20" s="251"/>
      <c r="G20" s="272" t="s">
        <v>174</v>
      </c>
      <c r="H20" s="274"/>
      <c r="I20" s="100">
        <f>+EVALUACION!I21</f>
        <v>1</v>
      </c>
      <c r="J20" s="100">
        <f>+EVALUACION!J21</f>
        <v>4</v>
      </c>
      <c r="K20" s="100">
        <f t="shared" si="0"/>
        <v>5</v>
      </c>
      <c r="L20" s="100" t="str">
        <f t="shared" si="1"/>
        <v>MEDIO</v>
      </c>
      <c r="M20" s="100" t="s">
        <v>175</v>
      </c>
      <c r="N20" s="135" t="s">
        <v>176</v>
      </c>
      <c r="O20" s="135" t="s">
        <v>159</v>
      </c>
      <c r="P20" s="135" t="s">
        <v>160</v>
      </c>
      <c r="Q20" s="135" t="s">
        <v>172</v>
      </c>
      <c r="R20" s="150" t="s">
        <v>173</v>
      </c>
    </row>
    <row r="21" spans="2:18" s="27" customFormat="1" ht="57.75" customHeight="1" x14ac:dyDescent="0.2">
      <c r="B21" s="134" t="str">
        <f>+EVALUACION!B22</f>
        <v>EJECUCIÓN</v>
      </c>
      <c r="C21" s="251" t="str">
        <f>+EVALUACION!C22</f>
        <v>Cancelación de pedidos.</v>
      </c>
      <c r="D21" s="251"/>
      <c r="E21" s="251"/>
      <c r="F21" s="251"/>
      <c r="G21" s="272" t="s">
        <v>177</v>
      </c>
      <c r="H21" s="274"/>
      <c r="I21" s="100">
        <f>+EVALUACION!I22</f>
        <v>2</v>
      </c>
      <c r="J21" s="100">
        <f>+EVALUACION!J22</f>
        <v>5</v>
      </c>
      <c r="K21" s="100">
        <f t="shared" si="0"/>
        <v>7</v>
      </c>
      <c r="L21" s="100" t="str">
        <f t="shared" si="1"/>
        <v>ALTO</v>
      </c>
      <c r="M21" s="100" t="s">
        <v>167</v>
      </c>
      <c r="N21" s="135" t="s">
        <v>171</v>
      </c>
      <c r="O21" s="135" t="s">
        <v>159</v>
      </c>
      <c r="P21" s="135" t="s">
        <v>160</v>
      </c>
      <c r="Q21" s="135" t="s">
        <v>172</v>
      </c>
      <c r="R21" s="150" t="s">
        <v>173</v>
      </c>
    </row>
    <row r="22" spans="2:18" s="27" customFormat="1" ht="57.75" customHeight="1" x14ac:dyDescent="0.2">
      <c r="B22" s="134" t="str">
        <f>+EVALUACION!B23</f>
        <v>EJECUCIÓN</v>
      </c>
      <c r="C22" s="251" t="str">
        <f>+EVALUACION!C23</f>
        <v>Variación en la disponibilidad o en el costo de los insumos necesarios para prestar los servicios.</v>
      </c>
      <c r="D22" s="251"/>
      <c r="E22" s="251"/>
      <c r="F22" s="251"/>
      <c r="G22" s="272" t="s">
        <v>178</v>
      </c>
      <c r="H22" s="274"/>
      <c r="I22" s="100">
        <f>+EVALUACION!I23</f>
        <v>3</v>
      </c>
      <c r="J22" s="100">
        <f>+EVALUACION!J23</f>
        <v>5</v>
      </c>
      <c r="K22" s="100">
        <f t="shared" si="0"/>
        <v>8</v>
      </c>
      <c r="L22" s="100" t="str">
        <f t="shared" si="1"/>
        <v>EXTREMO</v>
      </c>
      <c r="M22" s="100" t="s">
        <v>167</v>
      </c>
      <c r="N22" s="135" t="s">
        <v>171</v>
      </c>
      <c r="O22" s="151" t="s">
        <v>159</v>
      </c>
      <c r="P22" s="135" t="s">
        <v>160</v>
      </c>
      <c r="Q22" s="135" t="s">
        <v>172</v>
      </c>
      <c r="R22" s="150" t="s">
        <v>173</v>
      </c>
    </row>
    <row r="23" spans="2:18" s="27" customFormat="1" ht="57.75" customHeight="1" x14ac:dyDescent="0.2">
      <c r="B23" s="134" t="str">
        <f>+EVALUACION!B24</f>
        <v>EJECUCIÓN</v>
      </c>
      <c r="C23" s="251" t="str">
        <f>+EVALUACION!C24</f>
        <v>Eventos naturales tales como lluvias, inundaciones y sequias entre otros</v>
      </c>
      <c r="D23" s="251"/>
      <c r="E23" s="251"/>
      <c r="F23" s="251"/>
      <c r="G23" s="272" t="s">
        <v>179</v>
      </c>
      <c r="H23" s="274"/>
      <c r="I23" s="100">
        <f>+EVALUACION!I24</f>
        <v>3</v>
      </c>
      <c r="J23" s="100">
        <f>+EVALUACION!J24</f>
        <v>2</v>
      </c>
      <c r="K23" s="100">
        <f t="shared" si="0"/>
        <v>5</v>
      </c>
      <c r="L23" s="100" t="str">
        <f t="shared" si="1"/>
        <v>MEDIO</v>
      </c>
      <c r="M23" s="100" t="s">
        <v>157</v>
      </c>
      <c r="N23" s="135" t="s">
        <v>171</v>
      </c>
      <c r="O23" s="135" t="s">
        <v>159</v>
      </c>
      <c r="P23" s="135" t="s">
        <v>160</v>
      </c>
      <c r="Q23" s="135" t="s">
        <v>172</v>
      </c>
      <c r="R23" s="150" t="s">
        <v>173</v>
      </c>
    </row>
    <row r="24" spans="2:18" s="27" customFormat="1" ht="57.75" customHeight="1" x14ac:dyDescent="0.2">
      <c r="B24" s="134">
        <f>+EVALUACION!B25</f>
        <v>0</v>
      </c>
      <c r="C24" s="251">
        <f>+EVALUACION!C25</f>
        <v>0</v>
      </c>
      <c r="D24" s="251"/>
      <c r="E24" s="251"/>
      <c r="F24" s="251"/>
      <c r="G24" s="207"/>
      <c r="H24" s="207"/>
      <c r="I24" s="100">
        <f>+EVALUACION!I25</f>
        <v>0</v>
      </c>
      <c r="J24" s="100">
        <f>+EVALUACION!J25</f>
        <v>0</v>
      </c>
      <c r="K24" s="100">
        <f t="shared" si="0"/>
        <v>0</v>
      </c>
      <c r="L24" s="100" t="str">
        <f t="shared" si="1"/>
        <v>BAJO</v>
      </c>
      <c r="M24" s="100"/>
      <c r="N24" s="135"/>
      <c r="O24" s="135"/>
      <c r="P24" s="135"/>
      <c r="Q24" s="135"/>
      <c r="R24" s="41"/>
    </row>
    <row r="25" spans="2:18" s="27" customFormat="1" ht="57.75" customHeight="1" x14ac:dyDescent="0.2">
      <c r="B25" s="134">
        <f>+EVALUACION!B26</f>
        <v>0</v>
      </c>
      <c r="C25" s="251">
        <f>+EVALUACION!C26</f>
        <v>0</v>
      </c>
      <c r="D25" s="251"/>
      <c r="E25" s="251"/>
      <c r="F25" s="251"/>
      <c r="G25" s="207"/>
      <c r="H25" s="207"/>
      <c r="I25" s="100">
        <f>+EVALUACION!I26</f>
        <v>0</v>
      </c>
      <c r="J25" s="100">
        <f>+EVALUACION!J26</f>
        <v>0</v>
      </c>
      <c r="K25" s="100">
        <f t="shared" si="0"/>
        <v>0</v>
      </c>
      <c r="L25" s="100" t="str">
        <f t="shared" si="1"/>
        <v>BAJO</v>
      </c>
      <c r="M25" s="100"/>
      <c r="N25" s="135"/>
      <c r="O25" s="135"/>
      <c r="P25" s="135"/>
      <c r="Q25" s="135"/>
      <c r="R25" s="41"/>
    </row>
    <row r="26" spans="2:18" s="27" customFormat="1" ht="57.75" customHeight="1" x14ac:dyDescent="0.2">
      <c r="B26" s="134">
        <f>+EVALUACION!B27</f>
        <v>0</v>
      </c>
      <c r="C26" s="251">
        <f>+EVALUACION!C27</f>
        <v>0</v>
      </c>
      <c r="D26" s="251"/>
      <c r="E26" s="251"/>
      <c r="F26" s="251"/>
      <c r="G26" s="207"/>
      <c r="H26" s="207"/>
      <c r="I26" s="100">
        <f>+EVALUACION!I27</f>
        <v>0</v>
      </c>
      <c r="J26" s="100">
        <f>+EVALUACION!J27</f>
        <v>0</v>
      </c>
      <c r="K26" s="100">
        <f t="shared" si="0"/>
        <v>0</v>
      </c>
      <c r="L26" s="100" t="str">
        <f t="shared" si="1"/>
        <v>BAJO</v>
      </c>
      <c r="M26" s="100"/>
      <c r="N26" s="135"/>
      <c r="O26" s="135"/>
      <c r="P26" s="135"/>
      <c r="Q26" s="135"/>
      <c r="R26" s="41"/>
    </row>
    <row r="27" spans="2:18" s="27" customFormat="1" ht="57.75" customHeight="1" x14ac:dyDescent="0.2">
      <c r="B27" s="134">
        <f>+EVALUACION!B28</f>
        <v>0</v>
      </c>
      <c r="C27" s="251">
        <f>+EVALUACION!C28</f>
        <v>0</v>
      </c>
      <c r="D27" s="251"/>
      <c r="E27" s="251"/>
      <c r="F27" s="251"/>
      <c r="G27" s="207"/>
      <c r="H27" s="207"/>
      <c r="I27" s="100">
        <f>+EVALUACION!I28</f>
        <v>0</v>
      </c>
      <c r="J27" s="100">
        <f>+EVALUACION!J28</f>
        <v>0</v>
      </c>
      <c r="K27" s="100">
        <f t="shared" si="0"/>
        <v>0</v>
      </c>
      <c r="L27" s="100" t="str">
        <f t="shared" si="1"/>
        <v>BAJO</v>
      </c>
      <c r="M27" s="100"/>
      <c r="N27" s="135"/>
      <c r="O27" s="135"/>
      <c r="P27" s="135"/>
      <c r="Q27" s="135"/>
      <c r="R27" s="41"/>
    </row>
    <row r="28" spans="2:18" s="27" customFormat="1" ht="57.75" customHeight="1" x14ac:dyDescent="0.2">
      <c r="B28" s="134">
        <f>+EVALUACION!B29</f>
        <v>0</v>
      </c>
      <c r="C28" s="251">
        <f>+EVALUACION!C29</f>
        <v>0</v>
      </c>
      <c r="D28" s="251"/>
      <c r="E28" s="251"/>
      <c r="F28" s="251"/>
      <c r="G28" s="207"/>
      <c r="H28" s="207"/>
      <c r="I28" s="100">
        <f>+EVALUACION!I29</f>
        <v>0</v>
      </c>
      <c r="J28" s="100">
        <f>+EVALUACION!J29</f>
        <v>0</v>
      </c>
      <c r="K28" s="100">
        <f t="shared" si="0"/>
        <v>0</v>
      </c>
      <c r="L28" s="100" t="str">
        <f t="shared" si="1"/>
        <v>BAJO</v>
      </c>
      <c r="M28" s="100"/>
      <c r="N28" s="135"/>
      <c r="O28" s="135"/>
      <c r="P28" s="135"/>
      <c r="Q28" s="135"/>
      <c r="R28" s="41"/>
    </row>
    <row r="29" spans="2:18" s="27" customFormat="1" ht="57.75" customHeight="1" x14ac:dyDescent="0.2">
      <c r="B29" s="134">
        <f>+EVALUACION!B30</f>
        <v>0</v>
      </c>
      <c r="C29" s="251">
        <f>+EVALUACION!C30</f>
        <v>0</v>
      </c>
      <c r="D29" s="251"/>
      <c r="E29" s="251"/>
      <c r="F29" s="251"/>
      <c r="G29" s="207"/>
      <c r="H29" s="207"/>
      <c r="I29" s="100">
        <f>+EVALUACION!I30</f>
        <v>0</v>
      </c>
      <c r="J29" s="100">
        <f>+EVALUACION!J30</f>
        <v>0</v>
      </c>
      <c r="K29" s="100">
        <f t="shared" si="0"/>
        <v>0</v>
      </c>
      <c r="L29" s="100" t="str">
        <f t="shared" si="1"/>
        <v>BAJO</v>
      </c>
      <c r="M29" s="100"/>
      <c r="N29" s="135"/>
      <c r="O29" s="135"/>
      <c r="P29" s="135"/>
      <c r="Q29" s="135"/>
      <c r="R29" s="41"/>
    </row>
    <row r="30" spans="2:18" s="27" customFormat="1" ht="57.75" customHeight="1" x14ac:dyDescent="0.2">
      <c r="B30" s="134">
        <f>+EVALUACION!B31</f>
        <v>0</v>
      </c>
      <c r="C30" s="251">
        <f>+EVALUACION!C31</f>
        <v>0</v>
      </c>
      <c r="D30" s="251"/>
      <c r="E30" s="251"/>
      <c r="F30" s="251"/>
      <c r="G30" s="207"/>
      <c r="H30" s="207"/>
      <c r="I30" s="100">
        <f>+EVALUACION!I31</f>
        <v>0</v>
      </c>
      <c r="J30" s="100">
        <f>+EVALUACION!J31</f>
        <v>0</v>
      </c>
      <c r="K30" s="100">
        <f t="shared" ref="K30:K35" si="2">+I30+J30</f>
        <v>0</v>
      </c>
      <c r="L30" s="100" t="str">
        <f t="shared" si="1"/>
        <v>BAJO</v>
      </c>
      <c r="M30" s="100"/>
      <c r="N30" s="135"/>
      <c r="O30" s="135"/>
      <c r="P30" s="135"/>
      <c r="Q30" s="135"/>
      <c r="R30" s="41"/>
    </row>
    <row r="31" spans="2:18" s="27" customFormat="1" ht="57.75" customHeight="1" x14ac:dyDescent="0.2">
      <c r="B31" s="134">
        <f>+EVALUACION!B32</f>
        <v>0</v>
      </c>
      <c r="C31" s="251">
        <f>+EVALUACION!C32</f>
        <v>0</v>
      </c>
      <c r="D31" s="251"/>
      <c r="E31" s="251"/>
      <c r="F31" s="251"/>
      <c r="G31" s="207"/>
      <c r="H31" s="207"/>
      <c r="I31" s="100">
        <f>+EVALUACION!I32</f>
        <v>0</v>
      </c>
      <c r="J31" s="100">
        <f>+EVALUACION!J32</f>
        <v>0</v>
      </c>
      <c r="K31" s="100">
        <f t="shared" si="2"/>
        <v>0</v>
      </c>
      <c r="L31" s="100" t="str">
        <f t="shared" si="1"/>
        <v>BAJO</v>
      </c>
      <c r="M31" s="100"/>
      <c r="N31" s="135"/>
      <c r="O31" s="135"/>
      <c r="P31" s="135"/>
      <c r="Q31" s="135"/>
      <c r="R31" s="41"/>
    </row>
    <row r="32" spans="2:18" s="27" customFormat="1" ht="57.75" customHeight="1" x14ac:dyDescent="0.2">
      <c r="B32" s="134">
        <f>+EVALUACION!B33</f>
        <v>0</v>
      </c>
      <c r="C32" s="251">
        <f>+EVALUACION!C33</f>
        <v>0</v>
      </c>
      <c r="D32" s="251"/>
      <c r="E32" s="251"/>
      <c r="F32" s="251"/>
      <c r="G32" s="207"/>
      <c r="H32" s="207"/>
      <c r="I32" s="100">
        <f>+EVALUACION!I33</f>
        <v>0</v>
      </c>
      <c r="J32" s="100">
        <f>+EVALUACION!J33</f>
        <v>0</v>
      </c>
      <c r="K32" s="100">
        <f t="shared" si="2"/>
        <v>0</v>
      </c>
      <c r="L32" s="100" t="str">
        <f t="shared" si="1"/>
        <v>BAJO</v>
      </c>
      <c r="M32" s="100"/>
      <c r="N32" s="135"/>
      <c r="O32" s="135"/>
      <c r="P32" s="135"/>
      <c r="Q32" s="135"/>
      <c r="R32" s="41"/>
    </row>
    <row r="33" spans="2:23" s="27" customFormat="1" ht="57.75" customHeight="1" x14ac:dyDescent="0.2">
      <c r="B33" s="134">
        <f>+EVALUACION!B34</f>
        <v>0</v>
      </c>
      <c r="C33" s="251">
        <f>+EVALUACION!C34</f>
        <v>0</v>
      </c>
      <c r="D33" s="251"/>
      <c r="E33" s="251"/>
      <c r="F33" s="251"/>
      <c r="G33" s="207"/>
      <c r="H33" s="207"/>
      <c r="I33" s="100">
        <f>+EVALUACION!I34</f>
        <v>0</v>
      </c>
      <c r="J33" s="100">
        <f>+EVALUACION!J34</f>
        <v>0</v>
      </c>
      <c r="K33" s="100">
        <f t="shared" si="2"/>
        <v>0</v>
      </c>
      <c r="L33" s="100" t="str">
        <f t="shared" si="1"/>
        <v>BAJO</v>
      </c>
      <c r="M33" s="100"/>
      <c r="N33" s="135"/>
      <c r="O33" s="135"/>
      <c r="P33" s="135"/>
      <c r="Q33" s="135"/>
      <c r="R33" s="41"/>
    </row>
    <row r="34" spans="2:23" s="27" customFormat="1" ht="57.75" customHeight="1" x14ac:dyDescent="0.2">
      <c r="B34" s="134">
        <f>+EVALUACION!B35</f>
        <v>0</v>
      </c>
      <c r="C34" s="251">
        <f>+EVALUACION!C35</f>
        <v>0</v>
      </c>
      <c r="D34" s="251"/>
      <c r="E34" s="251"/>
      <c r="F34" s="251"/>
      <c r="G34" s="207"/>
      <c r="H34" s="207"/>
      <c r="I34" s="100">
        <f>+EVALUACION!I35</f>
        <v>0</v>
      </c>
      <c r="J34" s="100">
        <f>+EVALUACION!J35</f>
        <v>0</v>
      </c>
      <c r="K34" s="100">
        <f t="shared" si="2"/>
        <v>0</v>
      </c>
      <c r="L34" s="100" t="str">
        <f t="shared" si="1"/>
        <v>BAJO</v>
      </c>
      <c r="M34" s="100"/>
      <c r="N34" s="135"/>
      <c r="O34" s="135"/>
      <c r="P34" s="135"/>
      <c r="Q34" s="135"/>
      <c r="R34" s="41"/>
    </row>
    <row r="35" spans="2:23" s="27" customFormat="1" ht="57.75" customHeight="1" thickBot="1" x14ac:dyDescent="0.25">
      <c r="B35" s="136">
        <f>+EVALUACION!B36</f>
        <v>0</v>
      </c>
      <c r="C35" s="252">
        <f>+EVALUACION!C36</f>
        <v>0</v>
      </c>
      <c r="D35" s="252"/>
      <c r="E35" s="252"/>
      <c r="F35" s="252"/>
      <c r="G35" s="261"/>
      <c r="H35" s="261"/>
      <c r="I35" s="108">
        <f>+EVALUACION!I36</f>
        <v>0</v>
      </c>
      <c r="J35" s="108">
        <f>+EVALUACION!J36</f>
        <v>0</v>
      </c>
      <c r="K35" s="108">
        <f t="shared" si="2"/>
        <v>0</v>
      </c>
      <c r="L35" s="108" t="str">
        <f t="shared" si="1"/>
        <v>BAJO</v>
      </c>
      <c r="M35" s="108"/>
      <c r="N35" s="137"/>
      <c r="O35" s="137"/>
      <c r="P35" s="137"/>
      <c r="Q35" s="137"/>
      <c r="R35" s="42"/>
    </row>
    <row r="36" spans="2:23" ht="12.75" customHeight="1" x14ac:dyDescent="0.2">
      <c r="B36" s="89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3"/>
    </row>
    <row r="37" spans="2:23" x14ac:dyDescent="0.2">
      <c r="B37" s="89"/>
      <c r="C37" s="286" t="s">
        <v>137</v>
      </c>
      <c r="D37" s="286"/>
      <c r="E37" s="286"/>
      <c r="F37" s="286"/>
      <c r="G37" s="90"/>
      <c r="H37" s="210" t="s">
        <v>180</v>
      </c>
      <c r="I37" s="210"/>
      <c r="J37" s="210"/>
      <c r="K37" s="210"/>
      <c r="L37" s="138"/>
      <c r="M37" s="138"/>
      <c r="N37" s="138"/>
      <c r="O37" s="138"/>
      <c r="P37" s="138"/>
      <c r="Q37" s="138"/>
      <c r="R37" s="3"/>
    </row>
    <row r="38" spans="2:23" ht="19.5" customHeight="1" x14ac:dyDescent="0.2">
      <c r="B38" s="224" t="s">
        <v>109</v>
      </c>
      <c r="C38" s="263" t="s">
        <v>110</v>
      </c>
      <c r="D38" s="271"/>
      <c r="E38" s="264"/>
      <c r="F38" s="114" t="s">
        <v>111</v>
      </c>
      <c r="G38" s="90"/>
      <c r="H38" s="263" t="s">
        <v>112</v>
      </c>
      <c r="I38" s="264"/>
      <c r="J38" s="263" t="s">
        <v>111</v>
      </c>
      <c r="K38" s="264"/>
      <c r="L38" s="119"/>
      <c r="M38" s="119"/>
      <c r="N38" s="210" t="s">
        <v>137</v>
      </c>
      <c r="O38" s="210"/>
      <c r="P38" s="210"/>
      <c r="Q38" s="119"/>
      <c r="R38" s="3"/>
    </row>
    <row r="39" spans="2:23" ht="21" customHeight="1" x14ac:dyDescent="0.2">
      <c r="B39" s="224"/>
      <c r="C39" s="272" t="s">
        <v>113</v>
      </c>
      <c r="D39" s="273"/>
      <c r="E39" s="274"/>
      <c r="F39" s="116">
        <v>1</v>
      </c>
      <c r="G39" s="90"/>
      <c r="H39" s="272" t="s">
        <v>114</v>
      </c>
      <c r="I39" s="274"/>
      <c r="J39" s="272">
        <v>1</v>
      </c>
      <c r="K39" s="274"/>
      <c r="L39" s="119"/>
      <c r="M39" s="119"/>
      <c r="N39" s="255" t="s">
        <v>123</v>
      </c>
      <c r="O39" s="256"/>
      <c r="P39" s="128" t="s">
        <v>136</v>
      </c>
      <c r="Q39" s="119"/>
      <c r="R39" s="3"/>
    </row>
    <row r="40" spans="2:23" ht="15.75" customHeight="1" x14ac:dyDescent="0.2">
      <c r="B40" s="224"/>
      <c r="C40" s="272" t="s">
        <v>115</v>
      </c>
      <c r="D40" s="273"/>
      <c r="E40" s="274"/>
      <c r="F40" s="116">
        <v>2</v>
      </c>
      <c r="G40" s="90"/>
      <c r="H40" s="272" t="s">
        <v>116</v>
      </c>
      <c r="I40" s="274"/>
      <c r="J40" s="272">
        <v>2</v>
      </c>
      <c r="K40" s="274"/>
      <c r="L40" s="119"/>
      <c r="M40" s="119"/>
      <c r="N40" s="265" t="s">
        <v>138</v>
      </c>
      <c r="O40" s="266"/>
      <c r="P40" s="129" t="s">
        <v>139</v>
      </c>
      <c r="Q40" s="119"/>
      <c r="R40" s="3"/>
      <c r="T40" s="5"/>
      <c r="U40" s="5"/>
      <c r="V40" s="5"/>
      <c r="W40" s="5"/>
    </row>
    <row r="41" spans="2:23" ht="24.75" customHeight="1" x14ac:dyDescent="0.2">
      <c r="B41" s="224"/>
      <c r="C41" s="272" t="s">
        <v>117</v>
      </c>
      <c r="D41" s="273"/>
      <c r="E41" s="274"/>
      <c r="F41" s="116">
        <v>3</v>
      </c>
      <c r="G41" s="90"/>
      <c r="H41" s="272" t="s">
        <v>118</v>
      </c>
      <c r="I41" s="274"/>
      <c r="J41" s="272">
        <v>3</v>
      </c>
      <c r="K41" s="274"/>
      <c r="L41" s="119"/>
      <c r="M41" s="119"/>
      <c r="N41" s="221" t="s">
        <v>140</v>
      </c>
      <c r="O41" s="254"/>
      <c r="P41" s="129" t="s">
        <v>141</v>
      </c>
      <c r="Q41" s="119"/>
      <c r="R41" s="3"/>
    </row>
    <row r="42" spans="2:23" ht="18" customHeight="1" x14ac:dyDescent="0.2">
      <c r="B42" s="224"/>
      <c r="C42" s="272" t="s">
        <v>119</v>
      </c>
      <c r="D42" s="273"/>
      <c r="E42" s="274"/>
      <c r="F42" s="116">
        <v>4</v>
      </c>
      <c r="G42" s="90"/>
      <c r="H42" s="272" t="s">
        <v>120</v>
      </c>
      <c r="I42" s="274"/>
      <c r="J42" s="272">
        <v>4</v>
      </c>
      <c r="K42" s="274"/>
      <c r="L42" s="119"/>
      <c r="M42" s="119"/>
      <c r="N42" s="268">
        <v>5</v>
      </c>
      <c r="O42" s="269"/>
      <c r="P42" s="129" t="s">
        <v>142</v>
      </c>
      <c r="Q42" s="119"/>
      <c r="R42" s="3"/>
    </row>
    <row r="43" spans="2:23" ht="21" customHeight="1" thickBot="1" x14ac:dyDescent="0.25">
      <c r="B43" s="224"/>
      <c r="C43" s="272" t="s">
        <v>121</v>
      </c>
      <c r="D43" s="273"/>
      <c r="E43" s="274"/>
      <c r="F43" s="116">
        <v>5</v>
      </c>
      <c r="G43" s="90"/>
      <c r="H43" s="272" t="s">
        <v>122</v>
      </c>
      <c r="I43" s="274"/>
      <c r="J43" s="272">
        <v>5</v>
      </c>
      <c r="K43" s="274"/>
      <c r="L43" s="119"/>
      <c r="M43" s="119"/>
      <c r="N43" s="284" t="s">
        <v>143</v>
      </c>
      <c r="O43" s="285"/>
      <c r="P43" s="139" t="s">
        <v>144</v>
      </c>
      <c r="Q43" s="119"/>
      <c r="R43" s="3"/>
    </row>
    <row r="44" spans="2:23" x14ac:dyDescent="0.2">
      <c r="B44" s="89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3"/>
    </row>
    <row r="45" spans="2:23" ht="18" customHeight="1" x14ac:dyDescent="0.2">
      <c r="B45" s="89"/>
      <c r="C45" s="210" t="s">
        <v>123</v>
      </c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3"/>
    </row>
    <row r="46" spans="2:23" ht="68.25" customHeight="1" x14ac:dyDescent="0.2">
      <c r="B46" s="89"/>
      <c r="C46" s="272" t="s">
        <v>124</v>
      </c>
      <c r="D46" s="273"/>
      <c r="E46" s="273"/>
      <c r="F46" s="274"/>
      <c r="G46" s="272" t="s">
        <v>125</v>
      </c>
      <c r="H46" s="274"/>
      <c r="I46" s="272" t="s">
        <v>126</v>
      </c>
      <c r="J46" s="273"/>
      <c r="K46" s="274"/>
      <c r="L46" s="272" t="s">
        <v>127</v>
      </c>
      <c r="M46" s="274"/>
      <c r="N46" s="272" t="s">
        <v>128</v>
      </c>
      <c r="O46" s="274"/>
      <c r="P46" s="272" t="s">
        <v>129</v>
      </c>
      <c r="Q46" s="274"/>
      <c r="R46" s="3"/>
    </row>
    <row r="47" spans="2:23" ht="60" customHeight="1" x14ac:dyDescent="0.2">
      <c r="B47" s="89"/>
      <c r="C47" s="272" t="s">
        <v>130</v>
      </c>
      <c r="D47" s="273"/>
      <c r="E47" s="273"/>
      <c r="F47" s="274"/>
      <c r="G47" s="272" t="s">
        <v>131</v>
      </c>
      <c r="H47" s="274"/>
      <c r="I47" s="272" t="s">
        <v>132</v>
      </c>
      <c r="J47" s="273"/>
      <c r="K47" s="274"/>
      <c r="L47" s="272" t="s">
        <v>133</v>
      </c>
      <c r="M47" s="274"/>
      <c r="N47" s="272" t="s">
        <v>134</v>
      </c>
      <c r="O47" s="274"/>
      <c r="P47" s="272" t="s">
        <v>135</v>
      </c>
      <c r="Q47" s="274"/>
      <c r="R47" s="3"/>
    </row>
    <row r="48" spans="2:23" x14ac:dyDescent="0.2">
      <c r="B48" s="89"/>
      <c r="C48" s="276" t="s">
        <v>110</v>
      </c>
      <c r="D48" s="277"/>
      <c r="E48" s="278"/>
      <c r="F48" s="282" t="s">
        <v>111</v>
      </c>
      <c r="G48" s="255" t="s">
        <v>114</v>
      </c>
      <c r="H48" s="256"/>
      <c r="I48" s="255" t="s">
        <v>116</v>
      </c>
      <c r="J48" s="262"/>
      <c r="K48" s="256"/>
      <c r="L48" s="255" t="s">
        <v>118</v>
      </c>
      <c r="M48" s="256"/>
      <c r="N48" s="255" t="s">
        <v>120</v>
      </c>
      <c r="O48" s="256"/>
      <c r="P48" s="263" t="s">
        <v>122</v>
      </c>
      <c r="Q48" s="264"/>
      <c r="R48" s="3"/>
    </row>
    <row r="49" spans="2:18" x14ac:dyDescent="0.2">
      <c r="B49" s="89"/>
      <c r="C49" s="279"/>
      <c r="D49" s="280"/>
      <c r="E49" s="281"/>
      <c r="F49" s="283"/>
      <c r="G49" s="257">
        <v>1</v>
      </c>
      <c r="H49" s="258"/>
      <c r="I49" s="257">
        <v>2</v>
      </c>
      <c r="J49" s="270"/>
      <c r="K49" s="258"/>
      <c r="L49" s="257">
        <v>3</v>
      </c>
      <c r="M49" s="258"/>
      <c r="N49" s="257">
        <v>4</v>
      </c>
      <c r="O49" s="258"/>
      <c r="P49" s="257">
        <v>5</v>
      </c>
      <c r="Q49" s="258"/>
      <c r="R49" s="3"/>
    </row>
    <row r="50" spans="2:18" ht="19.5" customHeight="1" x14ac:dyDescent="0.2">
      <c r="B50" s="89"/>
      <c r="C50" s="272" t="s">
        <v>113</v>
      </c>
      <c r="D50" s="273"/>
      <c r="E50" s="274"/>
      <c r="F50" s="123">
        <v>1</v>
      </c>
      <c r="G50" s="259">
        <v>2</v>
      </c>
      <c r="H50" s="260"/>
      <c r="I50" s="259">
        <v>3</v>
      </c>
      <c r="J50" s="267"/>
      <c r="K50" s="260"/>
      <c r="L50" s="259">
        <v>4</v>
      </c>
      <c r="M50" s="260"/>
      <c r="N50" s="268">
        <v>5</v>
      </c>
      <c r="O50" s="269"/>
      <c r="P50" s="221">
        <v>6</v>
      </c>
      <c r="Q50" s="254"/>
      <c r="R50" s="3"/>
    </row>
    <row r="51" spans="2:18" ht="21.75" customHeight="1" x14ac:dyDescent="0.2">
      <c r="B51" s="89"/>
      <c r="C51" s="272" t="s">
        <v>115</v>
      </c>
      <c r="D51" s="273"/>
      <c r="E51" s="274"/>
      <c r="F51" s="123">
        <v>2</v>
      </c>
      <c r="G51" s="259">
        <v>3</v>
      </c>
      <c r="H51" s="260"/>
      <c r="I51" s="259">
        <v>4</v>
      </c>
      <c r="J51" s="267"/>
      <c r="K51" s="260"/>
      <c r="L51" s="268">
        <v>5</v>
      </c>
      <c r="M51" s="269"/>
      <c r="N51" s="221">
        <v>6</v>
      </c>
      <c r="O51" s="254"/>
      <c r="P51" s="221">
        <v>7</v>
      </c>
      <c r="Q51" s="254"/>
      <c r="R51" s="3"/>
    </row>
    <row r="52" spans="2:18" ht="21" customHeight="1" x14ac:dyDescent="0.2">
      <c r="B52" s="89"/>
      <c r="C52" s="272" t="s">
        <v>117</v>
      </c>
      <c r="D52" s="273"/>
      <c r="E52" s="274"/>
      <c r="F52" s="123">
        <v>3</v>
      </c>
      <c r="G52" s="259">
        <v>4</v>
      </c>
      <c r="H52" s="260"/>
      <c r="I52" s="268">
        <v>5</v>
      </c>
      <c r="J52" s="275"/>
      <c r="K52" s="269"/>
      <c r="L52" s="221">
        <v>6</v>
      </c>
      <c r="M52" s="254"/>
      <c r="N52" s="221">
        <v>7</v>
      </c>
      <c r="O52" s="254"/>
      <c r="P52" s="265">
        <v>8</v>
      </c>
      <c r="Q52" s="266"/>
      <c r="R52" s="3"/>
    </row>
    <row r="53" spans="2:18" ht="21" customHeight="1" x14ac:dyDescent="0.2">
      <c r="B53" s="89"/>
      <c r="C53" s="272" t="s">
        <v>119</v>
      </c>
      <c r="D53" s="273"/>
      <c r="E53" s="274"/>
      <c r="F53" s="123">
        <v>4</v>
      </c>
      <c r="G53" s="268">
        <v>5</v>
      </c>
      <c r="H53" s="269"/>
      <c r="I53" s="221">
        <v>6</v>
      </c>
      <c r="J53" s="253"/>
      <c r="K53" s="254"/>
      <c r="L53" s="221">
        <v>7</v>
      </c>
      <c r="M53" s="254"/>
      <c r="N53" s="265">
        <v>8</v>
      </c>
      <c r="O53" s="266"/>
      <c r="P53" s="265">
        <v>9</v>
      </c>
      <c r="Q53" s="266"/>
      <c r="R53" s="3"/>
    </row>
    <row r="54" spans="2:18" ht="21" customHeight="1" x14ac:dyDescent="0.2">
      <c r="B54" s="89"/>
      <c r="C54" s="272" t="s">
        <v>121</v>
      </c>
      <c r="D54" s="273"/>
      <c r="E54" s="274"/>
      <c r="F54" s="123">
        <v>5</v>
      </c>
      <c r="G54" s="221">
        <v>6</v>
      </c>
      <c r="H54" s="254"/>
      <c r="I54" s="221">
        <v>7</v>
      </c>
      <c r="J54" s="253"/>
      <c r="K54" s="254"/>
      <c r="L54" s="265">
        <v>8</v>
      </c>
      <c r="M54" s="266"/>
      <c r="N54" s="265">
        <v>9</v>
      </c>
      <c r="O54" s="266"/>
      <c r="P54" s="265">
        <v>10</v>
      </c>
      <c r="Q54" s="266"/>
      <c r="R54" s="3"/>
    </row>
    <row r="55" spans="2:18" ht="13.5" thickBot="1" x14ac:dyDescent="0.25">
      <c r="B55" s="92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"/>
    </row>
  </sheetData>
  <mergeCells count="132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</mergeCells>
  <conditionalFormatting sqref="J16:K35">
    <cfRule type="expression" dxfId="13" priority="30" stopIfTrue="1">
      <formula>"""bajo"""</formula>
    </cfRule>
  </conditionalFormatting>
  <conditionalFormatting sqref="L16:L35">
    <cfRule type="cellIs" dxfId="12" priority="25" stopIfTrue="1" operator="equal">
      <formula>"EXTREMO"</formula>
    </cfRule>
    <cfRule type="cellIs" dxfId="11" priority="26" stopIfTrue="1" operator="equal">
      <formula>"ALTO"</formula>
    </cfRule>
    <cfRule type="cellIs" dxfId="10" priority="27" stopIfTrue="1" operator="equal">
      <formula>"MEDIO"</formula>
    </cfRule>
    <cfRule type="cellIs" dxfId="9" priority="28" stopIfTrue="1" operator="equal">
      <formula>"BAJO"</formula>
    </cfRule>
  </conditionalFormatting>
  <conditionalFormatting sqref="M16:Q35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X59"/>
  <sheetViews>
    <sheetView showGridLines="0" tabSelected="1" topLeftCell="B1" zoomScale="64" zoomScaleNormal="64" zoomScaleSheetLayoutView="25" zoomScalePageLayoutView="70" workbookViewId="0">
      <selection activeCell="E1" sqref="E1"/>
    </sheetView>
  </sheetViews>
  <sheetFormatPr baseColWidth="10" defaultColWidth="11.42578125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322"/>
      <c r="C2" s="323" t="s">
        <v>16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243" t="s">
        <v>1</v>
      </c>
      <c r="X2" s="301"/>
    </row>
    <row r="3" spans="2:24" s="14" customFormat="1" ht="31.5" customHeight="1" x14ac:dyDescent="0.2">
      <c r="B3" s="322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02"/>
      <c r="X3" s="303"/>
    </row>
    <row r="4" spans="2:24" s="14" customFormat="1" ht="47.25" customHeight="1" x14ac:dyDescent="0.2">
      <c r="B4" s="322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04"/>
      <c r="X4" s="305"/>
    </row>
    <row r="5" spans="2:24" s="14" customFormat="1" ht="32.25" customHeight="1" thickBot="1" x14ac:dyDescent="0.25"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4"/>
      <c r="T5" s="43"/>
      <c r="U5" s="43"/>
      <c r="V5" s="43"/>
      <c r="W5" s="43"/>
      <c r="X5" s="43"/>
    </row>
    <row r="6" spans="2:24" ht="91.5" customHeight="1" x14ac:dyDescent="0.2">
      <c r="B6" s="335" t="str">
        <f>+EVALUACION!B6</f>
        <v xml:space="preserve">Objeto Contractual: SUMINISTRAR BIENES PARA EL DESARROLLO DE LOS PROYECTOS DE INVERSIÓN DEL FONDO DE DESARROLLO RURAL DE SUMAPAZ A MONTO AGOTABLE, PARA LA VIGENCIA 2024 </v>
      </c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7"/>
    </row>
    <row r="7" spans="2:24" ht="26.25" customHeight="1" x14ac:dyDescent="0.2">
      <c r="B7" s="306" t="s">
        <v>181</v>
      </c>
      <c r="C7" s="307"/>
      <c r="D7" s="307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8"/>
    </row>
    <row r="8" spans="2:24" ht="20.25" customHeight="1" x14ac:dyDescent="0.2">
      <c r="B8" s="306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8"/>
    </row>
    <row r="9" spans="2:24" ht="24.75" customHeight="1" thickBot="1" x14ac:dyDescent="0.25">
      <c r="B9" s="333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  <c r="Q9" s="334"/>
      <c r="R9" s="334"/>
      <c r="X9" s="53"/>
    </row>
    <row r="10" spans="2:24" ht="106.5" customHeight="1" thickBot="1" x14ac:dyDescent="0.25">
      <c r="B10" s="29" t="s">
        <v>157</v>
      </c>
      <c r="C10" s="30" t="s">
        <v>97</v>
      </c>
      <c r="D10" s="31" t="s">
        <v>182</v>
      </c>
      <c r="E10" s="31" t="s">
        <v>183</v>
      </c>
      <c r="F10" s="31" t="s">
        <v>184</v>
      </c>
      <c r="G10" s="30" t="s">
        <v>98</v>
      </c>
      <c r="H10" s="31" t="s">
        <v>109</v>
      </c>
      <c r="I10" s="31" t="s">
        <v>100</v>
      </c>
      <c r="J10" s="31" t="s">
        <v>185</v>
      </c>
      <c r="K10" s="31" t="s">
        <v>102</v>
      </c>
      <c r="L10" s="31" t="s">
        <v>186</v>
      </c>
      <c r="M10" s="30" t="s">
        <v>187</v>
      </c>
      <c r="N10" s="30" t="s">
        <v>149</v>
      </c>
      <c r="O10" s="31" t="s">
        <v>109</v>
      </c>
      <c r="P10" s="31" t="s">
        <v>100</v>
      </c>
      <c r="Q10" s="31" t="s">
        <v>185</v>
      </c>
      <c r="R10" s="31" t="s">
        <v>102</v>
      </c>
      <c r="S10" s="30" t="s">
        <v>150</v>
      </c>
      <c r="T10" s="30" t="s">
        <v>151</v>
      </c>
      <c r="U10" s="30" t="s">
        <v>152</v>
      </c>
      <c r="V10" s="30" t="s">
        <v>153</v>
      </c>
      <c r="W10" s="30" t="s">
        <v>188</v>
      </c>
      <c r="X10" s="32" t="s">
        <v>155</v>
      </c>
    </row>
    <row r="11" spans="2:24" ht="106.5" customHeight="1" x14ac:dyDescent="0.2">
      <c r="B11" s="33">
        <v>1</v>
      </c>
      <c r="C11" s="34" t="str">
        <f>+'EVALUACION CON CONTROLES'!C16:F16</f>
        <v xml:space="preserve">Requisitos habilitantes inapropiados para el proceso de selección </v>
      </c>
      <c r="D11" s="35" t="str">
        <f>+'EVALUACION CON CONTROLES'!B16</f>
        <v>PLANEACIÓN</v>
      </c>
      <c r="E11" s="152" t="str">
        <f>VLOOKUP(C11,'[1]IDENTIFICACION Y ANALISIS'!$B$19:$F$68,3,FALSE)</f>
        <v>General</v>
      </c>
      <c r="F11" s="152" t="str">
        <f>VLOOKUP(C11,'[1]IDENTIFICACION Y ANALISIS'!$B$19:$F$68,4,FALSE)</f>
        <v>Interno</v>
      </c>
      <c r="G11" s="34" t="str">
        <f>+EVALUACION!H17</f>
        <v>Declaratoria de desierto del propceso de contratacion</v>
      </c>
      <c r="H11" s="34">
        <f>+EVALUACION!I17</f>
        <v>3</v>
      </c>
      <c r="I11" s="34">
        <f>+EVALUACION!J17</f>
        <v>5</v>
      </c>
      <c r="J11" s="34">
        <f>+EVALUACION!K17</f>
        <v>8</v>
      </c>
      <c r="K11" s="35" t="str">
        <f>+EVALUACION!L17</f>
        <v>EXTREMO</v>
      </c>
      <c r="L11" s="34" t="s">
        <v>189</v>
      </c>
      <c r="M11" s="152">
        <v>100</v>
      </c>
      <c r="N11" s="34" t="str">
        <f>+'EVALUACION CON CONTROLES'!G16</f>
        <v>Revision de las condiciones tecnicas, juridicas y financieras exigidas vs. las necesidades de la entidad.
analisis de las observaciones que se presenten al proceso en el pliego de condiciones</v>
      </c>
      <c r="O11" s="34">
        <f>+'EVALUACION CON CONTROLES'!I16</f>
        <v>3</v>
      </c>
      <c r="P11" s="34">
        <f>+'EVALUACION CON CONTROLES'!J16</f>
        <v>5</v>
      </c>
      <c r="Q11" s="34">
        <f>+'EVALUACION CON CONTROLES'!K16</f>
        <v>8</v>
      </c>
      <c r="R11" s="35" t="str">
        <f>+'EVALUACION CON CONTROLES'!L16</f>
        <v>EXTREMO</v>
      </c>
      <c r="S11" s="34" t="str">
        <f>+'EVALUACION CON CONTROLES'!M16</f>
        <v>No</v>
      </c>
      <c r="T11" s="34" t="str">
        <f>+'EVALUACION CON CONTROLES'!N16</f>
        <v>Profesional de Contratación designado</v>
      </c>
      <c r="U11" s="34" t="str">
        <f>+'EVALUACION CON CONTROLES'!O16</f>
        <v>Fecha Acta de Inicio del Contrato</v>
      </c>
      <c r="V11" s="34" t="str">
        <f>+'EVALUACION CON CONTROLES'!P16</f>
        <v>Fecha de finalización del contrato</v>
      </c>
      <c r="W11" s="34" t="str">
        <f>+'EVALUACION CON CONTROLES'!Q16</f>
        <v>Verificacion de requisitos en estudios previos</v>
      </c>
      <c r="X11" s="36" t="str">
        <f>+'EVALUACION CON CONTROLES'!R16</f>
        <v>Unica Vez</v>
      </c>
    </row>
    <row r="12" spans="2:24" ht="106.5" customHeight="1" x14ac:dyDescent="0.2">
      <c r="B12" s="17">
        <v>2</v>
      </c>
      <c r="C12" s="19" t="str">
        <f>+'EVALUACION CON CONTROLES'!C17:F17</f>
        <v>Inadecuada evaluación de las ofertas y/o verificación de requisitos habilitantes</v>
      </c>
      <c r="D12" s="18" t="str">
        <f>+'EVALUACION CON CONTROLES'!B17</f>
        <v>SELECCIÓN</v>
      </c>
      <c r="E12" s="153" t="str">
        <f>VLOOKUP(C12,'[1]IDENTIFICACION Y ANALISIS'!$B$19:$F$68,3,FALSE)</f>
        <v>General</v>
      </c>
      <c r="F12" s="153" t="str">
        <f>VLOOKUP(C12,'[1]IDENTIFICACION Y ANALISIS'!$B$19:$F$68,4,FALSE)</f>
        <v>Interno</v>
      </c>
      <c r="G12" s="19" t="str">
        <f>+EVALUACION!H18</f>
        <v>El adjudicatario no cumple con todos los requisitos para su contratacion</v>
      </c>
      <c r="H12" s="19">
        <f>+EVALUACION!I18</f>
        <v>1</v>
      </c>
      <c r="I12" s="19">
        <f>+EVALUACION!J18</f>
        <v>2</v>
      </c>
      <c r="J12" s="19">
        <f>+EVALUACION!K18</f>
        <v>3</v>
      </c>
      <c r="K12" s="18" t="str">
        <f>+EVALUACION!L18</f>
        <v>BAJO</v>
      </c>
      <c r="L12" s="19" t="s">
        <v>189</v>
      </c>
      <c r="M12" s="153">
        <v>100</v>
      </c>
      <c r="N12" s="19" t="str">
        <f>+'EVALUACION CON CONTROLES'!G17</f>
        <v>Capacitacion a los funcionarios seleccionados para revision de ofertas y verificacion de requisitos</v>
      </c>
      <c r="O12" s="19">
        <f>+'EVALUACION CON CONTROLES'!I17</f>
        <v>1</v>
      </c>
      <c r="P12" s="19">
        <f>+'EVALUACION CON CONTROLES'!J17</f>
        <v>2</v>
      </c>
      <c r="Q12" s="19">
        <f>+'EVALUACION CON CONTROLES'!K17</f>
        <v>3</v>
      </c>
      <c r="R12" s="18" t="str">
        <f>+'EVALUACION CON CONTROLES'!L17</f>
        <v>BAJO</v>
      </c>
      <c r="S12" s="19" t="str">
        <f>+'EVALUACION CON CONTROLES'!M17</f>
        <v>No</v>
      </c>
      <c r="T12" s="19" t="str">
        <f>+'EVALUACION CON CONTROLES'!N17</f>
        <v>Profesional de Despacho Designado</v>
      </c>
      <c r="U12" s="19" t="str">
        <f>+'EVALUACION CON CONTROLES'!O17</f>
        <v>Fecha Acta de Inicio del Contrato</v>
      </c>
      <c r="V12" s="19" t="str">
        <f>+'EVALUACION CON CONTROLES'!P17</f>
        <v>Fecha de finalización del contrato</v>
      </c>
      <c r="W12" s="19" t="str">
        <f>+'EVALUACION CON CONTROLES'!Q17</f>
        <v>Reunion con funcionarios designados para evaluacion</v>
      </c>
      <c r="X12" s="20" t="str">
        <f>+'EVALUACION CON CONTROLES'!R17</f>
        <v>Unica Vez</v>
      </c>
    </row>
    <row r="13" spans="2:24" ht="106.5" customHeight="1" x14ac:dyDescent="0.2">
      <c r="B13" s="17">
        <v>3</v>
      </c>
      <c r="C13" s="19" t="str">
        <f>+'EVALUACION CON CONTROLES'!C18:F18</f>
        <v>Selección de ofertas con precios  artificialmente bajos.</v>
      </c>
      <c r="D13" s="18" t="str">
        <f>+'EVALUACION CON CONTROLES'!B18</f>
        <v>SELECCIÓN</v>
      </c>
      <c r="E13" s="153" t="str">
        <f>VLOOKUP(C13,'[1]IDENTIFICACION Y ANALISIS'!$B$19:$F$68,3,FALSE)</f>
        <v>General</v>
      </c>
      <c r="F13" s="153" t="str">
        <f>VLOOKUP(C13,'[1]IDENTIFICACION Y ANALISIS'!$B$19:$F$68,4,FALSE)</f>
        <v>Externo</v>
      </c>
      <c r="G13" s="19" t="str">
        <f>+EVALUACION!H19</f>
        <v>Incumplimientos por parte del contratista en las entregas de elementos requeridos</v>
      </c>
      <c r="H13" s="19">
        <f>+EVALUACION!I19</f>
        <v>2</v>
      </c>
      <c r="I13" s="19">
        <f>+EVALUACION!J19</f>
        <v>4</v>
      </c>
      <c r="J13" s="19">
        <f>+EVALUACION!K19</f>
        <v>6</v>
      </c>
      <c r="K13" s="18" t="str">
        <f>+EVALUACION!L19</f>
        <v>ALTO</v>
      </c>
      <c r="L13" s="19" t="s">
        <v>189</v>
      </c>
      <c r="M13" s="153">
        <v>100</v>
      </c>
      <c r="N13" s="19" t="str">
        <f>+'EVALUACION CON CONTROLES'!G18</f>
        <v>Revisión previa de estudios de mercado y analisis de sector y su pertinencia</v>
      </c>
      <c r="O13" s="19">
        <f>+'EVALUACION CON CONTROLES'!I18</f>
        <v>2</v>
      </c>
      <c r="P13" s="19">
        <f>+'EVALUACION CON CONTROLES'!J18</f>
        <v>4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Si</v>
      </c>
      <c r="T13" s="19" t="str">
        <f>+'EVALUACION CON CONTROLES'!N18</f>
        <v>Profesional de Presupuestos designado</v>
      </c>
      <c r="U13" s="19" t="str">
        <f>+'EVALUACION CON CONTROLES'!O18</f>
        <v>Fecha Acta de Inicio del Contrato</v>
      </c>
      <c r="V13" s="19" t="str">
        <f>+'EVALUACION CON CONTROLES'!P18</f>
        <v>Fecha de finalización del contrato</v>
      </c>
      <c r="W13" s="19" t="str">
        <f>+'EVALUACION CON CONTROLES'!Q18</f>
        <v>Validación de estudios de mercado y analisis de sector</v>
      </c>
      <c r="X13" s="20" t="str">
        <f>+'EVALUACION CON CONTROLES'!R18</f>
        <v>Unica Vez</v>
      </c>
    </row>
    <row r="14" spans="2:24" ht="106.5" customHeight="1" x14ac:dyDescent="0.2">
      <c r="B14" s="17">
        <v>4</v>
      </c>
      <c r="C14" s="19" t="str">
        <f>+'EVALUACION CON CONTROLES'!C19:F19</f>
        <v>Variación de los precios del mercado</v>
      </c>
      <c r="D14" s="18" t="str">
        <f>+'EVALUACION CON CONTROLES'!B19</f>
        <v>EJECUCIÓN</v>
      </c>
      <c r="E14" s="153" t="str">
        <f>VLOOKUP(C14,'[1]IDENTIFICACION Y ANALISIS'!$B$19:$F$68,3,FALSE)</f>
        <v>General</v>
      </c>
      <c r="F14" s="153" t="str">
        <f>VLOOKUP(C14,'[1]IDENTIFICACION Y ANALISIS'!$B$19:$F$68,4,FALSE)</f>
        <v>Externo</v>
      </c>
      <c r="G14" s="19" t="str">
        <f>+EVALUACION!H20</f>
        <v>Incumplimientos por parte del contratista en las entregas de elementos requeridos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 t="s">
        <v>190</v>
      </c>
      <c r="M14" s="153">
        <v>50</v>
      </c>
      <c r="N14" s="19" t="str">
        <f>+'EVALUACION CON CONTROLES'!G19</f>
        <v>Reajuste del presupuesto de actividades en el marco del comité tecnico del contrato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Si</v>
      </c>
      <c r="T14" s="19" t="str">
        <f>+'EVALUACION CON CONTROLES'!N19</f>
        <v>Supervisor del Contrato y/o a quien designe</v>
      </c>
      <c r="U14" s="19" t="str">
        <f>+'EVALUACION CON CONTROLES'!O19</f>
        <v>Fecha Acta de Inicio del Contrato</v>
      </c>
      <c r="V14" s="19" t="str">
        <f>+'EVALUACION CON CONTROLES'!P19</f>
        <v>Fecha de finalización del contrato</v>
      </c>
      <c r="W14" s="19" t="str">
        <f>+'EVALUACION CON CONTROLES'!Q19</f>
        <v>A traves de comité tecnico del contrato</v>
      </c>
      <c r="X14" s="20" t="str">
        <f>+'EVALUACION CON CONTROLES'!R19</f>
        <v>Semanal</v>
      </c>
    </row>
    <row r="15" spans="2:24" ht="106.5" customHeight="1" x14ac:dyDescent="0.2">
      <c r="B15" s="17">
        <v>5</v>
      </c>
      <c r="C15" s="19" t="str">
        <f>+'EVALUACION CON CONTROLES'!C20:F20</f>
        <v>Defectos en los equipos.</v>
      </c>
      <c r="D15" s="18" t="str">
        <f>+'EVALUACION CON CONTROLES'!B20</f>
        <v>EJECUCIÓN</v>
      </c>
      <c r="E15" s="153" t="str">
        <f>VLOOKUP(C15,'[1]IDENTIFICACION Y ANALISIS'!$B$19:$F$68,3,FALSE)</f>
        <v>Especifico</v>
      </c>
      <c r="F15" s="153" t="str">
        <f>VLOOKUP(C15,'[1]IDENTIFICACION Y ANALISIS'!$B$19:$F$68,4,FALSE)</f>
        <v>Externo</v>
      </c>
      <c r="G15" s="19" t="str">
        <f>+EVALUACION!H21</f>
        <v>Devolución de elementos y retrasos en los compromisos adquiridos</v>
      </c>
      <c r="H15" s="19">
        <f>+EVALUACION!I21</f>
        <v>1</v>
      </c>
      <c r="I15" s="19">
        <f>+EVALUACION!J21</f>
        <v>4</v>
      </c>
      <c r="J15" s="19">
        <f>+EVALUACION!K21</f>
        <v>5</v>
      </c>
      <c r="K15" s="18" t="str">
        <f>+EVALUACION!L21</f>
        <v>MEDIO</v>
      </c>
      <c r="L15" s="19" t="s">
        <v>190</v>
      </c>
      <c r="M15" s="153">
        <v>100</v>
      </c>
      <c r="N15" s="19" t="str">
        <f>+'EVALUACION CON CONTROLES'!G20</f>
        <v>Revisión de las condiciones técnicas para validar el control de la garantia</v>
      </c>
      <c r="O15" s="19">
        <f>+'EVALUACION CON CONTROLES'!I20</f>
        <v>1</v>
      </c>
      <c r="P15" s="19">
        <f>+'EVALUACION CON CONTROLES'!J20</f>
        <v>4</v>
      </c>
      <c r="Q15" s="19">
        <f>+'EVALUACION CON CONTROLES'!K20</f>
        <v>5</v>
      </c>
      <c r="R15" s="18" t="str">
        <f>+'EVALUACION CON CONTROLES'!L20</f>
        <v>MEDIO</v>
      </c>
      <c r="S15" s="19" t="str">
        <f>+'EVALUACION CON CONTROLES'!M20</f>
        <v>SI</v>
      </c>
      <c r="T15" s="19" t="str">
        <f>+'EVALUACION CON CONTROLES'!N20</f>
        <v>Contratista</v>
      </c>
      <c r="U15" s="19" t="str">
        <f>+'EVALUACION CON CONTROLES'!O20</f>
        <v>Fecha Acta de Inicio del Contrato</v>
      </c>
      <c r="V15" s="19" t="str">
        <f>+'EVALUACION CON CONTROLES'!P20</f>
        <v>Fecha de finalización del contrato</v>
      </c>
      <c r="W15" s="19" t="str">
        <f>+'EVALUACION CON CONTROLES'!Q20</f>
        <v>A traves de comité tecnico del contrato</v>
      </c>
      <c r="X15" s="20" t="str">
        <f>+'EVALUACION CON CONTROLES'!R20</f>
        <v>Semanal</v>
      </c>
    </row>
    <row r="16" spans="2:24" ht="106.5" customHeight="1" x14ac:dyDescent="0.2">
      <c r="B16" s="17">
        <v>6</v>
      </c>
      <c r="C16" s="19" t="str">
        <f>+'EVALUACION CON CONTROLES'!C21:F21</f>
        <v>Cancelación de pedidos.</v>
      </c>
      <c r="D16" s="18" t="str">
        <f>+'EVALUACION CON CONTROLES'!B21</f>
        <v>EJECUCIÓN</v>
      </c>
      <c r="E16" s="153" t="str">
        <f>VLOOKUP(C16,'[1]IDENTIFICACION Y ANALISIS'!$B$19:$F$68,3,FALSE)</f>
        <v>Especifico</v>
      </c>
      <c r="F16" s="153" t="str">
        <f>VLOOKUP(C16,'[1]IDENTIFICACION Y ANALISIS'!$B$19:$F$68,4,FALSE)</f>
        <v>Externo</v>
      </c>
      <c r="G16" s="19" t="str">
        <f>+EVALUACION!H22</f>
        <v>Incumplimientos por parte del contratista en las entregas de elementos requeridos</v>
      </c>
      <c r="H16" s="19">
        <f>+EVALUACION!I22</f>
        <v>2</v>
      </c>
      <c r="I16" s="19">
        <f>+EVALUACION!J22</f>
        <v>5</v>
      </c>
      <c r="J16" s="19">
        <f>+EVALUACION!K22</f>
        <v>7</v>
      </c>
      <c r="K16" s="18" t="str">
        <f>+EVALUACION!L22</f>
        <v>ALTO</v>
      </c>
      <c r="L16" s="19" t="s">
        <v>190</v>
      </c>
      <c r="M16" s="153">
        <v>50</v>
      </c>
      <c r="N16" s="19" t="str">
        <f>+'EVALUACION CON CONTROLES'!G21</f>
        <v>Revisión de las condiciones técnicas y/o juridicas</v>
      </c>
      <c r="O16" s="19">
        <f>+'EVALUACION CON CONTROLES'!I21</f>
        <v>2</v>
      </c>
      <c r="P16" s="19">
        <f>+'EVALUACION CON CONTROLES'!J21</f>
        <v>5</v>
      </c>
      <c r="Q16" s="19">
        <f>+'EVALUACION CON CONTROLES'!K21</f>
        <v>7</v>
      </c>
      <c r="R16" s="18" t="str">
        <f>+'EVALUACION CON CONTROLES'!L21</f>
        <v>ALTO</v>
      </c>
      <c r="S16" s="19" t="str">
        <f>+'EVALUACION CON CONTROLES'!M21</f>
        <v>Si</v>
      </c>
      <c r="T16" s="19" t="str">
        <f>+'EVALUACION CON CONTROLES'!N21</f>
        <v>Supervisor del Contrato y/o a quien designe</v>
      </c>
      <c r="U16" s="19" t="str">
        <f>+'EVALUACION CON CONTROLES'!O21</f>
        <v>Fecha Acta de Inicio del Contrato</v>
      </c>
      <c r="V16" s="19" t="str">
        <f>+'EVALUACION CON CONTROLES'!P21</f>
        <v>Fecha de finalización del contrato</v>
      </c>
      <c r="W16" s="19" t="str">
        <f>+'EVALUACION CON CONTROLES'!Q21</f>
        <v>A traves de comité tecnico del contrato</v>
      </c>
      <c r="X16" s="20" t="str">
        <f>+'EVALUACION CON CONTROLES'!R21</f>
        <v>Semanal</v>
      </c>
    </row>
    <row r="17" spans="2:24" ht="106.5" customHeight="1" x14ac:dyDescent="0.2">
      <c r="B17" s="17">
        <v>7</v>
      </c>
      <c r="C17" s="19" t="str">
        <f>+'EVALUACION CON CONTROLES'!C22:F22</f>
        <v>Variación en la disponibilidad o en el costo de los insumos necesarios para prestar los servicios.</v>
      </c>
      <c r="D17" s="18" t="str">
        <f>+'EVALUACION CON CONTROLES'!B22</f>
        <v>EJECUCIÓN</v>
      </c>
      <c r="E17" s="153" t="str">
        <f>VLOOKUP(C17,'[1]IDENTIFICACION Y ANALISIS'!$B$19:$F$68,3,FALSE)</f>
        <v>Especifico</v>
      </c>
      <c r="F17" s="153" t="str">
        <f>VLOOKUP(C17,'[1]IDENTIFICACION Y ANALISIS'!$B$19:$F$68,4,FALSE)</f>
        <v>Externo</v>
      </c>
      <c r="G17" s="19" t="str">
        <f>+EVALUACION!H23</f>
        <v>incumplimientos por parte del contratista en los tiempos de entrega y calidad de  los elementos requeridos</v>
      </c>
      <c r="H17" s="19">
        <f>+EVALUACION!I23</f>
        <v>3</v>
      </c>
      <c r="I17" s="19">
        <f>+EVALUACION!J23</f>
        <v>5</v>
      </c>
      <c r="J17" s="19">
        <f>+EVALUACION!K23</f>
        <v>8</v>
      </c>
      <c r="K17" s="18" t="str">
        <f>+EVALUACION!L23</f>
        <v>EXTREMO</v>
      </c>
      <c r="L17" s="19" t="s">
        <v>190</v>
      </c>
      <c r="M17" s="153">
        <v>100</v>
      </c>
      <c r="N17" s="19" t="str">
        <f>+'EVALUACION CON CONTROLES'!G22</f>
        <v>Reajuste del presupuesto y cronograma de actividades en el marco del comité técnico del contrato</v>
      </c>
      <c r="O17" s="19">
        <f>+'EVALUACION CON CONTROLES'!I22</f>
        <v>3</v>
      </c>
      <c r="P17" s="19">
        <f>+'EVALUACION CON CONTROLES'!J22</f>
        <v>5</v>
      </c>
      <c r="Q17" s="19">
        <f>+'EVALUACION CON CONTROLES'!K22</f>
        <v>8</v>
      </c>
      <c r="R17" s="18" t="str">
        <f>+'EVALUACION CON CONTROLES'!L22</f>
        <v>EXTREMO</v>
      </c>
      <c r="S17" s="19" t="str">
        <f>+'EVALUACION CON CONTROLES'!M22</f>
        <v>Si</v>
      </c>
      <c r="T17" s="19" t="str">
        <f>+'EVALUACION CON CONTROLES'!N22</f>
        <v>Supervisor del Contrato y/o a quien designe</v>
      </c>
      <c r="U17" s="19" t="str">
        <f>+'EVALUACION CON CONTROLES'!O22</f>
        <v>Fecha Acta de Inicio del Contrato</v>
      </c>
      <c r="V17" s="19" t="str">
        <f>+'EVALUACION CON CONTROLES'!P22</f>
        <v>Fecha de finalización del contrato</v>
      </c>
      <c r="W17" s="19" t="str">
        <f>+'EVALUACION CON CONTROLES'!Q22</f>
        <v>A traves de comité tecnico del contrato</v>
      </c>
      <c r="X17" s="20" t="str">
        <f>+'EVALUACION CON CONTROLES'!R22</f>
        <v>Semanal</v>
      </c>
    </row>
    <row r="18" spans="2:24" ht="106.5" customHeight="1" x14ac:dyDescent="0.2">
      <c r="B18" s="17">
        <v>8</v>
      </c>
      <c r="C18" s="19" t="str">
        <f>+'EVALUACION CON CONTROLES'!C23:F23</f>
        <v>Eventos naturales tales como lluvias, inundaciones y sequias entre otros</v>
      </c>
      <c r="D18" s="18" t="str">
        <f>+'EVALUACION CON CONTROLES'!B23</f>
        <v>EJECUCIÓN</v>
      </c>
      <c r="E18" s="153" t="str">
        <f>VLOOKUP(C18,'[1]IDENTIFICACION Y ANALISIS'!$B$19:$F$68,3,FALSE)</f>
        <v>Especifico</v>
      </c>
      <c r="F18" s="153" t="str">
        <f>VLOOKUP(C18,'[1]IDENTIFICACION Y ANALISIS'!$B$19:$F$68,4,FALSE)</f>
        <v>Externo</v>
      </c>
      <c r="G18" s="19" t="str">
        <f>+EVALUACION!H24</f>
        <v>Retrasos en los tiempos establecidos de entrega de elementos y/o daños de los mismos</v>
      </c>
      <c r="H18" s="19">
        <f>+EVALUACION!I24</f>
        <v>3</v>
      </c>
      <c r="I18" s="19">
        <f>+EVALUACION!J24</f>
        <v>2</v>
      </c>
      <c r="J18" s="19">
        <f>+EVALUACION!K24</f>
        <v>5</v>
      </c>
      <c r="K18" s="18" t="str">
        <f>+EVALUACION!L24</f>
        <v>MEDIO</v>
      </c>
      <c r="L18" s="19" t="s">
        <v>190</v>
      </c>
      <c r="M18" s="153">
        <v>50</v>
      </c>
      <c r="N18" s="19" t="str">
        <f>+'EVALUACION CON CONTROLES'!G23</f>
        <v>Ajuste de cronograma de trabajo en comité de ejecucion del contrato</v>
      </c>
      <c r="O18" s="19">
        <f>+'EVALUACION CON CONTROLES'!I23</f>
        <v>3</v>
      </c>
      <c r="P18" s="19">
        <f>+'EVALUACION CON CONTROLES'!J23</f>
        <v>2</v>
      </c>
      <c r="Q18" s="19">
        <f>+'EVALUACION CON CONTROLES'!K23</f>
        <v>5</v>
      </c>
      <c r="R18" s="18" t="str">
        <f>+'EVALUACION CON CONTROLES'!L23</f>
        <v>MEDIO</v>
      </c>
      <c r="S18" s="19" t="str">
        <f>+'EVALUACION CON CONTROLES'!M23</f>
        <v>No</v>
      </c>
      <c r="T18" s="19" t="str">
        <f>+'EVALUACION CON CONTROLES'!N23</f>
        <v>Supervisor del Contrato y/o a quien designe</v>
      </c>
      <c r="U18" s="19" t="str">
        <f>+'EVALUACION CON CONTROLES'!O23</f>
        <v>Fecha Acta de Inicio del Contrato</v>
      </c>
      <c r="V18" s="19" t="str">
        <f>+'EVALUACION CON CONTROLES'!P23</f>
        <v>Fecha de finalización del contrato</v>
      </c>
      <c r="W18" s="19" t="str">
        <f>+'EVALUACION CON CONTROLES'!Q23</f>
        <v>A traves de comité tecnico del contrato</v>
      </c>
      <c r="X18" s="20" t="str">
        <f>+'EVALUACION CON CONTROLES'!R23</f>
        <v>Semanal</v>
      </c>
    </row>
    <row r="19" spans="2:24" ht="106.5" customHeight="1" x14ac:dyDescent="0.2">
      <c r="B19" s="17">
        <v>9</v>
      </c>
      <c r="C19" s="19">
        <f>+'EVALUACION CON CONTROLES'!C24:F24</f>
        <v>0</v>
      </c>
      <c r="D19" s="18">
        <f>+'EVALUACION CON CONTROLES'!B24</f>
        <v>0</v>
      </c>
      <c r="E19" s="18" t="e">
        <f>VLOOKUP(C19,'IDENTIFICACION Y ANALISIS'!$B$19:$F$68,3,FALSE)</f>
        <v>#N/A</v>
      </c>
      <c r="F19" s="18" t="e">
        <f>VLOOKUP(C19,'IDENTIFICACION Y ANALISIS'!$B$19:$F$68,4,FALSE)</f>
        <v>#N/A</v>
      </c>
      <c r="G19" s="19">
        <f>+EVALUACION!H25</f>
        <v>0</v>
      </c>
      <c r="H19" s="19">
        <f>+EVALUACION!I25</f>
        <v>0</v>
      </c>
      <c r="I19" s="19">
        <f>+EVALUACION!J25</f>
        <v>0</v>
      </c>
      <c r="J19" s="19">
        <f>+EVALUACION!K25</f>
        <v>0</v>
      </c>
      <c r="K19" s="18" t="str">
        <f>+EVALUACION!L25</f>
        <v>BAJO</v>
      </c>
      <c r="L19" s="19"/>
      <c r="M19" s="18"/>
      <c r="N19" s="19">
        <f>+'EVALUACION CON CONTROLES'!G24</f>
        <v>0</v>
      </c>
      <c r="O19" s="19">
        <f>+'EVALUACION CON CONTROLES'!I24</f>
        <v>0</v>
      </c>
      <c r="P19" s="19">
        <f>+'EVALUACION CON CONTROLES'!J24</f>
        <v>0</v>
      </c>
      <c r="Q19" s="19">
        <f>+'EVALUACION CON CONTROLES'!K24</f>
        <v>0</v>
      </c>
      <c r="R19" s="18" t="str">
        <f>+'EVALUACION CON CONTROLES'!L24</f>
        <v>BAJO</v>
      </c>
      <c r="S19" s="19">
        <f>+'EVALUACION CON CONTROLES'!M24</f>
        <v>0</v>
      </c>
      <c r="T19" s="19">
        <f>+'EVALUACION CON CONTROLES'!N24</f>
        <v>0</v>
      </c>
      <c r="U19" s="19">
        <f>+'EVALUACION CON CONTROLES'!O24</f>
        <v>0</v>
      </c>
      <c r="V19" s="19">
        <f>+'EVALUACION CON CONTROLES'!P24</f>
        <v>0</v>
      </c>
      <c r="W19" s="19">
        <f>+'EVALUACION CON CONTROLES'!Q24</f>
        <v>0</v>
      </c>
      <c r="X19" s="20">
        <f>+'EVALUACION CON CONTROLES'!R24</f>
        <v>0</v>
      </c>
    </row>
    <row r="20" spans="2:24" ht="106.5" customHeight="1" x14ac:dyDescent="0.2">
      <c r="B20" s="17">
        <v>10</v>
      </c>
      <c r="C20" s="19">
        <f>+'EVALUACION CON CONTROLES'!C25:F25</f>
        <v>0</v>
      </c>
      <c r="D20" s="18">
        <f>+'EVALUACION CON CONTROLES'!B25</f>
        <v>0</v>
      </c>
      <c r="E20" s="18" t="e">
        <f>VLOOKUP(C20,'IDENTIFICACION Y ANALISIS'!$B$19:$F$68,3,FALSE)</f>
        <v>#N/A</v>
      </c>
      <c r="F20" s="18" t="e">
        <f>VLOOKUP(C20,'IDENTIFICACION Y ANALISIS'!$B$19:$F$68,4,FALSE)</f>
        <v>#N/A</v>
      </c>
      <c r="G20" s="19">
        <f>+EVALUACION!H26</f>
        <v>0</v>
      </c>
      <c r="H20" s="19">
        <f>+EVALUACION!I26</f>
        <v>0</v>
      </c>
      <c r="I20" s="19">
        <f>+EVALUACION!J26</f>
        <v>0</v>
      </c>
      <c r="J20" s="19">
        <f>+EVALUACION!K26</f>
        <v>0</v>
      </c>
      <c r="K20" s="18" t="str">
        <f>+EVALUACION!L26</f>
        <v>BAJO</v>
      </c>
      <c r="L20" s="19"/>
      <c r="M20" s="18"/>
      <c r="N20" s="19">
        <f>+'EVALUACION CON CONTROLES'!G25</f>
        <v>0</v>
      </c>
      <c r="O20" s="19">
        <f>+'EVALUACION CON CONTROLES'!I25</f>
        <v>0</v>
      </c>
      <c r="P20" s="19">
        <f>+'EVALUACION CON CONTROLES'!J25</f>
        <v>0</v>
      </c>
      <c r="Q20" s="19">
        <f>+'EVALUACION CON CONTROLES'!K25</f>
        <v>0</v>
      </c>
      <c r="R20" s="18" t="str">
        <f>+'EVALUACION CON CONTROLES'!L25</f>
        <v>BAJO</v>
      </c>
      <c r="S20" s="19">
        <f>+'EVALUACION CON CONTROLES'!M25</f>
        <v>0</v>
      </c>
      <c r="T20" s="19">
        <f>+'EVALUACION CON CONTROLES'!N25</f>
        <v>0</v>
      </c>
      <c r="U20" s="19">
        <f>+'EVALUACION CON CONTROLES'!O25</f>
        <v>0</v>
      </c>
      <c r="V20" s="19">
        <f>+'EVALUACION CON CONTROLES'!P25</f>
        <v>0</v>
      </c>
      <c r="W20" s="19">
        <f>+'EVALUACION CON CONTROLES'!Q25</f>
        <v>0</v>
      </c>
      <c r="X20" s="20">
        <f>+'EVALUACION CON CONTROLES'!R25</f>
        <v>0</v>
      </c>
    </row>
    <row r="21" spans="2:24" ht="106.5" customHeight="1" x14ac:dyDescent="0.2">
      <c r="B21" s="17">
        <v>11</v>
      </c>
      <c r="C21" s="19">
        <f>+'EVALUACION CON CONTROLES'!C26:F26</f>
        <v>0</v>
      </c>
      <c r="D21" s="18">
        <f>+'EVALUACION CON CONTROLES'!B26</f>
        <v>0</v>
      </c>
      <c r="E21" s="18" t="e">
        <f>VLOOKUP(C21,'IDENTIFICACION Y ANALISIS'!$B$19:$F$68,3,FALSE)</f>
        <v>#N/A</v>
      </c>
      <c r="F21" s="18" t="e">
        <f>VLOOKUP(C21,'IDENTIFICACION Y ANALISIS'!$B$19:$F$68,4,FALSE)</f>
        <v>#N/A</v>
      </c>
      <c r="G21" s="19">
        <f>+EVALUACION!H27</f>
        <v>0</v>
      </c>
      <c r="H21" s="19">
        <f>+EVALUACION!I27</f>
        <v>0</v>
      </c>
      <c r="I21" s="19">
        <f>+EVALUACION!J27</f>
        <v>0</v>
      </c>
      <c r="J21" s="19">
        <f>+EVALUACION!K27</f>
        <v>0</v>
      </c>
      <c r="K21" s="18" t="str">
        <f>+EVALUACION!L27</f>
        <v>BAJO</v>
      </c>
      <c r="L21" s="19"/>
      <c r="M21" s="18"/>
      <c r="N21" s="19">
        <f>+'EVALUACION CON CONTROLES'!G26</f>
        <v>0</v>
      </c>
      <c r="O21" s="19">
        <f>+'EVALUACION CON CONTROLES'!I26</f>
        <v>0</v>
      </c>
      <c r="P21" s="19">
        <f>+'EVALUACION CON CONTROLES'!J26</f>
        <v>0</v>
      </c>
      <c r="Q21" s="19">
        <f>+'EVALUACION CON CONTROLES'!K26</f>
        <v>0</v>
      </c>
      <c r="R21" s="18" t="str">
        <f>+'EVALUACION CON CONTROLES'!L26</f>
        <v>BAJO</v>
      </c>
      <c r="S21" s="19">
        <f>+'EVALUACION CON CONTROLES'!M26</f>
        <v>0</v>
      </c>
      <c r="T21" s="19">
        <f>+'EVALUACION CON CONTROLES'!N26</f>
        <v>0</v>
      </c>
      <c r="U21" s="19">
        <f>+'EVALUACION CON CONTROLES'!O26</f>
        <v>0</v>
      </c>
      <c r="V21" s="19">
        <f>+'EVALUACION CON CONTROLES'!P26</f>
        <v>0</v>
      </c>
      <c r="W21" s="19">
        <f>+'EVALUACION CON CONTROLES'!Q26</f>
        <v>0</v>
      </c>
      <c r="X21" s="20">
        <f>+'EVALUACION CON CONTROLES'!R26</f>
        <v>0</v>
      </c>
    </row>
    <row r="22" spans="2:24" ht="106.5" customHeight="1" x14ac:dyDescent="0.2">
      <c r="B22" s="17">
        <v>12</v>
      </c>
      <c r="C22" s="19">
        <f>+'EVALUACION CON CONTROLES'!C27:F27</f>
        <v>0</v>
      </c>
      <c r="D22" s="18">
        <f>+'EVALUACION CON CONTROLES'!B27</f>
        <v>0</v>
      </c>
      <c r="E22" s="18" t="e">
        <f>VLOOKUP(C22,'IDENTIFICACION Y ANALISIS'!$B$19:$F$68,3,FALSE)</f>
        <v>#N/A</v>
      </c>
      <c r="F22" s="18" t="e">
        <f>VLOOKUP(C22,'IDENTIFICACION Y ANALISIS'!$B$19:$F$68,4,FALSE)</f>
        <v>#N/A</v>
      </c>
      <c r="G22" s="19">
        <f>+EVALUACION!H28</f>
        <v>0</v>
      </c>
      <c r="H22" s="19">
        <f>+EVALUACION!I28</f>
        <v>0</v>
      </c>
      <c r="I22" s="19">
        <f>+EVALUACION!J28</f>
        <v>0</v>
      </c>
      <c r="J22" s="19">
        <f>+EVALUACION!K28</f>
        <v>0</v>
      </c>
      <c r="K22" s="18" t="str">
        <f>+EVALUACION!L28</f>
        <v>BAJO</v>
      </c>
      <c r="L22" s="19"/>
      <c r="M22" s="18"/>
      <c r="N22" s="19">
        <f>+'EVALUACION CON CONTROLES'!G27</f>
        <v>0</v>
      </c>
      <c r="O22" s="19">
        <f>+'EVALUACION CON CONTROLES'!I27</f>
        <v>0</v>
      </c>
      <c r="P22" s="19">
        <f>+'EVALUACION CON CONTROLES'!J27</f>
        <v>0</v>
      </c>
      <c r="Q22" s="19">
        <f>+'EVALUACION CON CONTROLES'!K27</f>
        <v>0</v>
      </c>
      <c r="R22" s="18" t="str">
        <f>+'EVALUACION CON CONTROLES'!L27</f>
        <v>BAJO</v>
      </c>
      <c r="S22" s="19">
        <f>+'EVALUACION CON CONTROLES'!M27</f>
        <v>0</v>
      </c>
      <c r="T22" s="19">
        <f>+'EVALUACION CON CONTROLES'!N27</f>
        <v>0</v>
      </c>
      <c r="U22" s="19">
        <f>+'EVALUACION CON CONTROLES'!O27</f>
        <v>0</v>
      </c>
      <c r="V22" s="19">
        <f>+'EVALUACION CON CONTROLES'!P27</f>
        <v>0</v>
      </c>
      <c r="W22" s="19">
        <f>+'EVALUACION CON CONTROLES'!Q27</f>
        <v>0</v>
      </c>
      <c r="X22" s="20">
        <f>+'EVALUACION CON CONTROLES'!R27</f>
        <v>0</v>
      </c>
    </row>
    <row r="23" spans="2:24" ht="106.5" customHeight="1" x14ac:dyDescent="0.2">
      <c r="B23" s="17">
        <v>13</v>
      </c>
      <c r="C23" s="19">
        <f>+'EVALUACION CON CONTROLES'!C28:F28</f>
        <v>0</v>
      </c>
      <c r="D23" s="18">
        <f>+'EVALUACION CON CONTROLES'!B28</f>
        <v>0</v>
      </c>
      <c r="E23" s="18" t="e">
        <f>VLOOKUP(C23,'IDENTIFICACION Y ANALISIS'!$B$19:$F$68,3,FALSE)</f>
        <v>#N/A</v>
      </c>
      <c r="F23" s="18" t="e">
        <f>VLOOKUP(C23,'IDENTIFICACION Y ANALISIS'!$B$19:$F$68,4,FALSE)</f>
        <v>#N/A</v>
      </c>
      <c r="G23" s="19">
        <f>+EVALUACION!H29</f>
        <v>0</v>
      </c>
      <c r="H23" s="19">
        <f>+EVALUACION!I29</f>
        <v>0</v>
      </c>
      <c r="I23" s="19">
        <f>+EVALUACION!J29</f>
        <v>0</v>
      </c>
      <c r="J23" s="19">
        <f>+EVALUACION!K29</f>
        <v>0</v>
      </c>
      <c r="K23" s="18" t="str">
        <f>+EVALUACION!L29</f>
        <v>BAJO</v>
      </c>
      <c r="L23" s="19"/>
      <c r="M23" s="18"/>
      <c r="N23" s="19">
        <f>+'EVALUACION CON CONTROLES'!G28</f>
        <v>0</v>
      </c>
      <c r="O23" s="19">
        <f>+'EVALUACION CON CONTROLES'!I28</f>
        <v>0</v>
      </c>
      <c r="P23" s="19">
        <f>+'EVALUACION CON CONTROLES'!J28</f>
        <v>0</v>
      </c>
      <c r="Q23" s="19">
        <f>+'EVALUACION CON CONTROLES'!K28</f>
        <v>0</v>
      </c>
      <c r="R23" s="18" t="str">
        <f>+'EVALUACION CON CONTROLES'!L28</f>
        <v>BAJO</v>
      </c>
      <c r="S23" s="19">
        <f>+'EVALUACION CON CONTROLES'!M28</f>
        <v>0</v>
      </c>
      <c r="T23" s="19">
        <f>+'EVALUACION CON CONTROLES'!N28</f>
        <v>0</v>
      </c>
      <c r="U23" s="19">
        <f>+'EVALUACION CON CONTROLES'!O28</f>
        <v>0</v>
      </c>
      <c r="V23" s="19">
        <f>+'EVALUACION CON CONTROLES'!P28</f>
        <v>0</v>
      </c>
      <c r="W23" s="19">
        <f>+'EVALUACION CON CONTROLES'!Q28</f>
        <v>0</v>
      </c>
      <c r="X23" s="20">
        <f>+'EVALUACION CON CONTROLES'!R28</f>
        <v>0</v>
      </c>
    </row>
    <row r="24" spans="2:24" ht="106.5" customHeight="1" x14ac:dyDescent="0.2">
      <c r="B24" s="17">
        <v>14</v>
      </c>
      <c r="C24" s="19">
        <f>+'EVALUACION CON CONTROLES'!C29:F29</f>
        <v>0</v>
      </c>
      <c r="D24" s="18">
        <f>+'EVALUACION CON CONTROLES'!B29</f>
        <v>0</v>
      </c>
      <c r="E24" s="18" t="e">
        <f>VLOOKUP(C24,'IDENTIFICACION Y ANALISIS'!$B$19:$F$68,3,FALSE)</f>
        <v>#N/A</v>
      </c>
      <c r="F24" s="18" t="e">
        <f>VLOOKUP(C24,'IDENTIFICACION Y ANALISIS'!$B$19:$F$68,4,FALSE)</f>
        <v>#N/A</v>
      </c>
      <c r="G24" s="19">
        <f>+EVALUACION!H30</f>
        <v>0</v>
      </c>
      <c r="H24" s="19">
        <f>+EVALUACION!I30</f>
        <v>0</v>
      </c>
      <c r="I24" s="19">
        <f>+EVALUACION!J30</f>
        <v>0</v>
      </c>
      <c r="J24" s="19">
        <f>+EVALUACION!K30</f>
        <v>0</v>
      </c>
      <c r="K24" s="18" t="str">
        <f>+EVALUACION!L30</f>
        <v>BAJO</v>
      </c>
      <c r="L24" s="19"/>
      <c r="M24" s="18"/>
      <c r="N24" s="19">
        <f>+'EVALUACION CON CONTROLES'!G29</f>
        <v>0</v>
      </c>
      <c r="O24" s="19">
        <f>+'EVALUACION CON CONTROLES'!I29</f>
        <v>0</v>
      </c>
      <c r="P24" s="19">
        <f>+'EVALUACION CON CONTROLES'!J29</f>
        <v>0</v>
      </c>
      <c r="Q24" s="19">
        <f>+'EVALUACION CON CONTROLES'!K29</f>
        <v>0</v>
      </c>
      <c r="R24" s="18" t="str">
        <f>+'EVALUACION CON CONTROLES'!L29</f>
        <v>BAJO</v>
      </c>
      <c r="S24" s="19">
        <f>+'EVALUACION CON CONTROLES'!M29</f>
        <v>0</v>
      </c>
      <c r="T24" s="19">
        <f>+'EVALUACION CON CONTROLES'!N29</f>
        <v>0</v>
      </c>
      <c r="U24" s="19">
        <f>+'EVALUACION CON CONTROLES'!O29</f>
        <v>0</v>
      </c>
      <c r="V24" s="19">
        <f>+'EVALUACION CON CONTROLES'!P29</f>
        <v>0</v>
      </c>
      <c r="W24" s="19">
        <f>+'EVALUACION CON CONTROLES'!Q29</f>
        <v>0</v>
      </c>
      <c r="X24" s="20">
        <f>+'EVALUACION CON CONTROLES'!R29</f>
        <v>0</v>
      </c>
    </row>
    <row r="25" spans="2:24" ht="106.5" customHeight="1" x14ac:dyDescent="0.2">
      <c r="B25" s="17">
        <v>15</v>
      </c>
      <c r="C25" s="19">
        <f>+'EVALUACION CON CONTROLES'!C30:F30</f>
        <v>0</v>
      </c>
      <c r="D25" s="18">
        <f>+'EVALUACION CON CONTROLES'!B30</f>
        <v>0</v>
      </c>
      <c r="E25" s="18" t="e">
        <f>VLOOKUP(C25,'IDENTIFICACION Y ANALISIS'!$B$19:$F$68,3,FALSE)</f>
        <v>#N/A</v>
      </c>
      <c r="F25" s="18" t="e">
        <f>VLOOKUP(C25,'IDENTIFICACION Y ANALISIS'!$B$19:$F$68,4,FALSE)</f>
        <v>#N/A</v>
      </c>
      <c r="G25" s="19">
        <f>+EVALUACION!H31</f>
        <v>0</v>
      </c>
      <c r="H25" s="19">
        <f>+EVALUACION!I31</f>
        <v>0</v>
      </c>
      <c r="I25" s="19">
        <f>+EVALUACION!J31</f>
        <v>0</v>
      </c>
      <c r="J25" s="19">
        <f>+EVALUACION!K31</f>
        <v>0</v>
      </c>
      <c r="K25" s="18" t="str">
        <f>+EVALUACION!L31</f>
        <v>BAJO</v>
      </c>
      <c r="L25" s="19"/>
      <c r="M25" s="18"/>
      <c r="N25" s="19">
        <f>+'EVALUACION CON CONTROLES'!G30</f>
        <v>0</v>
      </c>
      <c r="O25" s="19">
        <f>+'EVALUACION CON CONTROLES'!I30</f>
        <v>0</v>
      </c>
      <c r="P25" s="19">
        <f>+'EVALUACION CON CONTROLES'!J30</f>
        <v>0</v>
      </c>
      <c r="Q25" s="19">
        <f>+'EVALUACION CON CONTROLES'!K30</f>
        <v>0</v>
      </c>
      <c r="R25" s="18" t="str">
        <f>+'EVALUACION CON CONTROLES'!L30</f>
        <v>BAJO</v>
      </c>
      <c r="S25" s="19">
        <f>+'EVALUACION CON CONTROLES'!M30</f>
        <v>0</v>
      </c>
      <c r="T25" s="19">
        <f>+'EVALUACION CON CONTROLES'!N30</f>
        <v>0</v>
      </c>
      <c r="U25" s="19">
        <f>+'EVALUACION CON CONTROLES'!O30</f>
        <v>0</v>
      </c>
      <c r="V25" s="19">
        <f>+'EVALUACION CON CONTROLES'!P30</f>
        <v>0</v>
      </c>
      <c r="W25" s="19">
        <f>+'EVALUACION CON CONTROLES'!Q30</f>
        <v>0</v>
      </c>
      <c r="X25" s="20">
        <f>+'EVALUACION CON CONTROLES'!R30</f>
        <v>0</v>
      </c>
    </row>
    <row r="26" spans="2:24" ht="106.5" customHeight="1" x14ac:dyDescent="0.2">
      <c r="B26" s="17">
        <v>16</v>
      </c>
      <c r="C26" s="19">
        <f>+'EVALUACION CON CONTROLES'!C31:F31</f>
        <v>0</v>
      </c>
      <c r="D26" s="18">
        <f>+'EVALUACION CON CONTROLES'!B31</f>
        <v>0</v>
      </c>
      <c r="E26" s="18" t="e">
        <f>VLOOKUP(C26,'IDENTIFICACION Y ANALISIS'!$B$19:$F$68,3,FALSE)</f>
        <v>#N/A</v>
      </c>
      <c r="F26" s="18" t="e">
        <f>VLOOKUP(C26,'IDENTIFICACION Y ANALISIS'!$B$19:$F$68,4,FALSE)</f>
        <v>#N/A</v>
      </c>
      <c r="G26" s="19">
        <f>+EVALUACION!H32</f>
        <v>0</v>
      </c>
      <c r="H26" s="19">
        <f>+EVALUACION!I32</f>
        <v>0</v>
      </c>
      <c r="I26" s="19">
        <f>+EVALUACION!J32</f>
        <v>0</v>
      </c>
      <c r="J26" s="19">
        <f>+EVALUACION!K32</f>
        <v>0</v>
      </c>
      <c r="K26" s="18" t="str">
        <f>+EVALUACION!L32</f>
        <v>BAJO</v>
      </c>
      <c r="L26" s="19"/>
      <c r="M26" s="18"/>
      <c r="N26" s="19">
        <f>+'EVALUACION CON CONTROLES'!G31</f>
        <v>0</v>
      </c>
      <c r="O26" s="19">
        <f>+'EVALUACION CON CONTROLES'!I31</f>
        <v>0</v>
      </c>
      <c r="P26" s="19">
        <f>+'EVALUACION CON CONTROLES'!J31</f>
        <v>0</v>
      </c>
      <c r="Q26" s="19">
        <f>+'EVALUACION CON CONTROLES'!K31</f>
        <v>0</v>
      </c>
      <c r="R26" s="18" t="str">
        <f>+'EVALUACION CON CONTROLES'!L31</f>
        <v>BAJO</v>
      </c>
      <c r="S26" s="19">
        <f>+'EVALUACION CON CONTROLES'!M31</f>
        <v>0</v>
      </c>
      <c r="T26" s="19">
        <f>+'EVALUACION CON CONTROLES'!N31</f>
        <v>0</v>
      </c>
      <c r="U26" s="19">
        <f>+'EVALUACION CON CONTROLES'!O31</f>
        <v>0</v>
      </c>
      <c r="V26" s="19">
        <f>+'EVALUACION CON CONTROLES'!P31</f>
        <v>0</v>
      </c>
      <c r="W26" s="19">
        <f>+'EVALUACION CON CONTROLES'!Q31</f>
        <v>0</v>
      </c>
      <c r="X26" s="20">
        <f>+'EVALUACION CON CONTROLES'!R31</f>
        <v>0</v>
      </c>
    </row>
    <row r="27" spans="2:24" ht="106.5" customHeight="1" x14ac:dyDescent="0.2">
      <c r="B27" s="17">
        <v>17</v>
      </c>
      <c r="C27" s="19">
        <f>+'EVALUACION CON CONTROLES'!C32:F32</f>
        <v>0</v>
      </c>
      <c r="D27" s="18">
        <f>+'EVALUACION CON CONTROLES'!B32</f>
        <v>0</v>
      </c>
      <c r="E27" s="18" t="e">
        <f>VLOOKUP(C27,'IDENTIFICACION Y ANALISIS'!$B$19:$F$68,3,FALSE)</f>
        <v>#N/A</v>
      </c>
      <c r="F27" s="18" t="e">
        <f>VLOOKUP(C27,'IDENTIFICACION Y ANALISIS'!$B$19:$F$68,4,FALSE)</f>
        <v>#N/A</v>
      </c>
      <c r="G27" s="19">
        <f>+EVALUACION!H33</f>
        <v>0</v>
      </c>
      <c r="H27" s="19">
        <f>+EVALUACION!I33</f>
        <v>0</v>
      </c>
      <c r="I27" s="19">
        <f>+EVALUACION!J33</f>
        <v>0</v>
      </c>
      <c r="J27" s="19">
        <f>+EVALUACION!K33</f>
        <v>0</v>
      </c>
      <c r="K27" s="18" t="str">
        <f>+EVALUACION!L33</f>
        <v>BAJO</v>
      </c>
      <c r="L27" s="19"/>
      <c r="M27" s="18"/>
      <c r="N27" s="19">
        <f>+'EVALUACION CON CONTROLES'!G32</f>
        <v>0</v>
      </c>
      <c r="O27" s="19">
        <f>+'EVALUACION CON CONTROLES'!I32</f>
        <v>0</v>
      </c>
      <c r="P27" s="19">
        <f>+'EVALUACION CON CONTROLES'!J32</f>
        <v>0</v>
      </c>
      <c r="Q27" s="19">
        <f>+'EVALUACION CON CONTROLES'!K32</f>
        <v>0</v>
      </c>
      <c r="R27" s="18" t="str">
        <f>+'EVALUACION CON CONTROLES'!L32</f>
        <v>BAJO</v>
      </c>
      <c r="S27" s="19">
        <f>+'EVALUACION CON CONTROLES'!M32</f>
        <v>0</v>
      </c>
      <c r="T27" s="19">
        <f>+'EVALUACION CON CONTROLES'!N32</f>
        <v>0</v>
      </c>
      <c r="U27" s="19">
        <f>+'EVALUACION CON CONTROLES'!O32</f>
        <v>0</v>
      </c>
      <c r="V27" s="19">
        <f>+'EVALUACION CON CONTROLES'!P32</f>
        <v>0</v>
      </c>
      <c r="W27" s="19">
        <f>+'EVALUACION CON CONTROLES'!Q32</f>
        <v>0</v>
      </c>
      <c r="X27" s="20">
        <f>+'EVALUACION CON CONTROLES'!R32</f>
        <v>0</v>
      </c>
    </row>
    <row r="28" spans="2:24" ht="106.5" customHeight="1" x14ac:dyDescent="0.2">
      <c r="B28" s="17">
        <v>18</v>
      </c>
      <c r="C28" s="19">
        <f>+'EVALUACION CON CONTROLES'!C33:F33</f>
        <v>0</v>
      </c>
      <c r="D28" s="18">
        <f>+'EVALUACION CON CONTROLES'!B33</f>
        <v>0</v>
      </c>
      <c r="E28" s="18" t="e">
        <f>VLOOKUP(C28,'IDENTIFICACION Y ANALISIS'!$B$19:$F$68,3,FALSE)</f>
        <v>#N/A</v>
      </c>
      <c r="F28" s="18" t="e">
        <f>VLOOKUP(C28,'IDENTIFICACION Y ANALISIS'!$B$19:$F$68,4,FALSE)</f>
        <v>#N/A</v>
      </c>
      <c r="G28" s="19">
        <f>+EVALUACION!H34</f>
        <v>0</v>
      </c>
      <c r="H28" s="19">
        <f>+EVALUACION!I34</f>
        <v>0</v>
      </c>
      <c r="I28" s="19">
        <f>+EVALUACION!J34</f>
        <v>0</v>
      </c>
      <c r="J28" s="19">
        <f>+EVALUACION!K34</f>
        <v>0</v>
      </c>
      <c r="K28" s="18" t="str">
        <f>+EVALUACION!L34</f>
        <v>BAJO</v>
      </c>
      <c r="L28" s="19"/>
      <c r="M28" s="18"/>
      <c r="N28" s="19">
        <f>+'EVALUACION CON CONTROLES'!G33</f>
        <v>0</v>
      </c>
      <c r="O28" s="19">
        <f>+'EVALUACION CON CONTROLES'!I33</f>
        <v>0</v>
      </c>
      <c r="P28" s="19">
        <f>+'EVALUACION CON CONTROLES'!J33</f>
        <v>0</v>
      </c>
      <c r="Q28" s="19">
        <f>+'EVALUACION CON CONTROLES'!K33</f>
        <v>0</v>
      </c>
      <c r="R28" s="18" t="str">
        <f>+'EVALUACION CON CONTROLES'!L33</f>
        <v>BAJO</v>
      </c>
      <c r="S28" s="19">
        <f>+'EVALUACION CON CONTROLES'!M33</f>
        <v>0</v>
      </c>
      <c r="T28" s="19">
        <f>+'EVALUACION CON CONTROLES'!N33</f>
        <v>0</v>
      </c>
      <c r="U28" s="19">
        <f>+'EVALUACION CON CONTROLES'!O33</f>
        <v>0</v>
      </c>
      <c r="V28" s="19">
        <f>+'EVALUACION CON CONTROLES'!P33</f>
        <v>0</v>
      </c>
      <c r="W28" s="19">
        <f>+'EVALUACION CON CONTROLES'!Q33</f>
        <v>0</v>
      </c>
      <c r="X28" s="20">
        <f>+'EVALUACION CON CONTROLES'!R33</f>
        <v>0</v>
      </c>
    </row>
    <row r="29" spans="2:24" ht="106.5" customHeight="1" thickBot="1" x14ac:dyDescent="0.25">
      <c r="B29" s="17">
        <v>19</v>
      </c>
      <c r="C29" s="19">
        <f>+'EVALUACION CON CONTROLES'!C34:F34</f>
        <v>0</v>
      </c>
      <c r="D29" s="18">
        <f>+'EVALUACION CON CONTROLES'!B34</f>
        <v>0</v>
      </c>
      <c r="E29" s="18" t="e">
        <f>VLOOKUP(C29,'IDENTIFICACION Y ANALISIS'!$B$19:$F$68,3,FALSE)</f>
        <v>#N/A</v>
      </c>
      <c r="F29" s="18" t="e">
        <f>VLOOKUP(C29,'IDENTIFICACION Y ANALISIS'!$B$19:$F$68,4,FALSE)</f>
        <v>#N/A</v>
      </c>
      <c r="G29" s="19">
        <f>+EVALUACION!H35</f>
        <v>0</v>
      </c>
      <c r="H29" s="19">
        <f>+EVALUACION!I35</f>
        <v>0</v>
      </c>
      <c r="I29" s="19">
        <f>+EVALUACION!J35</f>
        <v>0</v>
      </c>
      <c r="J29" s="19">
        <f>+EVALUACION!K35</f>
        <v>0</v>
      </c>
      <c r="K29" s="18" t="str">
        <f>+EVALUACION!L35</f>
        <v>BAJO</v>
      </c>
      <c r="L29" s="19"/>
      <c r="M29" s="18"/>
      <c r="N29" s="19">
        <f>+'EVALUACION CON CONTROLES'!G34</f>
        <v>0</v>
      </c>
      <c r="O29" s="19">
        <f>+'EVALUACION CON CONTROLES'!I34</f>
        <v>0</v>
      </c>
      <c r="P29" s="19">
        <f>+'EVALUACION CON CONTROLES'!J34</f>
        <v>0</v>
      </c>
      <c r="Q29" s="19">
        <f>+'EVALUACION CON CONTROLES'!K34</f>
        <v>0</v>
      </c>
      <c r="R29" s="18" t="str">
        <f>+'EVALUACION CON CONTROLES'!L34</f>
        <v>BAJO</v>
      </c>
      <c r="S29" s="19">
        <f>+'EVALUACION CON CONTROLES'!M34</f>
        <v>0</v>
      </c>
      <c r="T29" s="19">
        <f>+'EVALUACION CON CONTROLES'!N34</f>
        <v>0</v>
      </c>
      <c r="U29" s="19">
        <f>+'EVALUACION CON CONTROLES'!O34</f>
        <v>0</v>
      </c>
      <c r="V29" s="19">
        <f>+'EVALUACION CON CONTROLES'!P34</f>
        <v>0</v>
      </c>
      <c r="W29" s="19">
        <f>+'EVALUACION CON CONTROLES'!Q34</f>
        <v>0</v>
      </c>
      <c r="X29" s="28">
        <f>+'EVALUACION CON CONTROLES'!R34</f>
        <v>0</v>
      </c>
    </row>
    <row r="30" spans="2:24" ht="106.5" customHeight="1" thickBot="1" x14ac:dyDescent="0.25">
      <c r="B30" s="37">
        <v>20</v>
      </c>
      <c r="C30" s="38">
        <f>+'EVALUACION CON CONTROLES'!C35:F35</f>
        <v>0</v>
      </c>
      <c r="D30" s="39">
        <f>+'EVALUACION CON CONTROLES'!B35</f>
        <v>0</v>
      </c>
      <c r="E30" s="39" t="e">
        <f>VLOOKUP(C30,'IDENTIFICACION Y ANALISIS'!$B$19:$F$68,3,FALSE)</f>
        <v>#N/A</v>
      </c>
      <c r="F30" s="39" t="e">
        <f>VLOOKUP(C30,'IDENTIFICACION Y ANALISIS'!$B$19:$F$68,4,FALSE)</f>
        <v>#N/A</v>
      </c>
      <c r="G30" s="38">
        <f>+EVALUACION!H36</f>
        <v>0</v>
      </c>
      <c r="H30" s="38">
        <f>+EVALUACION!I36</f>
        <v>0</v>
      </c>
      <c r="I30" s="38">
        <f>+EVALUACION!J36</f>
        <v>0</v>
      </c>
      <c r="J30" s="38">
        <f>+EVALUACION!K36</f>
        <v>0</v>
      </c>
      <c r="K30" s="39" t="str">
        <f>+EVALUACION!L36</f>
        <v>BAJO</v>
      </c>
      <c r="L30" s="38"/>
      <c r="M30" s="39"/>
      <c r="N30" s="38">
        <f>+'EVALUACION CON CONTROLES'!G35</f>
        <v>0</v>
      </c>
      <c r="O30" s="38">
        <f>+'EVALUACION CON CONTROLES'!I35</f>
        <v>0</v>
      </c>
      <c r="P30" s="38">
        <f>+'EVALUACION CON CONTROLES'!J35</f>
        <v>0</v>
      </c>
      <c r="Q30" s="38">
        <f>+'EVALUACION CON CONTROLES'!K35</f>
        <v>0</v>
      </c>
      <c r="R30" s="39" t="str">
        <f>+'EVALUACION CON CONTROLES'!L35</f>
        <v>BAJO</v>
      </c>
      <c r="S30" s="38">
        <f>+'EVALUACION CON CONTROLES'!M35</f>
        <v>0</v>
      </c>
      <c r="T30" s="38">
        <f>+'EVALUACION CON CONTROLES'!N35</f>
        <v>0</v>
      </c>
      <c r="U30" s="38">
        <f>+'EVALUACION CON CONTROLES'!O35</f>
        <v>0</v>
      </c>
      <c r="V30" s="38">
        <f>+'EVALUACION CON CONTROLES'!P35</f>
        <v>0</v>
      </c>
      <c r="W30" s="38">
        <f>+'EVALUACION CON CONTROLES'!Q35</f>
        <v>0</v>
      </c>
      <c r="X30" s="40">
        <f>+'EVALUACION CON CONTROLES'!R35</f>
        <v>0</v>
      </c>
    </row>
    <row r="31" spans="2:24" ht="13.5" customHeight="1" x14ac:dyDescent="0.2">
      <c r="B31" s="52"/>
      <c r="X31" s="53"/>
    </row>
    <row r="32" spans="2:24" ht="13.5" customHeight="1" x14ac:dyDescent="0.25">
      <c r="B32" s="52"/>
      <c r="E32" s="14"/>
      <c r="F32" s="338" t="s">
        <v>191</v>
      </c>
      <c r="G32" s="338"/>
      <c r="H32" s="14"/>
      <c r="I32" s="14"/>
      <c r="J32" s="321" t="s">
        <v>180</v>
      </c>
      <c r="K32" s="321"/>
      <c r="L32" s="321"/>
      <c r="M32" s="321"/>
      <c r="X32" s="53"/>
    </row>
    <row r="33" spans="2:24" ht="13.5" customHeight="1" x14ac:dyDescent="0.2">
      <c r="B33" s="52"/>
      <c r="E33" s="328" t="s">
        <v>109</v>
      </c>
      <c r="F33" s="48" t="s">
        <v>110</v>
      </c>
      <c r="G33" s="48" t="s">
        <v>111</v>
      </c>
      <c r="H33" s="14"/>
      <c r="I33" s="14"/>
      <c r="J33" s="317" t="s">
        <v>112</v>
      </c>
      <c r="K33" s="318"/>
      <c r="L33" s="317" t="s">
        <v>111</v>
      </c>
      <c r="M33" s="318"/>
      <c r="X33" s="53"/>
    </row>
    <row r="34" spans="2:24" ht="13.5" customHeight="1" x14ac:dyDescent="0.2">
      <c r="B34" s="52"/>
      <c r="E34" s="328"/>
      <c r="F34" s="19" t="s">
        <v>113</v>
      </c>
      <c r="G34" s="19">
        <v>1</v>
      </c>
      <c r="H34" s="14"/>
      <c r="I34" s="14"/>
      <c r="J34" s="319" t="s">
        <v>114</v>
      </c>
      <c r="K34" s="320"/>
      <c r="L34" s="307">
        <v>1</v>
      </c>
      <c r="M34" s="307"/>
      <c r="X34" s="53"/>
    </row>
    <row r="35" spans="2:24" ht="13.5" customHeight="1" x14ac:dyDescent="0.2">
      <c r="B35" s="52"/>
      <c r="E35" s="328"/>
      <c r="F35" s="19" t="s">
        <v>115</v>
      </c>
      <c r="G35" s="19">
        <v>2</v>
      </c>
      <c r="H35" s="14"/>
      <c r="I35" s="14"/>
      <c r="J35" s="319" t="s">
        <v>116</v>
      </c>
      <c r="K35" s="320"/>
      <c r="L35" s="307">
        <v>2</v>
      </c>
      <c r="M35" s="307"/>
      <c r="X35" s="53"/>
    </row>
    <row r="36" spans="2:24" ht="13.5" customHeight="1" x14ac:dyDescent="0.2">
      <c r="B36" s="52"/>
      <c r="E36" s="328"/>
      <c r="F36" s="19" t="s">
        <v>117</v>
      </c>
      <c r="G36" s="19">
        <v>3</v>
      </c>
      <c r="H36" s="14"/>
      <c r="I36" s="14"/>
      <c r="J36" s="319" t="s">
        <v>118</v>
      </c>
      <c r="K36" s="320"/>
      <c r="L36" s="307">
        <v>3</v>
      </c>
      <c r="M36" s="307"/>
      <c r="X36" s="53"/>
    </row>
    <row r="37" spans="2:24" ht="13.5" customHeight="1" x14ac:dyDescent="0.2">
      <c r="B37" s="52"/>
      <c r="E37" s="328"/>
      <c r="F37" s="19" t="s">
        <v>119</v>
      </c>
      <c r="G37" s="19">
        <v>4</v>
      </c>
      <c r="H37" s="14"/>
      <c r="I37" s="14"/>
      <c r="J37" s="319" t="s">
        <v>120</v>
      </c>
      <c r="K37" s="320"/>
      <c r="L37" s="307">
        <v>4</v>
      </c>
      <c r="M37" s="307"/>
      <c r="X37" s="53"/>
    </row>
    <row r="38" spans="2:24" ht="13.5" customHeight="1" x14ac:dyDescent="0.2">
      <c r="B38" s="52"/>
      <c r="E38" s="328"/>
      <c r="F38" s="19" t="s">
        <v>121</v>
      </c>
      <c r="G38" s="19">
        <v>5</v>
      </c>
      <c r="H38" s="14"/>
      <c r="I38" s="14"/>
      <c r="J38" s="319" t="s">
        <v>122</v>
      </c>
      <c r="K38" s="320"/>
      <c r="L38" s="307">
        <v>5</v>
      </c>
      <c r="M38" s="307"/>
      <c r="X38" s="53"/>
    </row>
    <row r="39" spans="2:24" ht="13.5" customHeight="1" x14ac:dyDescent="0.2">
      <c r="B39" s="52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53"/>
    </row>
    <row r="40" spans="2:24" ht="13.5" customHeight="1" x14ac:dyDescent="0.25">
      <c r="B40" s="52"/>
      <c r="D40" s="321" t="s">
        <v>123</v>
      </c>
      <c r="E40" s="321"/>
      <c r="F40" s="321"/>
      <c r="G40" s="321"/>
      <c r="H40" s="321"/>
      <c r="I40" s="321"/>
      <c r="J40" s="321"/>
      <c r="K40" s="321"/>
      <c r="X40" s="53"/>
    </row>
    <row r="41" spans="2:24" ht="13.5" customHeight="1" x14ac:dyDescent="0.25">
      <c r="B41" s="52"/>
      <c r="D41" s="324" t="s">
        <v>110</v>
      </c>
      <c r="E41" s="324" t="s">
        <v>111</v>
      </c>
      <c r="F41" s="312" t="s">
        <v>114</v>
      </c>
      <c r="G41" s="312"/>
      <c r="H41" s="339" t="s">
        <v>116</v>
      </c>
      <c r="I41" s="340"/>
      <c r="J41" s="49" t="s">
        <v>118</v>
      </c>
      <c r="K41" s="49" t="s">
        <v>120</v>
      </c>
      <c r="L41" s="48" t="s">
        <v>122</v>
      </c>
      <c r="P41" s="321" t="s">
        <v>137</v>
      </c>
      <c r="Q41" s="321"/>
      <c r="R41" s="321"/>
      <c r="S41" s="321"/>
      <c r="T41" s="321"/>
      <c r="X41" s="53"/>
    </row>
    <row r="42" spans="2:24" ht="13.5" customHeight="1" x14ac:dyDescent="0.2">
      <c r="B42" s="52"/>
      <c r="D42" s="324"/>
      <c r="E42" s="324"/>
      <c r="F42" s="327">
        <v>1</v>
      </c>
      <c r="G42" s="327"/>
      <c r="H42" s="325">
        <v>2</v>
      </c>
      <c r="I42" s="326"/>
      <c r="J42" s="50">
        <v>3</v>
      </c>
      <c r="K42" s="50">
        <v>4</v>
      </c>
      <c r="L42" s="50">
        <v>5</v>
      </c>
      <c r="P42" s="312" t="s">
        <v>123</v>
      </c>
      <c r="Q42" s="312"/>
      <c r="R42" s="312"/>
      <c r="S42" s="312" t="s">
        <v>136</v>
      </c>
      <c r="T42" s="312"/>
      <c r="X42" s="53"/>
    </row>
    <row r="43" spans="2:24" ht="13.5" customHeight="1" x14ac:dyDescent="0.2">
      <c r="B43" s="52"/>
      <c r="D43" s="19" t="s">
        <v>113</v>
      </c>
      <c r="E43" s="21">
        <v>1</v>
      </c>
      <c r="F43" s="315">
        <v>2</v>
      </c>
      <c r="G43" s="315"/>
      <c r="H43" s="313">
        <v>3</v>
      </c>
      <c r="I43" s="314"/>
      <c r="J43" s="46">
        <v>4</v>
      </c>
      <c r="K43" s="51">
        <v>5</v>
      </c>
      <c r="L43" s="45">
        <v>6</v>
      </c>
      <c r="P43" s="332" t="s">
        <v>138</v>
      </c>
      <c r="Q43" s="332"/>
      <c r="R43" s="332"/>
      <c r="S43" s="329" t="s">
        <v>139</v>
      </c>
      <c r="T43" s="329"/>
      <c r="X43" s="53"/>
    </row>
    <row r="44" spans="2:24" ht="13.5" customHeight="1" x14ac:dyDescent="0.2">
      <c r="B44" s="52"/>
      <c r="D44" s="19" t="s">
        <v>115</v>
      </c>
      <c r="E44" s="21">
        <v>2</v>
      </c>
      <c r="F44" s="315">
        <v>3</v>
      </c>
      <c r="G44" s="315"/>
      <c r="H44" s="313">
        <v>4</v>
      </c>
      <c r="I44" s="314"/>
      <c r="J44" s="51">
        <v>5</v>
      </c>
      <c r="K44" s="45">
        <v>6</v>
      </c>
      <c r="L44" s="45">
        <v>7</v>
      </c>
      <c r="P44" s="309" t="s">
        <v>140</v>
      </c>
      <c r="Q44" s="309"/>
      <c r="R44" s="309"/>
      <c r="S44" s="329" t="s">
        <v>141</v>
      </c>
      <c r="T44" s="329"/>
      <c r="X44" s="53"/>
    </row>
    <row r="45" spans="2:24" ht="13.5" customHeight="1" x14ac:dyDescent="0.2">
      <c r="B45" s="52"/>
      <c r="D45" s="19" t="s">
        <v>117</v>
      </c>
      <c r="E45" s="21">
        <v>3</v>
      </c>
      <c r="F45" s="315">
        <v>4</v>
      </c>
      <c r="G45" s="315"/>
      <c r="H45" s="330">
        <v>5</v>
      </c>
      <c r="I45" s="331"/>
      <c r="J45" s="45">
        <v>6</v>
      </c>
      <c r="K45" s="45">
        <v>7</v>
      </c>
      <c r="L45" s="47">
        <v>8</v>
      </c>
      <c r="P45" s="316">
        <v>5</v>
      </c>
      <c r="Q45" s="316"/>
      <c r="R45" s="316"/>
      <c r="S45" s="329" t="s">
        <v>142</v>
      </c>
      <c r="T45" s="329"/>
      <c r="X45" s="53"/>
    </row>
    <row r="46" spans="2:24" ht="13.5" customHeight="1" x14ac:dyDescent="0.2">
      <c r="B46" s="52"/>
      <c r="D46" s="19" t="s">
        <v>119</v>
      </c>
      <c r="E46" s="21">
        <v>4</v>
      </c>
      <c r="F46" s="316">
        <v>5</v>
      </c>
      <c r="G46" s="316"/>
      <c r="H46" s="310">
        <v>6</v>
      </c>
      <c r="I46" s="311"/>
      <c r="J46" s="45">
        <v>7</v>
      </c>
      <c r="K46" s="47">
        <v>8</v>
      </c>
      <c r="L46" s="47">
        <v>9</v>
      </c>
      <c r="P46" s="315" t="s">
        <v>143</v>
      </c>
      <c r="Q46" s="315"/>
      <c r="R46" s="315"/>
      <c r="S46" s="329" t="s">
        <v>144</v>
      </c>
      <c r="T46" s="329"/>
      <c r="X46" s="53"/>
    </row>
    <row r="47" spans="2:24" ht="13.5" customHeight="1" x14ac:dyDescent="0.2">
      <c r="B47" s="52"/>
      <c r="D47" s="19" t="s">
        <v>121</v>
      </c>
      <c r="E47" s="21">
        <v>5</v>
      </c>
      <c r="F47" s="309">
        <v>6</v>
      </c>
      <c r="G47" s="309"/>
      <c r="H47" s="310">
        <v>7</v>
      </c>
      <c r="I47" s="311"/>
      <c r="J47" s="47">
        <v>8</v>
      </c>
      <c r="K47" s="47">
        <v>9</v>
      </c>
      <c r="L47" s="47">
        <v>10</v>
      </c>
      <c r="X47" s="53"/>
    </row>
    <row r="48" spans="2:24" ht="13.5" customHeight="1" thickBot="1" x14ac:dyDescent="0.25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 x14ac:dyDescent="0.2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 x14ac:dyDescent="0.2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 x14ac:dyDescent="0.2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 x14ac:dyDescent="0.2">
      <c r="B52" s="16" t="s">
        <v>192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t="15" hidden="1" x14ac:dyDescent="0.25">
      <c r="B53" s="16" t="s">
        <v>189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 x14ac:dyDescent="0.2">
      <c r="B54" s="16" t="s">
        <v>190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 x14ac:dyDescent="0.2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 x14ac:dyDescent="0.2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 x14ac:dyDescent="0.2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 x14ac:dyDescent="0.2">
      <c r="D58" s="14"/>
    </row>
    <row r="59" spans="2:18" x14ac:dyDescent="0.2">
      <c r="D59" s="14"/>
    </row>
  </sheetData>
  <mergeCells count="49"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  <mergeCell ref="S43:T43"/>
    <mergeCell ref="F43:G43"/>
    <mergeCell ref="S44:T44"/>
    <mergeCell ref="S45:T45"/>
    <mergeCell ref="H45:I45"/>
    <mergeCell ref="F44:G44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ABOGADA MONICA</cp:lastModifiedBy>
  <cp:revision/>
  <dcterms:created xsi:type="dcterms:W3CDTF">2007-06-14T01:55:06Z</dcterms:created>
  <dcterms:modified xsi:type="dcterms:W3CDTF">2024-10-29T13:37:56Z</dcterms:modified>
  <cp:category/>
  <cp:contentStatus/>
</cp:coreProperties>
</file>