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FELIPE GIRALDO\Documents\ADMINISTRATIVO DTPA 2024\CONTRATACION BIENES Y SERVICIOS\NOVIEMBRE\MANTENIMIENTO LANCHAS GORGONA\"/>
    </mc:Choice>
  </mc:AlternateContent>
  <xr:revisionPtr revIDLastSave="0" documentId="13_ncr:1_{3775A2F5-A2BD-423E-BF32-99822E0A4E6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HÍCUL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cVoB5m6Sw+C3f3TZjs8RE0V22kSKRjC6XfEKeVF97E8="/>
    </ext>
  </extLst>
</workbook>
</file>

<file path=xl/calcChain.xml><?xml version="1.0" encoding="utf-8"?>
<calcChain xmlns="http://schemas.openxmlformats.org/spreadsheetml/2006/main">
  <c r="K58" i="1" l="1"/>
  <c r="F88" i="1"/>
  <c r="K20" i="1" l="1"/>
  <c r="J20" i="1"/>
  <c r="I20" i="1"/>
  <c r="H20" i="1"/>
  <c r="L20" i="1" l="1"/>
  <c r="M20" i="1" s="1"/>
  <c r="N20" i="1" s="1"/>
  <c r="G88" i="1"/>
  <c r="K87" i="1"/>
  <c r="J87" i="1"/>
  <c r="I87" i="1"/>
  <c r="H87" i="1"/>
  <c r="K86" i="1"/>
  <c r="J86" i="1"/>
  <c r="I86" i="1"/>
  <c r="H86" i="1"/>
  <c r="K85" i="1"/>
  <c r="J85" i="1"/>
  <c r="I85" i="1"/>
  <c r="H85" i="1"/>
  <c r="K84" i="1"/>
  <c r="J84" i="1"/>
  <c r="I84" i="1"/>
  <c r="H84" i="1"/>
  <c r="K83" i="1"/>
  <c r="J83" i="1"/>
  <c r="I83" i="1"/>
  <c r="H83" i="1"/>
  <c r="K82" i="1"/>
  <c r="J82" i="1"/>
  <c r="I82" i="1"/>
  <c r="H82" i="1"/>
  <c r="K81" i="1"/>
  <c r="J81" i="1"/>
  <c r="I81" i="1"/>
  <c r="H81" i="1"/>
  <c r="K80" i="1"/>
  <c r="J80" i="1"/>
  <c r="I80" i="1"/>
  <c r="H80" i="1"/>
  <c r="K79" i="1"/>
  <c r="J79" i="1"/>
  <c r="I79" i="1"/>
  <c r="H79" i="1"/>
  <c r="K78" i="1"/>
  <c r="J78" i="1"/>
  <c r="I78" i="1"/>
  <c r="H78" i="1"/>
  <c r="K77" i="1"/>
  <c r="J77" i="1"/>
  <c r="I77" i="1"/>
  <c r="H77" i="1"/>
  <c r="K76" i="1"/>
  <c r="J76" i="1"/>
  <c r="I76" i="1"/>
  <c r="H76" i="1"/>
  <c r="K75" i="1"/>
  <c r="J75" i="1"/>
  <c r="I75" i="1"/>
  <c r="H75" i="1"/>
  <c r="K74" i="1"/>
  <c r="J74" i="1"/>
  <c r="I74" i="1"/>
  <c r="H74" i="1"/>
  <c r="K73" i="1"/>
  <c r="J73" i="1"/>
  <c r="I73" i="1"/>
  <c r="H73" i="1"/>
  <c r="K72" i="1"/>
  <c r="J72" i="1"/>
  <c r="I72" i="1"/>
  <c r="H72" i="1"/>
  <c r="K71" i="1"/>
  <c r="J71" i="1"/>
  <c r="I71" i="1"/>
  <c r="H71" i="1"/>
  <c r="K70" i="1"/>
  <c r="J70" i="1"/>
  <c r="I70" i="1"/>
  <c r="H70" i="1"/>
  <c r="K69" i="1"/>
  <c r="J69" i="1"/>
  <c r="I69" i="1"/>
  <c r="H69" i="1"/>
  <c r="K68" i="1"/>
  <c r="J68" i="1"/>
  <c r="I68" i="1"/>
  <c r="H68" i="1"/>
  <c r="K67" i="1"/>
  <c r="J67" i="1"/>
  <c r="I67" i="1"/>
  <c r="H67" i="1"/>
  <c r="K66" i="1"/>
  <c r="J66" i="1"/>
  <c r="I66" i="1"/>
  <c r="H66" i="1"/>
  <c r="K65" i="1"/>
  <c r="J65" i="1"/>
  <c r="I65" i="1"/>
  <c r="H65" i="1"/>
  <c r="K64" i="1"/>
  <c r="J64" i="1"/>
  <c r="I64" i="1"/>
  <c r="H64" i="1"/>
  <c r="K63" i="1"/>
  <c r="J63" i="1"/>
  <c r="I63" i="1"/>
  <c r="H63" i="1"/>
  <c r="K62" i="1"/>
  <c r="J62" i="1"/>
  <c r="I62" i="1"/>
  <c r="H62" i="1"/>
  <c r="K61" i="1"/>
  <c r="J61" i="1"/>
  <c r="I61" i="1"/>
  <c r="H61" i="1"/>
  <c r="K60" i="1"/>
  <c r="J60" i="1"/>
  <c r="I60" i="1"/>
  <c r="H60" i="1"/>
  <c r="K59" i="1"/>
  <c r="J59" i="1"/>
  <c r="I59" i="1"/>
  <c r="H59" i="1"/>
  <c r="J58" i="1"/>
  <c r="I58" i="1"/>
  <c r="H58" i="1"/>
  <c r="G54" i="1"/>
  <c r="F54" i="1"/>
  <c r="K53" i="1"/>
  <c r="J53" i="1"/>
  <c r="I53" i="1"/>
  <c r="H53" i="1"/>
  <c r="K52" i="1"/>
  <c r="J52" i="1"/>
  <c r="I52" i="1"/>
  <c r="H52" i="1"/>
  <c r="K51" i="1"/>
  <c r="J51" i="1"/>
  <c r="I51" i="1"/>
  <c r="H51" i="1"/>
  <c r="K50" i="1"/>
  <c r="J50" i="1"/>
  <c r="I50" i="1"/>
  <c r="H50" i="1"/>
  <c r="K49" i="1"/>
  <c r="J49" i="1"/>
  <c r="I49" i="1"/>
  <c r="H49" i="1"/>
  <c r="K48" i="1"/>
  <c r="J48" i="1"/>
  <c r="I48" i="1"/>
  <c r="H48" i="1"/>
  <c r="K47" i="1"/>
  <c r="J47" i="1"/>
  <c r="I47" i="1"/>
  <c r="H47" i="1"/>
  <c r="K46" i="1"/>
  <c r="J46" i="1"/>
  <c r="I46" i="1"/>
  <c r="H46" i="1"/>
  <c r="K45" i="1"/>
  <c r="J45" i="1"/>
  <c r="I45" i="1"/>
  <c r="H45" i="1"/>
  <c r="K44" i="1"/>
  <c r="J44" i="1"/>
  <c r="I44" i="1"/>
  <c r="H44" i="1"/>
  <c r="K43" i="1"/>
  <c r="J43" i="1"/>
  <c r="I43" i="1"/>
  <c r="H43" i="1"/>
  <c r="K42" i="1"/>
  <c r="J42" i="1"/>
  <c r="I42" i="1"/>
  <c r="H42" i="1"/>
  <c r="K41" i="1"/>
  <c r="J41" i="1"/>
  <c r="I41" i="1"/>
  <c r="H41" i="1"/>
  <c r="K40" i="1"/>
  <c r="J40" i="1"/>
  <c r="I40" i="1"/>
  <c r="H40" i="1"/>
  <c r="K39" i="1"/>
  <c r="J39" i="1"/>
  <c r="I39" i="1"/>
  <c r="H39" i="1"/>
  <c r="K38" i="1"/>
  <c r="J38" i="1"/>
  <c r="I38" i="1"/>
  <c r="H38" i="1"/>
  <c r="K37" i="1"/>
  <c r="J37" i="1"/>
  <c r="I37" i="1"/>
  <c r="H37" i="1"/>
  <c r="K36" i="1"/>
  <c r="J36" i="1"/>
  <c r="I36" i="1"/>
  <c r="H36" i="1"/>
  <c r="K35" i="1"/>
  <c r="J35" i="1"/>
  <c r="I35" i="1"/>
  <c r="H35" i="1"/>
  <c r="K34" i="1"/>
  <c r="J34" i="1"/>
  <c r="I34" i="1"/>
  <c r="H34" i="1"/>
  <c r="K33" i="1"/>
  <c r="J33" i="1"/>
  <c r="I33" i="1"/>
  <c r="H33" i="1"/>
  <c r="K32" i="1"/>
  <c r="J32" i="1"/>
  <c r="I32" i="1"/>
  <c r="H32" i="1"/>
  <c r="K31" i="1"/>
  <c r="J31" i="1"/>
  <c r="I31" i="1"/>
  <c r="H31" i="1"/>
  <c r="K30" i="1"/>
  <c r="J30" i="1"/>
  <c r="I30" i="1"/>
  <c r="H30" i="1"/>
  <c r="K29" i="1"/>
  <c r="J29" i="1"/>
  <c r="I29" i="1"/>
  <c r="H29" i="1"/>
  <c r="K28" i="1"/>
  <c r="J28" i="1"/>
  <c r="I28" i="1"/>
  <c r="H28" i="1"/>
  <c r="K27" i="1"/>
  <c r="J27" i="1"/>
  <c r="I27" i="1"/>
  <c r="H27" i="1"/>
  <c r="K26" i="1"/>
  <c r="J26" i="1"/>
  <c r="I26" i="1"/>
  <c r="H26" i="1"/>
  <c r="K25" i="1"/>
  <c r="J25" i="1"/>
  <c r="I25" i="1"/>
  <c r="H25" i="1"/>
  <c r="K24" i="1"/>
  <c r="J24" i="1"/>
  <c r="I24" i="1"/>
  <c r="H24" i="1"/>
  <c r="K23" i="1"/>
  <c r="J23" i="1"/>
  <c r="I23" i="1"/>
  <c r="H23" i="1"/>
  <c r="K22" i="1"/>
  <c r="J22" i="1"/>
  <c r="I22" i="1"/>
  <c r="H22" i="1"/>
  <c r="K21" i="1"/>
  <c r="J21" i="1"/>
  <c r="I21" i="1"/>
  <c r="H21" i="1"/>
  <c r="K19" i="1"/>
  <c r="J19" i="1"/>
  <c r="I19" i="1"/>
  <c r="H19" i="1"/>
  <c r="K18" i="1"/>
  <c r="J18" i="1"/>
  <c r="I18" i="1"/>
  <c r="H18" i="1"/>
  <c r="K17" i="1"/>
  <c r="J17" i="1"/>
  <c r="I17" i="1"/>
  <c r="H17" i="1"/>
  <c r="K16" i="1"/>
  <c r="J16" i="1"/>
  <c r="I16" i="1"/>
  <c r="H16" i="1"/>
  <c r="K15" i="1"/>
  <c r="J15" i="1"/>
  <c r="I15" i="1"/>
  <c r="H15" i="1"/>
  <c r="K14" i="1"/>
  <c r="J14" i="1"/>
  <c r="I14" i="1"/>
  <c r="H14" i="1"/>
  <c r="K13" i="1"/>
  <c r="J13" i="1"/>
  <c r="I13" i="1"/>
  <c r="H13" i="1"/>
  <c r="K12" i="1"/>
  <c r="J12" i="1"/>
  <c r="I12" i="1"/>
  <c r="H12" i="1"/>
  <c r="K11" i="1"/>
  <c r="J11" i="1"/>
  <c r="I11" i="1"/>
  <c r="H11" i="1"/>
  <c r="K10" i="1"/>
  <c r="J10" i="1"/>
  <c r="I10" i="1"/>
  <c r="H10" i="1"/>
  <c r="K9" i="1"/>
  <c r="J9" i="1"/>
  <c r="I9" i="1"/>
  <c r="H9" i="1"/>
  <c r="K8" i="1"/>
  <c r="J8" i="1"/>
  <c r="I8" i="1"/>
  <c r="H8" i="1"/>
  <c r="K7" i="1"/>
  <c r="J7" i="1"/>
  <c r="I7" i="1"/>
  <c r="H7" i="1"/>
  <c r="K6" i="1"/>
  <c r="J6" i="1"/>
  <c r="I6" i="1"/>
  <c r="H6" i="1"/>
  <c r="K5" i="1"/>
  <c r="J5" i="1"/>
  <c r="I5" i="1"/>
  <c r="H5" i="1"/>
  <c r="L72" i="1" l="1"/>
  <c r="M72" i="1" s="1"/>
  <c r="N72" i="1" s="1"/>
  <c r="L78" i="1"/>
  <c r="M78" i="1" s="1"/>
  <c r="N78" i="1" s="1"/>
  <c r="L79" i="1"/>
  <c r="M79" i="1" s="1"/>
  <c r="N79" i="1" s="1"/>
  <c r="L80" i="1"/>
  <c r="M80" i="1" s="1"/>
  <c r="N80" i="1" s="1"/>
  <c r="L82" i="1"/>
  <c r="M82" i="1" s="1"/>
  <c r="N82" i="1" s="1"/>
  <c r="L84" i="1"/>
  <c r="M84" i="1" s="1"/>
  <c r="N84" i="1" s="1"/>
  <c r="L86" i="1"/>
  <c r="M86" i="1" s="1"/>
  <c r="N86" i="1" s="1"/>
  <c r="L87" i="1"/>
  <c r="M87" i="1" s="1"/>
  <c r="N87" i="1" s="1"/>
  <c r="L11" i="1"/>
  <c r="M11" i="1" s="1"/>
  <c r="N11" i="1" s="1"/>
  <c r="L13" i="1"/>
  <c r="M13" i="1" s="1"/>
  <c r="N13" i="1" s="1"/>
  <c r="L14" i="1"/>
  <c r="M14" i="1" s="1"/>
  <c r="N14" i="1" s="1"/>
  <c r="L15" i="1"/>
  <c r="M15" i="1" s="1"/>
  <c r="N15" i="1" s="1"/>
  <c r="L16" i="1"/>
  <c r="M16" i="1" s="1"/>
  <c r="N16" i="1" s="1"/>
  <c r="L19" i="1"/>
  <c r="M19" i="1" s="1"/>
  <c r="N19" i="1" s="1"/>
  <c r="L21" i="1"/>
  <c r="M21" i="1" s="1"/>
  <c r="N21" i="1" s="1"/>
  <c r="L24" i="1"/>
  <c r="M24" i="1" s="1"/>
  <c r="N24" i="1" s="1"/>
  <c r="L25" i="1"/>
  <c r="M25" i="1" s="1"/>
  <c r="N25" i="1" s="1"/>
  <c r="L26" i="1"/>
  <c r="M26" i="1" s="1"/>
  <c r="N26" i="1" s="1"/>
  <c r="L28" i="1"/>
  <c r="M28" i="1" s="1"/>
  <c r="N28" i="1" s="1"/>
  <c r="L33" i="1"/>
  <c r="M33" i="1" s="1"/>
  <c r="N33" i="1" s="1"/>
  <c r="L40" i="1"/>
  <c r="M40" i="1" s="1"/>
  <c r="N40" i="1" s="1"/>
  <c r="L58" i="1"/>
  <c r="M58" i="1" s="1"/>
  <c r="L10" i="1"/>
  <c r="M10" i="1" s="1"/>
  <c r="N10" i="1" s="1"/>
  <c r="L38" i="1"/>
  <c r="M38" i="1" s="1"/>
  <c r="N38" i="1" s="1"/>
  <c r="L17" i="1"/>
  <c r="M17" i="1" s="1"/>
  <c r="N17" i="1" s="1"/>
  <c r="L34" i="1"/>
  <c r="M34" i="1" s="1"/>
  <c r="N34" i="1" s="1"/>
  <c r="L35" i="1"/>
  <c r="M35" i="1" s="1"/>
  <c r="N35" i="1" s="1"/>
  <c r="L60" i="1"/>
  <c r="M60" i="1" s="1"/>
  <c r="N60" i="1" s="1"/>
  <c r="L62" i="1"/>
  <c r="M62" i="1" s="1"/>
  <c r="N62" i="1" s="1"/>
  <c r="L64" i="1"/>
  <c r="M64" i="1" s="1"/>
  <c r="N64" i="1" s="1"/>
  <c r="L65" i="1"/>
  <c r="M65" i="1" s="1"/>
  <c r="N65" i="1" s="1"/>
  <c r="L66" i="1"/>
  <c r="M66" i="1" s="1"/>
  <c r="N66" i="1" s="1"/>
  <c r="L68" i="1"/>
  <c r="M68" i="1" s="1"/>
  <c r="N68" i="1" s="1"/>
  <c r="L70" i="1"/>
  <c r="M70" i="1" s="1"/>
  <c r="N70" i="1" s="1"/>
  <c r="L30" i="1"/>
  <c r="M30" i="1" s="1"/>
  <c r="L42" i="1"/>
  <c r="M42" i="1" s="1"/>
  <c r="N42" i="1" s="1"/>
  <c r="L44" i="1"/>
  <c r="M44" i="1" s="1"/>
  <c r="N44" i="1" s="1"/>
  <c r="L46" i="1"/>
  <c r="M46" i="1" s="1"/>
  <c r="N46" i="1" s="1"/>
  <c r="L48" i="1"/>
  <c r="M48" i="1" s="1"/>
  <c r="N48" i="1" s="1"/>
  <c r="L49" i="1"/>
  <c r="M49" i="1" s="1"/>
  <c r="N49" i="1" s="1"/>
  <c r="L50" i="1"/>
  <c r="M50" i="1" s="1"/>
  <c r="N50" i="1" s="1"/>
  <c r="L52" i="1"/>
  <c r="M52" i="1" s="1"/>
  <c r="N52" i="1" s="1"/>
  <c r="L53" i="1"/>
  <c r="M53" i="1" s="1"/>
  <c r="N53" i="1" s="1"/>
  <c r="L73" i="1"/>
  <c r="M73" i="1" s="1"/>
  <c r="N73" i="1" s="1"/>
  <c r="L74" i="1"/>
  <c r="M74" i="1" s="1"/>
  <c r="N74" i="1" s="1"/>
  <c r="L76" i="1"/>
  <c r="M76" i="1" s="1"/>
  <c r="N76" i="1" s="1"/>
  <c r="N30" i="1"/>
  <c r="L23" i="1"/>
  <c r="M23" i="1" s="1"/>
  <c r="N23" i="1" s="1"/>
  <c r="L36" i="1"/>
  <c r="M36" i="1" s="1"/>
  <c r="N36" i="1" s="1"/>
  <c r="L47" i="1"/>
  <c r="M47" i="1" s="1"/>
  <c r="N47" i="1" s="1"/>
  <c r="L63" i="1"/>
  <c r="M63" i="1" s="1"/>
  <c r="N63" i="1" s="1"/>
  <c r="L81" i="1"/>
  <c r="M81" i="1" s="1"/>
  <c r="N81" i="1" s="1"/>
  <c r="L5" i="1"/>
  <c r="M5" i="1" s="1"/>
  <c r="N5" i="1" s="1"/>
  <c r="L6" i="1"/>
  <c r="M6" i="1" s="1"/>
  <c r="N6" i="1" s="1"/>
  <c r="L7" i="1"/>
  <c r="M7" i="1" s="1"/>
  <c r="N7" i="1" s="1"/>
  <c r="L8" i="1"/>
  <c r="M8" i="1" s="1"/>
  <c r="N8" i="1" s="1"/>
  <c r="L9" i="1"/>
  <c r="M9" i="1" s="1"/>
  <c r="N9" i="1" s="1"/>
  <c r="L22" i="1"/>
  <c r="M22" i="1" s="1"/>
  <c r="N22" i="1" s="1"/>
  <c r="L32" i="1"/>
  <c r="M32" i="1" s="1"/>
  <c r="N32" i="1" s="1"/>
  <c r="L37" i="1"/>
  <c r="M37" i="1" s="1"/>
  <c r="N37" i="1" s="1"/>
  <c r="L39" i="1"/>
  <c r="M39" i="1" s="1"/>
  <c r="N39" i="1" s="1"/>
  <c r="L71" i="1"/>
  <c r="M71" i="1" s="1"/>
  <c r="N71" i="1" s="1"/>
  <c r="L18" i="1"/>
  <c r="M18" i="1" s="1"/>
  <c r="N18" i="1" s="1"/>
  <c r="L27" i="1"/>
  <c r="M27" i="1" s="1"/>
  <c r="N27" i="1" s="1"/>
  <c r="L45" i="1"/>
  <c r="M45" i="1" s="1"/>
  <c r="N45" i="1" s="1"/>
  <c r="L12" i="1"/>
  <c r="M12" i="1" s="1"/>
  <c r="N12" i="1" s="1"/>
  <c r="L29" i="1"/>
  <c r="M29" i="1" s="1"/>
  <c r="N29" i="1" s="1"/>
  <c r="L41" i="1"/>
  <c r="M41" i="1" s="1"/>
  <c r="N41" i="1" s="1"/>
  <c r="L61" i="1"/>
  <c r="M61" i="1" s="1"/>
  <c r="N61" i="1" s="1"/>
  <c r="L69" i="1"/>
  <c r="M69" i="1" s="1"/>
  <c r="N69" i="1" s="1"/>
  <c r="L77" i="1"/>
  <c r="M77" i="1" s="1"/>
  <c r="N77" i="1" s="1"/>
  <c r="L85" i="1"/>
  <c r="M85" i="1" s="1"/>
  <c r="N85" i="1" s="1"/>
  <c r="L31" i="1"/>
  <c r="M31" i="1" s="1"/>
  <c r="N31" i="1" s="1"/>
  <c r="L43" i="1"/>
  <c r="M43" i="1" s="1"/>
  <c r="N43" i="1" s="1"/>
  <c r="L51" i="1"/>
  <c r="M51" i="1" s="1"/>
  <c r="N51" i="1" s="1"/>
  <c r="L59" i="1"/>
  <c r="M59" i="1" s="1"/>
  <c r="N59" i="1" s="1"/>
  <c r="L67" i="1"/>
  <c r="M67" i="1" s="1"/>
  <c r="N67" i="1" s="1"/>
  <c r="L75" i="1"/>
  <c r="M75" i="1" s="1"/>
  <c r="N75" i="1" s="1"/>
  <c r="L83" i="1"/>
  <c r="M83" i="1" s="1"/>
  <c r="N83" i="1" s="1"/>
  <c r="N58" i="1" l="1"/>
  <c r="M88" i="1"/>
  <c r="M54" i="1"/>
</calcChain>
</file>

<file path=xl/sharedStrings.xml><?xml version="1.0" encoding="utf-8"?>
<sst xmlns="http://schemas.openxmlformats.org/spreadsheetml/2006/main" count="214" uniqueCount="55">
  <si>
    <t>ANEXO B. ESTUDIO DE COTIZACIÓNES</t>
  </si>
  <si>
    <t>ITEM</t>
  </si>
  <si>
    <t>EMBARCACION</t>
  </si>
  <si>
    <t>DESCRIPCION</t>
  </si>
  <si>
    <t>TIPO MANTENIMIENTO</t>
  </si>
  <si>
    <t>CANTIDAD</t>
  </si>
  <si>
    <t>GARCES RIASCOS ERNESTO ANGEL</t>
  </si>
  <si>
    <t xml:space="preserve">CASA VOLVO </t>
  </si>
  <si>
    <t xml:space="preserve">MENOR VALOR </t>
  </si>
  <si>
    <t xml:space="preserve">MEDIA ARITMETICA </t>
  </si>
  <si>
    <t xml:space="preserve">MEDIANA </t>
  </si>
  <si>
    <t xml:space="preserve">DESVIACION ESTANDAR </t>
  </si>
  <si>
    <t xml:space="preserve">COEFICIENTE DE VARIACION </t>
  </si>
  <si>
    <t xml:space="preserve">PRECIO DE REFERENCIA </t>
  </si>
  <si>
    <t xml:space="preserve">METRICA UTILIZADA </t>
  </si>
  <si>
    <t xml:space="preserve">VALOR TOTAL UNITARIO </t>
  </si>
  <si>
    <t>MANTENIMIENTO CORRECTIVO BOTES Y MOTORES</t>
  </si>
  <si>
    <t>Bote Pesquero 22 pies 225 en fibra de vidrio EMBARCACIÓN SULA</t>
  </si>
  <si>
    <t>Resane y Re parcheo (fibra de vidrio)</t>
  </si>
  <si>
    <t>CORRECTIVO</t>
  </si>
  <si>
    <t>Refuerzo asiento de conducción (fibra de vidrio)</t>
  </si>
  <si>
    <t>kit de botella dirección hidraulica</t>
  </si>
  <si>
    <t>Refuerzo bancas pasajeros (fibra de vidrio)</t>
  </si>
  <si>
    <t>Refuerzo consola del timón</t>
  </si>
  <si>
    <t>Reparación Espejo</t>
  </si>
  <si>
    <t>Bote 26 pies con accesorios, en fibra de vidrio EMBARCACIÓN PIANDE</t>
  </si>
  <si>
    <t>Un motor Yamaha fuera de borda 100 HP Largo. Trim. Serie No. 60CL1009920 EMBARCACIÓN SULA</t>
  </si>
  <si>
    <t>kit bomba de agua</t>
  </si>
  <si>
    <t>Sistema electrico</t>
  </si>
  <si>
    <t>Cambio de bujías (8 bujías por motor)</t>
  </si>
  <si>
    <t>Línea de combustible completa</t>
  </si>
  <si>
    <t>Cable de alimentación de las baterías</t>
  </si>
  <si>
    <t>Un Motor fuera de borda 150HP - 2867 CC marca Suzuki, serie SM 910011 EMBARCACIÓN PIANDE</t>
  </si>
  <si>
    <t>Bote Taxi 29 pies fibra de vidrio EMBARCACIÓN FRAGATA</t>
  </si>
  <si>
    <t>Retoque pintura exterior, Reparación de la quilla, Pintura interior, arreglo de borderas</t>
  </si>
  <si>
    <t>Bote Taxi 18 pies fibra de vidrio EMBARCACIÓN CORALINA</t>
  </si>
  <si>
    <t>carpa para bote</t>
  </si>
  <si>
    <t>Bote Pesquero 26 pies fibra de vidrio EMBARCACIÓN LAGARTO AZUL</t>
  </si>
  <si>
    <t>Un Motor fuera de borda 115HP Suzuki serie 142274 EMBARCACIÓN LAGARTO AZUL</t>
  </si>
  <si>
    <t>Un Motor fuera de borda 115HP Suzuki serie 142449 EMBARCACIÓN LAGARTO AZUL</t>
  </si>
  <si>
    <t>Un Motor fuera de borda 115HP Suzuki serie 042802 EMBARCACIÓN FRAGATA</t>
  </si>
  <si>
    <t>Un Motor fuera de borda 100HP Yamaha serie 60C1016516 EMBARCACIÓN FRAGATA</t>
  </si>
  <si>
    <t>Un Motor fuera de borda 60HP Yamaha serie 6C6L1037134 EMBARCACIÓN CORALINA</t>
  </si>
  <si>
    <t>SUBTOTAL</t>
  </si>
  <si>
    <t>SUBTOTAL PRECIO DE REFERENCIA</t>
  </si>
  <si>
    <t>MANTENIMIENTO PREVENTIVO MOTORES</t>
  </si>
  <si>
    <t>TIPO DE EQUIPO</t>
  </si>
  <si>
    <t>TIPO DE MANTENIMIENTO</t>
  </si>
  <si>
    <t>Revisión y mantenimiento del sistema de engranaje</t>
  </si>
  <si>
    <t>PREVENTIVO</t>
  </si>
  <si>
    <t>Guayas de aceleración (juego)</t>
  </si>
  <si>
    <t>Cambio del aceite de la caja incluye los filtros, empaques/ sellos de las transmisiones.</t>
  </si>
  <si>
    <t>Sistema de rodamiento</t>
  </si>
  <si>
    <t>Motor de arranque</t>
  </si>
  <si>
    <t xml:space="preserve">PREVENTIVO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</si>
</sst>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* #,##0_);_(* \(#,##0\);_(* &quot;-&quot;??_);_(@_)"/>
    <numFmt numFmtId="166" formatCode="_-&quot;$&quot;\ * #,##0_-;\-&quot;$&quot;\ * #,##0_-;_-&quot;$&quot;\ * &quot;-&quot;??_-;_-@_-"/>
  </numFmts>
  <fonts count="11" x14ac:knownFonts="1">
    <font>
      <sz val="11"/>
      <color theme="1"/>
      <name val="Calibri"/>
      <scheme val="minor"/>
    </font>
    <font>
      <b/>
      <sz val="9"/>
      <color theme="1"/>
      <name val="Arial Narrow"/>
      <family val="2"/>
    </font>
    <font>
      <sz val="11"/>
      <name val="Calibri"/>
      <family val="2"/>
    </font>
    <font>
      <sz val="9"/>
      <color theme="1"/>
      <name val="Verdana"/>
      <family val="2"/>
    </font>
    <font>
      <b/>
      <sz val="9"/>
      <color rgb="FF000000"/>
      <name val="Arial Narrow"/>
      <family val="2"/>
    </font>
    <font>
      <sz val="9"/>
      <color theme="1"/>
      <name val="Arial Narrow"/>
      <family val="2"/>
    </font>
    <font>
      <sz val="9"/>
      <color rgb="FF000000"/>
      <name val="Arial Narrow"/>
      <family val="2"/>
    </font>
    <font>
      <b/>
      <sz val="9"/>
      <color theme="1"/>
      <name val="Verdana"/>
      <family val="2"/>
    </font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sz val="10"/>
      <color theme="1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BDD6EE"/>
        <bgColor rgb="FFBDD6EE"/>
      </patternFill>
    </fill>
    <fill>
      <patternFill patternType="solid">
        <fgColor rgb="FFD9E2F3"/>
        <bgColor rgb="FFD9E2F3"/>
      </patternFill>
    </fill>
    <fill>
      <patternFill patternType="solid">
        <fgColor rgb="FFFFFF00"/>
        <bgColor rgb="FFFFFF00"/>
      </patternFill>
    </fill>
    <fill>
      <patternFill patternType="solid">
        <fgColor rgb="FFB4C6E7"/>
        <bgColor rgb="FFB4C6E7"/>
      </patternFill>
    </fill>
    <fill>
      <patternFill patternType="solid">
        <fgColor rgb="FFFBE4D5"/>
        <bgColor rgb="FFFBE4D5"/>
      </patternFill>
    </fill>
    <fill>
      <patternFill patternType="solid">
        <fgColor rgb="FFAEABAB"/>
        <bgColor rgb="FFAEABAB"/>
      </patternFill>
    </fill>
    <fill>
      <patternFill patternType="solid">
        <fgColor theme="0"/>
        <bgColor theme="0"/>
      </patternFill>
    </fill>
    <fill>
      <patternFill patternType="solid">
        <fgColor rgb="FFA5A5A5"/>
        <b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rgb="FF92D05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8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5" fillId="11" borderId="1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0" fillId="0" borderId="1" xfId="0" applyBorder="1"/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164" fontId="5" fillId="11" borderId="1" xfId="0" applyNumberFormat="1" applyFont="1" applyFill="1" applyBorder="1" applyAlignment="1">
      <alignment horizontal="center" vertical="center"/>
    </xf>
    <xf numFmtId="9" fontId="5" fillId="11" borderId="1" xfId="0" applyNumberFormat="1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vertical="center" wrapText="1"/>
    </xf>
    <xf numFmtId="0" fontId="6" fillId="11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7" fillId="0" borderId="1" xfId="0" applyFont="1" applyBorder="1"/>
    <xf numFmtId="0" fontId="5" fillId="1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7" fillId="0" borderId="2" xfId="0" applyFont="1" applyBorder="1"/>
    <xf numFmtId="0" fontId="0" fillId="0" borderId="2" xfId="0" applyBorder="1"/>
    <xf numFmtId="0" fontId="3" fillId="0" borderId="3" xfId="0" applyFont="1" applyBorder="1"/>
    <xf numFmtId="0" fontId="0" fillId="0" borderId="3" xfId="0" applyBorder="1"/>
    <xf numFmtId="0" fontId="3" fillId="0" borderId="0" xfId="0" applyFont="1"/>
    <xf numFmtId="0" fontId="2" fillId="11" borderId="1" xfId="0" applyFont="1" applyFill="1" applyBorder="1" applyAlignment="1">
      <alignment horizontal="center"/>
    </xf>
    <xf numFmtId="0" fontId="5" fillId="13" borderId="1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 wrapText="1"/>
    </xf>
    <xf numFmtId="164" fontId="5" fillId="13" borderId="1" xfId="0" applyNumberFormat="1" applyFont="1" applyFill="1" applyBorder="1" applyAlignment="1">
      <alignment horizontal="center" vertical="center"/>
    </xf>
    <xf numFmtId="9" fontId="5" fillId="13" borderId="1" xfId="0" applyNumberFormat="1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vertical="center" wrapText="1"/>
    </xf>
    <xf numFmtId="0" fontId="5" fillId="11" borderId="1" xfId="0" applyFont="1" applyFill="1" applyBorder="1" applyAlignment="1">
      <alignment horizontal="center"/>
    </xf>
    <xf numFmtId="165" fontId="5" fillId="14" borderId="1" xfId="0" applyNumberFormat="1" applyFont="1" applyFill="1" applyBorder="1" applyAlignment="1">
      <alignment horizontal="center" vertical="center"/>
    </xf>
    <xf numFmtId="165" fontId="1" fillId="14" borderId="1" xfId="0" applyNumberFormat="1" applyFont="1" applyFill="1" applyBorder="1" applyAlignment="1">
      <alignment horizontal="center" vertical="center"/>
    </xf>
    <xf numFmtId="165" fontId="5" fillId="14" borderId="1" xfId="0" applyNumberFormat="1" applyFont="1" applyFill="1" applyBorder="1" applyAlignment="1">
      <alignment vertical="center"/>
    </xf>
    <xf numFmtId="165" fontId="1" fillId="14" borderId="1" xfId="0" applyNumberFormat="1" applyFont="1" applyFill="1" applyBorder="1" applyAlignment="1">
      <alignment vertical="center"/>
    </xf>
    <xf numFmtId="166" fontId="9" fillId="11" borderId="1" xfId="1" applyNumberFormat="1" applyFont="1" applyFill="1" applyBorder="1"/>
    <xf numFmtId="166" fontId="9" fillId="13" borderId="1" xfId="1" applyNumberFormat="1" applyFont="1" applyFill="1" applyBorder="1"/>
    <xf numFmtId="166" fontId="9" fillId="13" borderId="1" xfId="1" applyNumberFormat="1" applyFont="1" applyFill="1" applyBorder="1" applyAlignment="1">
      <alignment horizontal="center" vertical="center" wrapText="1"/>
    </xf>
    <xf numFmtId="166" fontId="9" fillId="0" borderId="1" xfId="1" applyNumberFormat="1" applyFont="1" applyBorder="1"/>
    <xf numFmtId="166" fontId="10" fillId="11" borderId="1" xfId="1" applyNumberFormat="1" applyFont="1" applyFill="1" applyBorder="1" applyAlignment="1">
      <alignment horizontal="center" vertical="center" wrapText="1"/>
    </xf>
    <xf numFmtId="166" fontId="10" fillId="13" borderId="1" xfId="1" applyNumberFormat="1" applyFont="1" applyFill="1" applyBorder="1" applyAlignment="1">
      <alignment horizontal="center" vertical="center" wrapText="1"/>
    </xf>
    <xf numFmtId="166" fontId="9" fillId="11" borderId="1" xfId="1" applyNumberFormat="1" applyFont="1" applyFill="1" applyBorder="1" applyAlignment="1">
      <alignment vertical="center"/>
    </xf>
    <xf numFmtId="166" fontId="9" fillId="13" borderId="1" xfId="1" applyNumberFormat="1" applyFont="1" applyFill="1" applyBorder="1" applyAlignment="1">
      <alignment vertical="center"/>
    </xf>
    <xf numFmtId="166" fontId="5" fillId="11" borderId="1" xfId="1" applyNumberFormat="1" applyFont="1" applyFill="1" applyBorder="1" applyAlignment="1">
      <alignment horizontal="center" vertical="center"/>
    </xf>
    <xf numFmtId="166" fontId="5" fillId="0" borderId="1" xfId="1" applyNumberFormat="1" applyFont="1" applyBorder="1" applyAlignment="1">
      <alignment horizontal="center" vertical="center"/>
    </xf>
    <xf numFmtId="44" fontId="9" fillId="0" borderId="1" xfId="1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/>
    </xf>
    <xf numFmtId="44" fontId="10" fillId="11" borderId="1" xfId="1" applyFont="1" applyFill="1" applyBorder="1" applyAlignment="1">
      <alignment horizontal="center" vertical="center" wrapText="1"/>
    </xf>
    <xf numFmtId="44" fontId="10" fillId="13" borderId="1" xfId="1" applyFont="1" applyFill="1" applyBorder="1" applyAlignment="1">
      <alignment horizontal="center" vertical="center" wrapText="1"/>
    </xf>
    <xf numFmtId="44" fontId="9" fillId="11" borderId="1" xfId="1" applyFont="1" applyFill="1" applyBorder="1" applyAlignment="1">
      <alignment horizontal="center" vertical="center" wrapText="1"/>
    </xf>
    <xf numFmtId="44" fontId="9" fillId="13" borderId="1" xfId="1" applyFont="1" applyFill="1" applyBorder="1" applyAlignment="1">
      <alignment horizontal="center" vertical="center" wrapText="1"/>
    </xf>
    <xf numFmtId="0" fontId="5" fillId="11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2" fillId="11" borderId="1" xfId="0" applyFont="1" applyFill="1" applyBorder="1" applyAlignment="1">
      <alignment horizontal="center" vertical="center"/>
    </xf>
    <xf numFmtId="0" fontId="2" fillId="11" borderId="1" xfId="0" applyFont="1" applyFill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42"/>
  <sheetViews>
    <sheetView tabSelected="1" workbookViewId="0">
      <selection activeCell="C35" sqref="C35"/>
    </sheetView>
  </sheetViews>
  <sheetFormatPr baseColWidth="10" defaultColWidth="14.44140625" defaultRowHeight="15" customHeight="1" x14ac:dyDescent="0.3"/>
  <cols>
    <col min="1" max="1" width="8" style="9" customWidth="1"/>
    <col min="2" max="2" width="29.6640625" style="9" customWidth="1"/>
    <col min="3" max="3" width="74.5546875" style="9" customWidth="1"/>
    <col min="4" max="4" width="19.44140625" style="9" customWidth="1"/>
    <col min="5" max="5" width="8.109375" style="9" bestFit="1" customWidth="1"/>
    <col min="6" max="6" width="21.33203125" style="9" customWidth="1"/>
    <col min="7" max="7" width="19" style="9" customWidth="1"/>
    <col min="8" max="11" width="15.6640625" style="9" customWidth="1"/>
    <col min="12" max="12" width="16" style="9" customWidth="1"/>
    <col min="13" max="13" width="13.88671875" style="9" customWidth="1"/>
    <col min="14" max="14" width="21.109375" style="9" customWidth="1"/>
    <col min="15" max="26" width="10.6640625" style="9" customWidth="1"/>
    <col min="27" max="16384" width="14.44140625" style="9"/>
  </cols>
  <sheetData>
    <row r="1" spans="1:26" ht="11.25" customHeight="1" x14ac:dyDescent="0.3">
      <c r="A1" s="78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1.25" customHeight="1" x14ac:dyDescent="0.3">
      <c r="A2" s="79" t="s">
        <v>1</v>
      </c>
      <c r="B2" s="75" t="s">
        <v>2</v>
      </c>
      <c r="C2" s="75" t="s">
        <v>3</v>
      </c>
      <c r="D2" s="75" t="s">
        <v>4</v>
      </c>
      <c r="E2" s="80" t="s">
        <v>5</v>
      </c>
      <c r="F2" s="10" t="s">
        <v>6</v>
      </c>
      <c r="G2" s="11" t="s">
        <v>7</v>
      </c>
      <c r="H2" s="76" t="s">
        <v>8</v>
      </c>
      <c r="I2" s="76" t="s">
        <v>9</v>
      </c>
      <c r="J2" s="76" t="s">
        <v>10</v>
      </c>
      <c r="K2" s="76" t="s">
        <v>11</v>
      </c>
      <c r="L2" s="76" t="s">
        <v>12</v>
      </c>
      <c r="M2" s="76" t="s">
        <v>13</v>
      </c>
      <c r="N2" s="76" t="s">
        <v>14</v>
      </c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1.25" customHeight="1" x14ac:dyDescent="0.3">
      <c r="A3" s="65"/>
      <c r="B3" s="65"/>
      <c r="C3" s="65"/>
      <c r="D3" s="65"/>
      <c r="E3" s="65"/>
      <c r="F3" s="10" t="s">
        <v>15</v>
      </c>
      <c r="G3" s="11" t="s">
        <v>15</v>
      </c>
      <c r="H3" s="65"/>
      <c r="I3" s="65"/>
      <c r="J3" s="65"/>
      <c r="K3" s="65"/>
      <c r="L3" s="65"/>
      <c r="M3" s="65"/>
      <c r="N3" s="65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1.25" customHeight="1" x14ac:dyDescent="0.3">
      <c r="A4" s="77" t="s">
        <v>16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23.4" customHeight="1" x14ac:dyDescent="0.3">
      <c r="A5" s="32">
        <v>1</v>
      </c>
      <c r="B5" s="15" t="s">
        <v>17</v>
      </c>
      <c r="C5" s="3" t="s">
        <v>21</v>
      </c>
      <c r="D5" s="3" t="s">
        <v>19</v>
      </c>
      <c r="E5" s="12">
        <v>1</v>
      </c>
      <c r="F5" s="55">
        <v>4000000</v>
      </c>
      <c r="G5" s="49">
        <v>7500000</v>
      </c>
      <c r="H5" s="13">
        <f t="shared" ref="H5:H53" si="0">+MIN(F5:G5)</f>
        <v>4000000</v>
      </c>
      <c r="I5" s="13">
        <f t="shared" ref="I5:I53" si="1">AVERAGE(F5:G5)</f>
        <v>5750000</v>
      </c>
      <c r="J5" s="13">
        <f t="shared" ref="J5:J53" si="2">MEDIAN(F5:G5)</f>
        <v>5750000</v>
      </c>
      <c r="K5" s="13">
        <f t="shared" ref="K5:K53" si="3">_xlfn.STDEV.P(F5:G5)</f>
        <v>1750000</v>
      </c>
      <c r="L5" s="14">
        <f t="shared" ref="L5:L53" si="4">K5/I5</f>
        <v>0.30434782608695654</v>
      </c>
      <c r="M5" s="39">
        <f t="shared" ref="M5:M53" si="5">IF(L5&lt;=0.15,I5,IF(AND(L5&gt;0.15,L5&lt;=0.49),J5,H5))</f>
        <v>5750000</v>
      </c>
      <c r="N5" s="15" t="str">
        <f t="shared" ref="N5:N53" si="6">IF(M5=H5, "MENOR VALOR", IF(M5=I5,"MEDIA ARITMETICA", IF(M5=J5,"MEDIANA")))</f>
        <v>MEDIA ARITMETICA</v>
      </c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25.2" customHeight="1" x14ac:dyDescent="0.3">
      <c r="A6" s="2">
        <v>2</v>
      </c>
      <c r="B6" s="7" t="s">
        <v>25</v>
      </c>
      <c r="C6" s="1" t="s">
        <v>21</v>
      </c>
      <c r="D6" s="1" t="s">
        <v>19</v>
      </c>
      <c r="E6" s="17">
        <v>1</v>
      </c>
      <c r="F6" s="56">
        <v>4000000</v>
      </c>
      <c r="G6" s="50">
        <v>7500000</v>
      </c>
      <c r="H6" s="18">
        <f t="shared" si="0"/>
        <v>4000000</v>
      </c>
      <c r="I6" s="18">
        <f t="shared" si="1"/>
        <v>5750000</v>
      </c>
      <c r="J6" s="18">
        <f t="shared" si="2"/>
        <v>5750000</v>
      </c>
      <c r="K6" s="18">
        <f t="shared" si="3"/>
        <v>1750000</v>
      </c>
      <c r="L6" s="19">
        <f t="shared" si="4"/>
        <v>0.30434782608695654</v>
      </c>
      <c r="M6" s="39">
        <f t="shared" si="5"/>
        <v>5750000</v>
      </c>
      <c r="N6" s="6" t="str">
        <f t="shared" si="6"/>
        <v>MEDIA ARITMETICA</v>
      </c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1.25" customHeight="1" x14ac:dyDescent="0.3">
      <c r="A7" s="70">
        <v>3</v>
      </c>
      <c r="B7" s="59" t="s">
        <v>26</v>
      </c>
      <c r="C7" s="3" t="s">
        <v>27</v>
      </c>
      <c r="D7" s="3" t="s">
        <v>19</v>
      </c>
      <c r="E7" s="16">
        <v>1</v>
      </c>
      <c r="F7" s="55">
        <v>960000</v>
      </c>
      <c r="G7" s="43">
        <v>970000</v>
      </c>
      <c r="H7" s="13">
        <f t="shared" si="0"/>
        <v>960000</v>
      </c>
      <c r="I7" s="13">
        <f t="shared" si="1"/>
        <v>965000</v>
      </c>
      <c r="J7" s="13">
        <f t="shared" si="2"/>
        <v>965000</v>
      </c>
      <c r="K7" s="13">
        <f t="shared" si="3"/>
        <v>5000</v>
      </c>
      <c r="L7" s="14">
        <f t="shared" si="4"/>
        <v>5.1813471502590676E-3</v>
      </c>
      <c r="M7" s="39">
        <f t="shared" si="5"/>
        <v>965000</v>
      </c>
      <c r="N7" s="15" t="str">
        <f t="shared" si="6"/>
        <v>MEDIA ARITMETICA</v>
      </c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11.25" customHeight="1" x14ac:dyDescent="0.3">
      <c r="A8" s="67"/>
      <c r="B8" s="59"/>
      <c r="C8" s="4" t="s">
        <v>28</v>
      </c>
      <c r="D8" s="12" t="s">
        <v>19</v>
      </c>
      <c r="E8" s="4">
        <v>1</v>
      </c>
      <c r="F8" s="55">
        <v>790000</v>
      </c>
      <c r="G8" s="43">
        <v>800000</v>
      </c>
      <c r="H8" s="13">
        <f t="shared" si="0"/>
        <v>790000</v>
      </c>
      <c r="I8" s="13">
        <f t="shared" si="1"/>
        <v>795000</v>
      </c>
      <c r="J8" s="13">
        <f t="shared" si="2"/>
        <v>795000</v>
      </c>
      <c r="K8" s="13">
        <f t="shared" si="3"/>
        <v>5000</v>
      </c>
      <c r="L8" s="14">
        <f t="shared" si="4"/>
        <v>6.2893081761006293E-3</v>
      </c>
      <c r="M8" s="39">
        <f t="shared" si="5"/>
        <v>795000</v>
      </c>
      <c r="N8" s="15" t="str">
        <f t="shared" si="6"/>
        <v>MEDIA ARITMETICA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11.25" customHeight="1" x14ac:dyDescent="0.3">
      <c r="A9" s="67"/>
      <c r="B9" s="59"/>
      <c r="C9" s="16" t="s">
        <v>29</v>
      </c>
      <c r="D9" s="16" t="s">
        <v>19</v>
      </c>
      <c r="E9" s="12">
        <v>1</v>
      </c>
      <c r="F9" s="55">
        <v>652500</v>
      </c>
      <c r="G9" s="43">
        <v>655000</v>
      </c>
      <c r="H9" s="13">
        <f t="shared" si="0"/>
        <v>652500</v>
      </c>
      <c r="I9" s="13">
        <f t="shared" si="1"/>
        <v>653750</v>
      </c>
      <c r="J9" s="13">
        <f t="shared" si="2"/>
        <v>653750</v>
      </c>
      <c r="K9" s="13">
        <f t="shared" si="3"/>
        <v>1250</v>
      </c>
      <c r="L9" s="14">
        <f t="shared" si="4"/>
        <v>1.9120458891013384E-3</v>
      </c>
      <c r="M9" s="39">
        <f t="shared" si="5"/>
        <v>653750</v>
      </c>
      <c r="N9" s="15" t="str">
        <f t="shared" si="6"/>
        <v>MEDIA ARITMETICA</v>
      </c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11.25" customHeight="1" x14ac:dyDescent="0.3">
      <c r="A10" s="67"/>
      <c r="B10" s="59"/>
      <c r="C10" s="16" t="s">
        <v>30</v>
      </c>
      <c r="D10" s="16" t="s">
        <v>19</v>
      </c>
      <c r="E10" s="12">
        <v>1</v>
      </c>
      <c r="F10" s="55">
        <v>435000</v>
      </c>
      <c r="G10" s="43">
        <v>450000</v>
      </c>
      <c r="H10" s="13">
        <f t="shared" si="0"/>
        <v>435000</v>
      </c>
      <c r="I10" s="13">
        <f t="shared" si="1"/>
        <v>442500</v>
      </c>
      <c r="J10" s="13">
        <f t="shared" si="2"/>
        <v>442500</v>
      </c>
      <c r="K10" s="13">
        <f t="shared" si="3"/>
        <v>7500</v>
      </c>
      <c r="L10" s="14">
        <f t="shared" si="4"/>
        <v>1.6949152542372881E-2</v>
      </c>
      <c r="M10" s="39">
        <f t="shared" si="5"/>
        <v>442500</v>
      </c>
      <c r="N10" s="15" t="str">
        <f t="shared" si="6"/>
        <v>MEDIA ARITMETICA</v>
      </c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11.25" customHeight="1" x14ac:dyDescent="0.3">
      <c r="A11" s="71">
        <v>4</v>
      </c>
      <c r="B11" s="60" t="s">
        <v>32</v>
      </c>
      <c r="C11" s="5" t="s">
        <v>28</v>
      </c>
      <c r="D11" s="17" t="s">
        <v>19</v>
      </c>
      <c r="E11" s="5">
        <v>1</v>
      </c>
      <c r="F11" s="56">
        <v>790000</v>
      </c>
      <c r="G11" s="44">
        <v>800000</v>
      </c>
      <c r="H11" s="18">
        <f t="shared" si="0"/>
        <v>790000</v>
      </c>
      <c r="I11" s="18">
        <f t="shared" si="1"/>
        <v>795000</v>
      </c>
      <c r="J11" s="18">
        <f t="shared" si="2"/>
        <v>795000</v>
      </c>
      <c r="K11" s="18">
        <f t="shared" si="3"/>
        <v>5000</v>
      </c>
      <c r="L11" s="19">
        <f t="shared" si="4"/>
        <v>6.2893081761006293E-3</v>
      </c>
      <c r="M11" s="39">
        <f t="shared" si="5"/>
        <v>795000</v>
      </c>
      <c r="N11" s="6" t="str">
        <f t="shared" si="6"/>
        <v>MEDIA ARITMETICA</v>
      </c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11.25" customHeight="1" x14ac:dyDescent="0.3">
      <c r="A12" s="65"/>
      <c r="B12" s="60"/>
      <c r="C12" s="1" t="s">
        <v>27</v>
      </c>
      <c r="D12" s="1" t="s">
        <v>19</v>
      </c>
      <c r="E12" s="20">
        <v>1</v>
      </c>
      <c r="F12" s="56">
        <v>960000</v>
      </c>
      <c r="G12" s="44">
        <v>970000</v>
      </c>
      <c r="H12" s="18">
        <f t="shared" si="0"/>
        <v>960000</v>
      </c>
      <c r="I12" s="18">
        <f t="shared" si="1"/>
        <v>965000</v>
      </c>
      <c r="J12" s="18">
        <f t="shared" si="2"/>
        <v>965000</v>
      </c>
      <c r="K12" s="18">
        <f t="shared" si="3"/>
        <v>5000</v>
      </c>
      <c r="L12" s="19">
        <f t="shared" si="4"/>
        <v>5.1813471502590676E-3</v>
      </c>
      <c r="M12" s="39">
        <f t="shared" si="5"/>
        <v>965000</v>
      </c>
      <c r="N12" s="6" t="str">
        <f t="shared" si="6"/>
        <v>MEDIA ARITMETICA</v>
      </c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1.25" customHeight="1" x14ac:dyDescent="0.3">
      <c r="A13" s="65"/>
      <c r="B13" s="60"/>
      <c r="C13" s="20" t="s">
        <v>29</v>
      </c>
      <c r="D13" s="20" t="s">
        <v>19</v>
      </c>
      <c r="E13" s="17">
        <v>1</v>
      </c>
      <c r="F13" s="56">
        <v>652500</v>
      </c>
      <c r="G13" s="44">
        <v>655000</v>
      </c>
      <c r="H13" s="18">
        <f t="shared" si="0"/>
        <v>652500</v>
      </c>
      <c r="I13" s="18">
        <f t="shared" si="1"/>
        <v>653750</v>
      </c>
      <c r="J13" s="18">
        <f t="shared" si="2"/>
        <v>653750</v>
      </c>
      <c r="K13" s="18">
        <f t="shared" si="3"/>
        <v>1250</v>
      </c>
      <c r="L13" s="19">
        <f t="shared" si="4"/>
        <v>1.9120458891013384E-3</v>
      </c>
      <c r="M13" s="39">
        <f t="shared" si="5"/>
        <v>653750</v>
      </c>
      <c r="N13" s="6" t="str">
        <f t="shared" si="6"/>
        <v>MEDIA ARITMETICA</v>
      </c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11.25" customHeight="1" x14ac:dyDescent="0.3">
      <c r="A14" s="65"/>
      <c r="B14" s="60"/>
      <c r="C14" s="20" t="s">
        <v>30</v>
      </c>
      <c r="D14" s="20" t="s">
        <v>19</v>
      </c>
      <c r="E14" s="17">
        <v>1</v>
      </c>
      <c r="F14" s="56">
        <v>435000</v>
      </c>
      <c r="G14" s="44">
        <v>450000</v>
      </c>
      <c r="H14" s="18">
        <f t="shared" si="0"/>
        <v>435000</v>
      </c>
      <c r="I14" s="18">
        <f t="shared" si="1"/>
        <v>442500</v>
      </c>
      <c r="J14" s="18">
        <f t="shared" si="2"/>
        <v>442500</v>
      </c>
      <c r="K14" s="18">
        <f t="shared" si="3"/>
        <v>7500</v>
      </c>
      <c r="L14" s="19">
        <f t="shared" si="4"/>
        <v>1.6949152542372881E-2</v>
      </c>
      <c r="M14" s="39">
        <f t="shared" si="5"/>
        <v>442500</v>
      </c>
      <c r="N14" s="6" t="str">
        <f t="shared" si="6"/>
        <v>MEDIA ARITMETICA</v>
      </c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11.25" customHeight="1" x14ac:dyDescent="0.3">
      <c r="A15" s="66">
        <v>5</v>
      </c>
      <c r="B15" s="61" t="s">
        <v>33</v>
      </c>
      <c r="C15" s="21" t="s">
        <v>20</v>
      </c>
      <c r="D15" s="21" t="s">
        <v>19</v>
      </c>
      <c r="E15" s="22">
        <v>1</v>
      </c>
      <c r="F15" s="55">
        <v>325000</v>
      </c>
      <c r="G15" s="43">
        <v>350000</v>
      </c>
      <c r="H15" s="13">
        <f t="shared" si="0"/>
        <v>325000</v>
      </c>
      <c r="I15" s="13">
        <f t="shared" si="1"/>
        <v>337500</v>
      </c>
      <c r="J15" s="13">
        <f t="shared" si="2"/>
        <v>337500</v>
      </c>
      <c r="K15" s="13">
        <f t="shared" si="3"/>
        <v>12500</v>
      </c>
      <c r="L15" s="14">
        <f t="shared" si="4"/>
        <v>3.7037037037037035E-2</v>
      </c>
      <c r="M15" s="39">
        <f t="shared" si="5"/>
        <v>337500</v>
      </c>
      <c r="N15" s="15" t="str">
        <f t="shared" si="6"/>
        <v>MEDIA ARITMETICA</v>
      </c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11.25" customHeight="1" x14ac:dyDescent="0.3">
      <c r="A16" s="66"/>
      <c r="B16" s="61"/>
      <c r="C16" s="3" t="s">
        <v>21</v>
      </c>
      <c r="D16" s="3" t="s">
        <v>19</v>
      </c>
      <c r="E16" s="12">
        <v>1</v>
      </c>
      <c r="F16" s="55">
        <v>4000000</v>
      </c>
      <c r="G16" s="43">
        <v>7500000</v>
      </c>
      <c r="H16" s="13">
        <f t="shared" si="0"/>
        <v>4000000</v>
      </c>
      <c r="I16" s="13">
        <f t="shared" si="1"/>
        <v>5750000</v>
      </c>
      <c r="J16" s="13">
        <f t="shared" si="2"/>
        <v>5750000</v>
      </c>
      <c r="K16" s="13">
        <f t="shared" si="3"/>
        <v>1750000</v>
      </c>
      <c r="L16" s="14">
        <f t="shared" si="4"/>
        <v>0.30434782608695654</v>
      </c>
      <c r="M16" s="39">
        <f t="shared" si="5"/>
        <v>5750000</v>
      </c>
      <c r="N16" s="15" t="str">
        <f t="shared" si="6"/>
        <v>MEDIA ARITMETICA</v>
      </c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1.25" customHeight="1" x14ac:dyDescent="0.3">
      <c r="A17" s="66"/>
      <c r="B17" s="61"/>
      <c r="C17" s="21" t="s">
        <v>22</v>
      </c>
      <c r="D17" s="21" t="s">
        <v>19</v>
      </c>
      <c r="E17" s="22">
        <v>1</v>
      </c>
      <c r="F17" s="55">
        <v>463500</v>
      </c>
      <c r="G17" s="43">
        <v>477000</v>
      </c>
      <c r="H17" s="13">
        <f t="shared" si="0"/>
        <v>463500</v>
      </c>
      <c r="I17" s="13">
        <f t="shared" si="1"/>
        <v>470250</v>
      </c>
      <c r="J17" s="13">
        <f t="shared" si="2"/>
        <v>470250</v>
      </c>
      <c r="K17" s="13">
        <f t="shared" si="3"/>
        <v>6750</v>
      </c>
      <c r="L17" s="14">
        <f t="shared" si="4"/>
        <v>1.4354066985645933E-2</v>
      </c>
      <c r="M17" s="39">
        <f t="shared" si="5"/>
        <v>470250</v>
      </c>
      <c r="N17" s="15" t="str">
        <f t="shared" si="6"/>
        <v>MEDIA ARITMETICA</v>
      </c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1.25" customHeight="1" x14ac:dyDescent="0.3">
      <c r="A18" s="66"/>
      <c r="B18" s="61"/>
      <c r="C18" s="21" t="s">
        <v>24</v>
      </c>
      <c r="D18" s="21" t="s">
        <v>19</v>
      </c>
      <c r="E18" s="22">
        <v>1</v>
      </c>
      <c r="F18" s="55">
        <v>628500</v>
      </c>
      <c r="G18" s="43">
        <v>657000</v>
      </c>
      <c r="H18" s="13">
        <f t="shared" si="0"/>
        <v>628500</v>
      </c>
      <c r="I18" s="13">
        <f t="shared" si="1"/>
        <v>642750</v>
      </c>
      <c r="J18" s="13">
        <f t="shared" si="2"/>
        <v>642750</v>
      </c>
      <c r="K18" s="13">
        <f t="shared" si="3"/>
        <v>14250</v>
      </c>
      <c r="L18" s="14">
        <f t="shared" si="4"/>
        <v>2.2170361726954493E-2</v>
      </c>
      <c r="M18" s="39">
        <f t="shared" si="5"/>
        <v>642750</v>
      </c>
      <c r="N18" s="15" t="str">
        <f t="shared" si="6"/>
        <v>MEDIA ARITMETICA</v>
      </c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1.25" customHeight="1" x14ac:dyDescent="0.3">
      <c r="A19" s="66"/>
      <c r="B19" s="61"/>
      <c r="C19" s="22" t="s">
        <v>34</v>
      </c>
      <c r="D19" s="21" t="s">
        <v>19</v>
      </c>
      <c r="E19" s="22">
        <v>1</v>
      </c>
      <c r="F19" s="55">
        <v>2000000</v>
      </c>
      <c r="G19" s="43">
        <v>4850000</v>
      </c>
      <c r="H19" s="13">
        <f t="shared" si="0"/>
        <v>2000000</v>
      </c>
      <c r="I19" s="13">
        <f t="shared" si="1"/>
        <v>3425000</v>
      </c>
      <c r="J19" s="13">
        <f t="shared" si="2"/>
        <v>3425000</v>
      </c>
      <c r="K19" s="13">
        <f t="shared" si="3"/>
        <v>1425000</v>
      </c>
      <c r="L19" s="14">
        <f t="shared" si="4"/>
        <v>0.41605839416058393</v>
      </c>
      <c r="M19" s="39">
        <f t="shared" si="5"/>
        <v>3425000</v>
      </c>
      <c r="N19" s="15" t="str">
        <f t="shared" si="6"/>
        <v>MEDIA ARITMETICA</v>
      </c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1.25" customHeight="1" x14ac:dyDescent="0.3">
      <c r="A20" s="68">
        <v>6</v>
      </c>
      <c r="B20" s="62" t="s">
        <v>35</v>
      </c>
      <c r="C20" s="33" t="s">
        <v>21</v>
      </c>
      <c r="D20" s="33" t="s">
        <v>19</v>
      </c>
      <c r="E20" s="34">
        <v>1</v>
      </c>
      <c r="F20" s="56">
        <v>4000000</v>
      </c>
      <c r="G20" s="45">
        <v>7500000</v>
      </c>
      <c r="H20" s="35">
        <f t="shared" ref="H20" si="7">+MIN(F20:G20)</f>
        <v>4000000</v>
      </c>
      <c r="I20" s="35">
        <f t="shared" ref="I20" si="8">AVERAGE(F20:G20)</f>
        <v>5750000</v>
      </c>
      <c r="J20" s="35">
        <f t="shared" ref="J20" si="9">MEDIAN(F20:G20)</f>
        <v>5750000</v>
      </c>
      <c r="K20" s="35">
        <f t="shared" ref="K20" si="10">_xlfn.STDEV.P(F20:G20)</f>
        <v>1750000</v>
      </c>
      <c r="L20" s="36">
        <f t="shared" ref="L20" si="11">K20/I20</f>
        <v>0.30434782608695654</v>
      </c>
      <c r="M20" s="39">
        <f t="shared" ref="M20" si="12">IF(L20&lt;=0.15,I20,IF(AND(L20&gt;0.15,L20&lt;=0.49),J20,H20))</f>
        <v>5750000</v>
      </c>
      <c r="N20" s="37" t="str">
        <f t="shared" ref="N20" si="13">IF(M20=H20, "MENOR VALOR", IF(M20=I20,"MEDIA ARITMETICA", IF(M20=J20,"MEDIANA")))</f>
        <v>MEDIA ARITMETICA</v>
      </c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4.4" x14ac:dyDescent="0.3">
      <c r="A21" s="69"/>
      <c r="B21" s="63"/>
      <c r="C21" s="1" t="s">
        <v>36</v>
      </c>
      <c r="D21" s="1" t="s">
        <v>19</v>
      </c>
      <c r="E21" s="17">
        <v>1</v>
      </c>
      <c r="F21" s="56">
        <v>2775000</v>
      </c>
      <c r="G21" s="46">
        <v>2850000</v>
      </c>
      <c r="H21" s="18">
        <f t="shared" si="0"/>
        <v>2775000</v>
      </c>
      <c r="I21" s="18">
        <f t="shared" si="1"/>
        <v>2812500</v>
      </c>
      <c r="J21" s="18">
        <f t="shared" si="2"/>
        <v>2812500</v>
      </c>
      <c r="K21" s="18">
        <f t="shared" si="3"/>
        <v>37500</v>
      </c>
      <c r="L21" s="19">
        <f t="shared" si="4"/>
        <v>1.3333333333333334E-2</v>
      </c>
      <c r="M21" s="39">
        <f t="shared" si="5"/>
        <v>2812500</v>
      </c>
      <c r="N21" s="6" t="str">
        <f t="shared" si="6"/>
        <v>MEDIA ARITMETICA</v>
      </c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1.25" customHeight="1" x14ac:dyDescent="0.3">
      <c r="A22" s="70">
        <v>7</v>
      </c>
      <c r="B22" s="61" t="s">
        <v>37</v>
      </c>
      <c r="C22" s="21" t="s">
        <v>18</v>
      </c>
      <c r="D22" s="21" t="s">
        <v>19</v>
      </c>
      <c r="E22" s="22">
        <v>1</v>
      </c>
      <c r="F22" s="55">
        <v>3125000</v>
      </c>
      <c r="G22" s="47">
        <v>3250000</v>
      </c>
      <c r="H22" s="13">
        <f t="shared" si="0"/>
        <v>3125000</v>
      </c>
      <c r="I22" s="13">
        <f t="shared" si="1"/>
        <v>3187500</v>
      </c>
      <c r="J22" s="13">
        <f t="shared" si="2"/>
        <v>3187500</v>
      </c>
      <c r="K22" s="13">
        <f t="shared" si="3"/>
        <v>62500</v>
      </c>
      <c r="L22" s="14">
        <f t="shared" si="4"/>
        <v>1.9607843137254902E-2</v>
      </c>
      <c r="M22" s="39">
        <f t="shared" si="5"/>
        <v>3187500</v>
      </c>
      <c r="N22" s="15" t="str">
        <f t="shared" si="6"/>
        <v>MEDIA ARITMETICA</v>
      </c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1.25" customHeight="1" x14ac:dyDescent="0.3">
      <c r="A23" s="67"/>
      <c r="B23" s="67"/>
      <c r="C23" s="3" t="s">
        <v>36</v>
      </c>
      <c r="D23" s="3" t="s">
        <v>19</v>
      </c>
      <c r="E23" s="4">
        <v>1</v>
      </c>
      <c r="F23" s="55">
        <v>2000000</v>
      </c>
      <c r="G23" s="47">
        <v>4700000</v>
      </c>
      <c r="H23" s="13">
        <f t="shared" si="0"/>
        <v>2000000</v>
      </c>
      <c r="I23" s="13">
        <f t="shared" si="1"/>
        <v>3350000</v>
      </c>
      <c r="J23" s="13">
        <f t="shared" si="2"/>
        <v>3350000</v>
      </c>
      <c r="K23" s="13">
        <f t="shared" si="3"/>
        <v>1350000</v>
      </c>
      <c r="L23" s="14">
        <f t="shared" si="4"/>
        <v>0.40298507462686567</v>
      </c>
      <c r="M23" s="39">
        <f t="shared" si="5"/>
        <v>3350000</v>
      </c>
      <c r="N23" s="15" t="str">
        <f t="shared" si="6"/>
        <v>MEDIA ARITMETICA</v>
      </c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1.25" customHeight="1" x14ac:dyDescent="0.3">
      <c r="A24" s="67"/>
      <c r="B24" s="67"/>
      <c r="C24" s="21" t="s">
        <v>20</v>
      </c>
      <c r="D24" s="21" t="s">
        <v>19</v>
      </c>
      <c r="E24" s="22">
        <v>1</v>
      </c>
      <c r="F24" s="55">
        <v>325000</v>
      </c>
      <c r="G24" s="47">
        <v>350000</v>
      </c>
      <c r="H24" s="13">
        <f t="shared" si="0"/>
        <v>325000</v>
      </c>
      <c r="I24" s="13">
        <f t="shared" si="1"/>
        <v>337500</v>
      </c>
      <c r="J24" s="13">
        <f t="shared" si="2"/>
        <v>337500</v>
      </c>
      <c r="K24" s="13">
        <f t="shared" si="3"/>
        <v>12500</v>
      </c>
      <c r="L24" s="14">
        <f t="shared" si="4"/>
        <v>3.7037037037037035E-2</v>
      </c>
      <c r="M24" s="39">
        <f t="shared" si="5"/>
        <v>337500</v>
      </c>
      <c r="N24" s="15" t="str">
        <f t="shared" si="6"/>
        <v>MEDIA ARITMETICA</v>
      </c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1.25" customHeight="1" x14ac:dyDescent="0.3">
      <c r="A25" s="67"/>
      <c r="B25" s="67"/>
      <c r="C25" s="3" t="s">
        <v>21</v>
      </c>
      <c r="D25" s="3" t="s">
        <v>19</v>
      </c>
      <c r="E25" s="12">
        <v>1</v>
      </c>
      <c r="F25" s="55">
        <v>4000000</v>
      </c>
      <c r="G25" s="47">
        <v>7500000</v>
      </c>
      <c r="H25" s="13">
        <f t="shared" si="0"/>
        <v>4000000</v>
      </c>
      <c r="I25" s="13">
        <f t="shared" si="1"/>
        <v>5750000</v>
      </c>
      <c r="J25" s="13">
        <f t="shared" si="2"/>
        <v>5750000</v>
      </c>
      <c r="K25" s="13">
        <f t="shared" si="3"/>
        <v>1750000</v>
      </c>
      <c r="L25" s="14">
        <f t="shared" si="4"/>
        <v>0.30434782608695654</v>
      </c>
      <c r="M25" s="39">
        <f t="shared" si="5"/>
        <v>5750000</v>
      </c>
      <c r="N25" s="15" t="str">
        <f t="shared" si="6"/>
        <v>MEDIA ARITMETICA</v>
      </c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1.25" customHeight="1" x14ac:dyDescent="0.3">
      <c r="A26" s="67"/>
      <c r="B26" s="67"/>
      <c r="C26" s="21" t="s">
        <v>22</v>
      </c>
      <c r="D26" s="21" t="s">
        <v>19</v>
      </c>
      <c r="E26" s="22">
        <v>1</v>
      </c>
      <c r="F26" s="55">
        <v>463500</v>
      </c>
      <c r="G26" s="47">
        <v>477000</v>
      </c>
      <c r="H26" s="13">
        <f t="shared" si="0"/>
        <v>463500</v>
      </c>
      <c r="I26" s="13">
        <f t="shared" si="1"/>
        <v>470250</v>
      </c>
      <c r="J26" s="13">
        <f t="shared" si="2"/>
        <v>470250</v>
      </c>
      <c r="K26" s="13">
        <f t="shared" si="3"/>
        <v>6750</v>
      </c>
      <c r="L26" s="14">
        <f t="shared" si="4"/>
        <v>1.4354066985645933E-2</v>
      </c>
      <c r="M26" s="39">
        <f t="shared" si="5"/>
        <v>470250</v>
      </c>
      <c r="N26" s="15" t="str">
        <f t="shared" si="6"/>
        <v>MEDIA ARITMETICA</v>
      </c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1.25" customHeight="1" x14ac:dyDescent="0.3">
      <c r="A27" s="67"/>
      <c r="B27" s="67"/>
      <c r="C27" s="21" t="s">
        <v>23</v>
      </c>
      <c r="D27" s="21" t="s">
        <v>19</v>
      </c>
      <c r="E27" s="22">
        <v>1</v>
      </c>
      <c r="F27" s="55">
        <v>318500</v>
      </c>
      <c r="G27" s="47">
        <v>337000</v>
      </c>
      <c r="H27" s="13">
        <f t="shared" si="0"/>
        <v>318500</v>
      </c>
      <c r="I27" s="13">
        <f t="shared" si="1"/>
        <v>327750</v>
      </c>
      <c r="J27" s="13">
        <f t="shared" si="2"/>
        <v>327750</v>
      </c>
      <c r="K27" s="13">
        <f t="shared" si="3"/>
        <v>9250</v>
      </c>
      <c r="L27" s="14">
        <f t="shared" si="4"/>
        <v>2.8222730739893211E-2</v>
      </c>
      <c r="M27" s="39">
        <f t="shared" si="5"/>
        <v>327750</v>
      </c>
      <c r="N27" s="15" t="str">
        <f t="shared" si="6"/>
        <v>MEDIA ARITMETICA</v>
      </c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1.25" customHeight="1" x14ac:dyDescent="0.3">
      <c r="A28" s="67"/>
      <c r="B28" s="67"/>
      <c r="C28" s="21" t="s">
        <v>24</v>
      </c>
      <c r="D28" s="21" t="s">
        <v>19</v>
      </c>
      <c r="E28" s="22">
        <v>1</v>
      </c>
      <c r="F28" s="55">
        <v>628500</v>
      </c>
      <c r="G28" s="47">
        <v>657000</v>
      </c>
      <c r="H28" s="13">
        <f t="shared" si="0"/>
        <v>628500</v>
      </c>
      <c r="I28" s="13">
        <f t="shared" si="1"/>
        <v>642750</v>
      </c>
      <c r="J28" s="13">
        <f t="shared" si="2"/>
        <v>642750</v>
      </c>
      <c r="K28" s="13">
        <f t="shared" si="3"/>
        <v>14250</v>
      </c>
      <c r="L28" s="14">
        <f t="shared" si="4"/>
        <v>2.2170361726954493E-2</v>
      </c>
      <c r="M28" s="39">
        <f t="shared" si="5"/>
        <v>642750</v>
      </c>
      <c r="N28" s="15" t="str">
        <f t="shared" si="6"/>
        <v>MEDIA ARITMETICA</v>
      </c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1.25" customHeight="1" x14ac:dyDescent="0.3">
      <c r="A29" s="71">
        <v>8</v>
      </c>
      <c r="B29" s="60" t="s">
        <v>38</v>
      </c>
      <c r="C29" s="5" t="s">
        <v>28</v>
      </c>
      <c r="D29" s="17" t="s">
        <v>19</v>
      </c>
      <c r="E29" s="5">
        <v>1</v>
      </c>
      <c r="F29" s="56">
        <v>790000</v>
      </c>
      <c r="G29" s="48">
        <v>800000</v>
      </c>
      <c r="H29" s="18">
        <f t="shared" si="0"/>
        <v>790000</v>
      </c>
      <c r="I29" s="18">
        <f t="shared" si="1"/>
        <v>795000</v>
      </c>
      <c r="J29" s="18">
        <f t="shared" si="2"/>
        <v>795000</v>
      </c>
      <c r="K29" s="18">
        <f t="shared" si="3"/>
        <v>5000</v>
      </c>
      <c r="L29" s="19">
        <f t="shared" si="4"/>
        <v>6.2893081761006293E-3</v>
      </c>
      <c r="M29" s="39">
        <f t="shared" si="5"/>
        <v>795000</v>
      </c>
      <c r="N29" s="6" t="str">
        <f t="shared" si="6"/>
        <v>MEDIA ARITMETICA</v>
      </c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1.25" customHeight="1" x14ac:dyDescent="0.3">
      <c r="A30" s="65"/>
      <c r="B30" s="65"/>
      <c r="C30" s="1" t="s">
        <v>27</v>
      </c>
      <c r="D30" s="1" t="s">
        <v>19</v>
      </c>
      <c r="E30" s="20">
        <v>1</v>
      </c>
      <c r="F30" s="56">
        <v>960000</v>
      </c>
      <c r="G30" s="48">
        <v>970000</v>
      </c>
      <c r="H30" s="18">
        <f t="shared" si="0"/>
        <v>960000</v>
      </c>
      <c r="I30" s="18">
        <f t="shared" si="1"/>
        <v>965000</v>
      </c>
      <c r="J30" s="18">
        <f t="shared" si="2"/>
        <v>965000</v>
      </c>
      <c r="K30" s="18">
        <f t="shared" si="3"/>
        <v>5000</v>
      </c>
      <c r="L30" s="19">
        <f t="shared" si="4"/>
        <v>5.1813471502590676E-3</v>
      </c>
      <c r="M30" s="39">
        <f t="shared" si="5"/>
        <v>965000</v>
      </c>
      <c r="N30" s="6" t="str">
        <f t="shared" si="6"/>
        <v>MEDIA ARITMETICA</v>
      </c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1.25" customHeight="1" x14ac:dyDescent="0.3">
      <c r="A31" s="65"/>
      <c r="B31" s="65"/>
      <c r="C31" s="20" t="s">
        <v>29</v>
      </c>
      <c r="D31" s="20" t="s">
        <v>19</v>
      </c>
      <c r="E31" s="17">
        <v>1</v>
      </c>
      <c r="F31" s="56">
        <v>652500</v>
      </c>
      <c r="G31" s="48">
        <v>655000</v>
      </c>
      <c r="H31" s="18">
        <f t="shared" si="0"/>
        <v>652500</v>
      </c>
      <c r="I31" s="18">
        <f t="shared" si="1"/>
        <v>653750</v>
      </c>
      <c r="J31" s="18">
        <f t="shared" si="2"/>
        <v>653750</v>
      </c>
      <c r="K31" s="18">
        <f t="shared" si="3"/>
        <v>1250</v>
      </c>
      <c r="L31" s="19">
        <f t="shared" si="4"/>
        <v>1.9120458891013384E-3</v>
      </c>
      <c r="M31" s="39">
        <f t="shared" si="5"/>
        <v>653750</v>
      </c>
      <c r="N31" s="6" t="str">
        <f t="shared" si="6"/>
        <v>MEDIA ARITMETICA</v>
      </c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1.25" customHeight="1" x14ac:dyDescent="0.3">
      <c r="A32" s="65"/>
      <c r="B32" s="65"/>
      <c r="C32" s="20" t="s">
        <v>30</v>
      </c>
      <c r="D32" s="20" t="s">
        <v>19</v>
      </c>
      <c r="E32" s="17">
        <v>1</v>
      </c>
      <c r="F32" s="56">
        <v>435000</v>
      </c>
      <c r="G32" s="48">
        <v>450000</v>
      </c>
      <c r="H32" s="18">
        <f t="shared" si="0"/>
        <v>435000</v>
      </c>
      <c r="I32" s="18">
        <f t="shared" si="1"/>
        <v>442500</v>
      </c>
      <c r="J32" s="18">
        <f t="shared" si="2"/>
        <v>442500</v>
      </c>
      <c r="K32" s="18">
        <f t="shared" si="3"/>
        <v>7500</v>
      </c>
      <c r="L32" s="19">
        <f t="shared" si="4"/>
        <v>1.6949152542372881E-2</v>
      </c>
      <c r="M32" s="39">
        <f t="shared" si="5"/>
        <v>442500</v>
      </c>
      <c r="N32" s="6" t="str">
        <f t="shared" si="6"/>
        <v>MEDIA ARITMETICA</v>
      </c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1.25" customHeight="1" x14ac:dyDescent="0.3">
      <c r="A33" s="65"/>
      <c r="B33" s="65"/>
      <c r="C33" s="20" t="s">
        <v>31</v>
      </c>
      <c r="D33" s="20" t="s">
        <v>19</v>
      </c>
      <c r="E33" s="17">
        <v>1</v>
      </c>
      <c r="F33" s="56">
        <v>1000000</v>
      </c>
      <c r="G33" s="48">
        <v>1350000</v>
      </c>
      <c r="H33" s="18">
        <f t="shared" si="0"/>
        <v>1000000</v>
      </c>
      <c r="I33" s="18">
        <f t="shared" si="1"/>
        <v>1175000</v>
      </c>
      <c r="J33" s="18">
        <f t="shared" si="2"/>
        <v>1175000</v>
      </c>
      <c r="K33" s="18">
        <f t="shared" si="3"/>
        <v>175000</v>
      </c>
      <c r="L33" s="19">
        <f t="shared" si="4"/>
        <v>0.14893617021276595</v>
      </c>
      <c r="M33" s="39">
        <f t="shared" si="5"/>
        <v>1175000</v>
      </c>
      <c r="N33" s="6" t="str">
        <f t="shared" si="6"/>
        <v>MEDIA ARITMETICA</v>
      </c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1.25" customHeight="1" x14ac:dyDescent="0.3">
      <c r="A34" s="70">
        <v>9</v>
      </c>
      <c r="B34" s="59" t="s">
        <v>39</v>
      </c>
      <c r="C34" s="4" t="s">
        <v>28</v>
      </c>
      <c r="D34" s="12" t="s">
        <v>19</v>
      </c>
      <c r="E34" s="4">
        <v>1</v>
      </c>
      <c r="F34" s="55">
        <v>790000</v>
      </c>
      <c r="G34" s="47">
        <v>800000</v>
      </c>
      <c r="H34" s="13">
        <f t="shared" si="0"/>
        <v>790000</v>
      </c>
      <c r="I34" s="13">
        <f t="shared" si="1"/>
        <v>795000</v>
      </c>
      <c r="J34" s="13">
        <f t="shared" si="2"/>
        <v>795000</v>
      </c>
      <c r="K34" s="13">
        <f t="shared" si="3"/>
        <v>5000</v>
      </c>
      <c r="L34" s="14">
        <f t="shared" si="4"/>
        <v>6.2893081761006293E-3</v>
      </c>
      <c r="M34" s="39">
        <f t="shared" si="5"/>
        <v>795000</v>
      </c>
      <c r="N34" s="15" t="str">
        <f t="shared" si="6"/>
        <v>MEDIA ARITMETICA</v>
      </c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1.25" customHeight="1" x14ac:dyDescent="0.3">
      <c r="A35" s="67"/>
      <c r="B35" s="67"/>
      <c r="C35" s="3" t="s">
        <v>27</v>
      </c>
      <c r="D35" s="3" t="s">
        <v>19</v>
      </c>
      <c r="E35" s="16">
        <v>1</v>
      </c>
      <c r="F35" s="55">
        <v>960000</v>
      </c>
      <c r="G35" s="47">
        <v>970000</v>
      </c>
      <c r="H35" s="13">
        <f t="shared" si="0"/>
        <v>960000</v>
      </c>
      <c r="I35" s="13">
        <f t="shared" si="1"/>
        <v>965000</v>
      </c>
      <c r="J35" s="13">
        <f t="shared" si="2"/>
        <v>965000</v>
      </c>
      <c r="K35" s="13">
        <f t="shared" si="3"/>
        <v>5000</v>
      </c>
      <c r="L35" s="14">
        <f t="shared" si="4"/>
        <v>5.1813471502590676E-3</v>
      </c>
      <c r="M35" s="39">
        <f t="shared" si="5"/>
        <v>965000</v>
      </c>
      <c r="N35" s="15" t="str">
        <f t="shared" si="6"/>
        <v>MEDIA ARITMETICA</v>
      </c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1.25" customHeight="1" x14ac:dyDescent="0.3">
      <c r="A36" s="67"/>
      <c r="B36" s="67"/>
      <c r="C36" s="16" t="s">
        <v>29</v>
      </c>
      <c r="D36" s="16" t="s">
        <v>19</v>
      </c>
      <c r="E36" s="12">
        <v>1</v>
      </c>
      <c r="F36" s="55">
        <v>652500</v>
      </c>
      <c r="G36" s="47">
        <v>655000</v>
      </c>
      <c r="H36" s="13">
        <f t="shared" si="0"/>
        <v>652500</v>
      </c>
      <c r="I36" s="13">
        <f t="shared" si="1"/>
        <v>653750</v>
      </c>
      <c r="J36" s="13">
        <f t="shared" si="2"/>
        <v>653750</v>
      </c>
      <c r="K36" s="13">
        <f t="shared" si="3"/>
        <v>1250</v>
      </c>
      <c r="L36" s="14">
        <f t="shared" si="4"/>
        <v>1.9120458891013384E-3</v>
      </c>
      <c r="M36" s="39">
        <f t="shared" si="5"/>
        <v>653750</v>
      </c>
      <c r="N36" s="15" t="str">
        <f t="shared" si="6"/>
        <v>MEDIA ARITMETICA</v>
      </c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1.25" customHeight="1" x14ac:dyDescent="0.3">
      <c r="A37" s="67"/>
      <c r="B37" s="67"/>
      <c r="C37" s="16" t="s">
        <v>30</v>
      </c>
      <c r="D37" s="16" t="s">
        <v>19</v>
      </c>
      <c r="E37" s="12">
        <v>1</v>
      </c>
      <c r="F37" s="55">
        <v>435000</v>
      </c>
      <c r="G37" s="47">
        <v>450000</v>
      </c>
      <c r="H37" s="13">
        <f t="shared" si="0"/>
        <v>435000</v>
      </c>
      <c r="I37" s="13">
        <f t="shared" si="1"/>
        <v>442500</v>
      </c>
      <c r="J37" s="13">
        <f t="shared" si="2"/>
        <v>442500</v>
      </c>
      <c r="K37" s="13">
        <f t="shared" si="3"/>
        <v>7500</v>
      </c>
      <c r="L37" s="14">
        <f t="shared" si="4"/>
        <v>1.6949152542372881E-2</v>
      </c>
      <c r="M37" s="39">
        <f t="shared" si="5"/>
        <v>442500</v>
      </c>
      <c r="N37" s="15" t="str">
        <f t="shared" si="6"/>
        <v>MEDIA ARITMETICA</v>
      </c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1.25" customHeight="1" x14ac:dyDescent="0.3">
      <c r="A38" s="67"/>
      <c r="B38" s="67"/>
      <c r="C38" s="16" t="s">
        <v>31</v>
      </c>
      <c r="D38" s="16" t="s">
        <v>19</v>
      </c>
      <c r="E38" s="12">
        <v>1</v>
      </c>
      <c r="F38" s="55">
        <v>1000000</v>
      </c>
      <c r="G38" s="47">
        <v>1350000</v>
      </c>
      <c r="H38" s="13">
        <f t="shared" si="0"/>
        <v>1000000</v>
      </c>
      <c r="I38" s="13">
        <f t="shared" si="1"/>
        <v>1175000</v>
      </c>
      <c r="J38" s="13">
        <f t="shared" si="2"/>
        <v>1175000</v>
      </c>
      <c r="K38" s="13">
        <f t="shared" si="3"/>
        <v>175000</v>
      </c>
      <c r="L38" s="14">
        <f t="shared" si="4"/>
        <v>0.14893617021276595</v>
      </c>
      <c r="M38" s="39">
        <f t="shared" si="5"/>
        <v>1175000</v>
      </c>
      <c r="N38" s="15" t="str">
        <f t="shared" si="6"/>
        <v>MEDIA ARITMETICA</v>
      </c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1.25" customHeight="1" x14ac:dyDescent="0.3">
      <c r="A39" s="71">
        <v>10</v>
      </c>
      <c r="B39" s="60" t="s">
        <v>40</v>
      </c>
      <c r="C39" s="5" t="s">
        <v>28</v>
      </c>
      <c r="D39" s="17" t="s">
        <v>19</v>
      </c>
      <c r="E39" s="5">
        <v>1</v>
      </c>
      <c r="F39" s="56">
        <v>790000</v>
      </c>
      <c r="G39" s="48">
        <v>800000</v>
      </c>
      <c r="H39" s="18">
        <f t="shared" si="0"/>
        <v>790000</v>
      </c>
      <c r="I39" s="18">
        <f t="shared" si="1"/>
        <v>795000</v>
      </c>
      <c r="J39" s="18">
        <f t="shared" si="2"/>
        <v>795000</v>
      </c>
      <c r="K39" s="18">
        <f t="shared" si="3"/>
        <v>5000</v>
      </c>
      <c r="L39" s="19">
        <f t="shared" si="4"/>
        <v>6.2893081761006293E-3</v>
      </c>
      <c r="M39" s="39">
        <f t="shared" si="5"/>
        <v>795000</v>
      </c>
      <c r="N39" s="6" t="str">
        <f t="shared" si="6"/>
        <v>MEDIA ARITMETICA</v>
      </c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1.25" customHeight="1" x14ac:dyDescent="0.3">
      <c r="A40" s="65"/>
      <c r="B40" s="65"/>
      <c r="C40" s="1" t="s">
        <v>27</v>
      </c>
      <c r="D40" s="1" t="s">
        <v>19</v>
      </c>
      <c r="E40" s="20">
        <v>1</v>
      </c>
      <c r="F40" s="56">
        <v>960000</v>
      </c>
      <c r="G40" s="48">
        <v>970000</v>
      </c>
      <c r="H40" s="18">
        <f t="shared" si="0"/>
        <v>960000</v>
      </c>
      <c r="I40" s="18">
        <f t="shared" si="1"/>
        <v>965000</v>
      </c>
      <c r="J40" s="18">
        <f t="shared" si="2"/>
        <v>965000</v>
      </c>
      <c r="K40" s="18">
        <f t="shared" si="3"/>
        <v>5000</v>
      </c>
      <c r="L40" s="19">
        <f t="shared" si="4"/>
        <v>5.1813471502590676E-3</v>
      </c>
      <c r="M40" s="39">
        <f t="shared" si="5"/>
        <v>965000</v>
      </c>
      <c r="N40" s="6" t="str">
        <f t="shared" si="6"/>
        <v>MEDIA ARITMETICA</v>
      </c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1.25" customHeight="1" x14ac:dyDescent="0.3">
      <c r="A41" s="65"/>
      <c r="B41" s="65"/>
      <c r="C41" s="20" t="s">
        <v>29</v>
      </c>
      <c r="D41" s="20" t="s">
        <v>19</v>
      </c>
      <c r="E41" s="17">
        <v>1</v>
      </c>
      <c r="F41" s="56">
        <v>652500</v>
      </c>
      <c r="G41" s="48">
        <v>655000</v>
      </c>
      <c r="H41" s="18">
        <f t="shared" si="0"/>
        <v>652500</v>
      </c>
      <c r="I41" s="18">
        <f t="shared" si="1"/>
        <v>653750</v>
      </c>
      <c r="J41" s="18">
        <f t="shared" si="2"/>
        <v>653750</v>
      </c>
      <c r="K41" s="18">
        <f t="shared" si="3"/>
        <v>1250</v>
      </c>
      <c r="L41" s="19">
        <f t="shared" si="4"/>
        <v>1.9120458891013384E-3</v>
      </c>
      <c r="M41" s="39">
        <f t="shared" si="5"/>
        <v>653750</v>
      </c>
      <c r="N41" s="6" t="str">
        <f t="shared" si="6"/>
        <v>MEDIA ARITMETICA</v>
      </c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1.25" customHeight="1" x14ac:dyDescent="0.3">
      <c r="A42" s="65"/>
      <c r="B42" s="65"/>
      <c r="C42" s="20" t="s">
        <v>30</v>
      </c>
      <c r="D42" s="20" t="s">
        <v>19</v>
      </c>
      <c r="E42" s="17">
        <v>1</v>
      </c>
      <c r="F42" s="56">
        <v>435000</v>
      </c>
      <c r="G42" s="48">
        <v>450000</v>
      </c>
      <c r="H42" s="18">
        <f t="shared" si="0"/>
        <v>435000</v>
      </c>
      <c r="I42" s="18">
        <f t="shared" si="1"/>
        <v>442500</v>
      </c>
      <c r="J42" s="18">
        <f t="shared" si="2"/>
        <v>442500</v>
      </c>
      <c r="K42" s="18">
        <f t="shared" si="3"/>
        <v>7500</v>
      </c>
      <c r="L42" s="19">
        <f t="shared" si="4"/>
        <v>1.6949152542372881E-2</v>
      </c>
      <c r="M42" s="39">
        <f t="shared" si="5"/>
        <v>442500</v>
      </c>
      <c r="N42" s="6" t="str">
        <f t="shared" si="6"/>
        <v>MEDIA ARITMETICA</v>
      </c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1.25" customHeight="1" x14ac:dyDescent="0.3">
      <c r="A43" s="65"/>
      <c r="B43" s="65"/>
      <c r="C43" s="20" t="s">
        <v>31</v>
      </c>
      <c r="D43" s="20" t="s">
        <v>19</v>
      </c>
      <c r="E43" s="17">
        <v>1</v>
      </c>
      <c r="F43" s="56">
        <v>1000000</v>
      </c>
      <c r="G43" s="48">
        <v>1350000</v>
      </c>
      <c r="H43" s="18">
        <f t="shared" si="0"/>
        <v>1000000</v>
      </c>
      <c r="I43" s="18">
        <f t="shared" si="1"/>
        <v>1175000</v>
      </c>
      <c r="J43" s="18">
        <f t="shared" si="2"/>
        <v>1175000</v>
      </c>
      <c r="K43" s="18">
        <f t="shared" si="3"/>
        <v>175000</v>
      </c>
      <c r="L43" s="19">
        <f t="shared" si="4"/>
        <v>0.14893617021276595</v>
      </c>
      <c r="M43" s="39">
        <f t="shared" si="5"/>
        <v>1175000</v>
      </c>
      <c r="N43" s="6" t="str">
        <f t="shared" si="6"/>
        <v>MEDIA ARITMETICA</v>
      </c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1.25" customHeight="1" x14ac:dyDescent="0.3">
      <c r="A44" s="70">
        <v>11</v>
      </c>
      <c r="B44" s="59" t="s">
        <v>41</v>
      </c>
      <c r="C44" s="4" t="s">
        <v>28</v>
      </c>
      <c r="D44" s="12" t="s">
        <v>19</v>
      </c>
      <c r="E44" s="4">
        <v>1</v>
      </c>
      <c r="F44" s="55">
        <v>790000</v>
      </c>
      <c r="G44" s="47">
        <v>1350000</v>
      </c>
      <c r="H44" s="13">
        <f t="shared" si="0"/>
        <v>790000</v>
      </c>
      <c r="I44" s="13">
        <f t="shared" si="1"/>
        <v>1070000</v>
      </c>
      <c r="J44" s="13">
        <f t="shared" si="2"/>
        <v>1070000</v>
      </c>
      <c r="K44" s="13">
        <f t="shared" si="3"/>
        <v>280000</v>
      </c>
      <c r="L44" s="14">
        <f t="shared" si="4"/>
        <v>0.26168224299065418</v>
      </c>
      <c r="M44" s="39">
        <f t="shared" si="5"/>
        <v>1070000</v>
      </c>
      <c r="N44" s="15" t="str">
        <f t="shared" si="6"/>
        <v>MEDIA ARITMETICA</v>
      </c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1.25" customHeight="1" x14ac:dyDescent="0.3">
      <c r="A45" s="67"/>
      <c r="B45" s="67"/>
      <c r="C45" s="3" t="s">
        <v>27</v>
      </c>
      <c r="D45" s="3" t="s">
        <v>19</v>
      </c>
      <c r="E45" s="16">
        <v>1</v>
      </c>
      <c r="F45" s="55">
        <v>960000</v>
      </c>
      <c r="G45" s="47">
        <v>970000</v>
      </c>
      <c r="H45" s="13">
        <f t="shared" si="0"/>
        <v>960000</v>
      </c>
      <c r="I45" s="13">
        <f t="shared" si="1"/>
        <v>965000</v>
      </c>
      <c r="J45" s="13">
        <f t="shared" si="2"/>
        <v>965000</v>
      </c>
      <c r="K45" s="13">
        <f t="shared" si="3"/>
        <v>5000</v>
      </c>
      <c r="L45" s="14">
        <f t="shared" si="4"/>
        <v>5.1813471502590676E-3</v>
      </c>
      <c r="M45" s="39">
        <f t="shared" si="5"/>
        <v>965000</v>
      </c>
      <c r="N45" s="15" t="str">
        <f t="shared" si="6"/>
        <v>MEDIA ARITMETICA</v>
      </c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1.25" customHeight="1" x14ac:dyDescent="0.3">
      <c r="A46" s="67"/>
      <c r="B46" s="67"/>
      <c r="C46" s="16" t="s">
        <v>29</v>
      </c>
      <c r="D46" s="16" t="s">
        <v>19</v>
      </c>
      <c r="E46" s="12">
        <v>1</v>
      </c>
      <c r="F46" s="55">
        <v>652500</v>
      </c>
      <c r="G46" s="47">
        <v>655000</v>
      </c>
      <c r="H46" s="13">
        <f t="shared" si="0"/>
        <v>652500</v>
      </c>
      <c r="I46" s="13">
        <f t="shared" si="1"/>
        <v>653750</v>
      </c>
      <c r="J46" s="13">
        <f t="shared" si="2"/>
        <v>653750</v>
      </c>
      <c r="K46" s="13">
        <f t="shared" si="3"/>
        <v>1250</v>
      </c>
      <c r="L46" s="14">
        <f t="shared" si="4"/>
        <v>1.9120458891013384E-3</v>
      </c>
      <c r="M46" s="39">
        <f t="shared" si="5"/>
        <v>653750</v>
      </c>
      <c r="N46" s="15" t="str">
        <f t="shared" si="6"/>
        <v>MEDIA ARITMETICA</v>
      </c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1.25" customHeight="1" x14ac:dyDescent="0.3">
      <c r="A47" s="67"/>
      <c r="B47" s="67"/>
      <c r="C47" s="16" t="s">
        <v>30</v>
      </c>
      <c r="D47" s="16" t="s">
        <v>19</v>
      </c>
      <c r="E47" s="12">
        <v>1</v>
      </c>
      <c r="F47" s="55">
        <v>435000</v>
      </c>
      <c r="G47" s="47">
        <v>450000</v>
      </c>
      <c r="H47" s="13">
        <f t="shared" si="0"/>
        <v>435000</v>
      </c>
      <c r="I47" s="13">
        <f t="shared" si="1"/>
        <v>442500</v>
      </c>
      <c r="J47" s="13">
        <f t="shared" si="2"/>
        <v>442500</v>
      </c>
      <c r="K47" s="13">
        <f t="shared" si="3"/>
        <v>7500</v>
      </c>
      <c r="L47" s="14">
        <f t="shared" si="4"/>
        <v>1.6949152542372881E-2</v>
      </c>
      <c r="M47" s="39">
        <f t="shared" si="5"/>
        <v>442500</v>
      </c>
      <c r="N47" s="15" t="str">
        <f t="shared" si="6"/>
        <v>MEDIA ARITMETICA</v>
      </c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1.25" customHeight="1" x14ac:dyDescent="0.3">
      <c r="A48" s="67"/>
      <c r="B48" s="67"/>
      <c r="C48" s="16" t="s">
        <v>31</v>
      </c>
      <c r="D48" s="16" t="s">
        <v>19</v>
      </c>
      <c r="E48" s="12">
        <v>1</v>
      </c>
      <c r="F48" s="55">
        <v>1000000</v>
      </c>
      <c r="G48" s="47">
        <v>1350000</v>
      </c>
      <c r="H48" s="13">
        <f t="shared" si="0"/>
        <v>1000000</v>
      </c>
      <c r="I48" s="13">
        <f t="shared" si="1"/>
        <v>1175000</v>
      </c>
      <c r="J48" s="13">
        <f t="shared" si="2"/>
        <v>1175000</v>
      </c>
      <c r="K48" s="13">
        <f t="shared" si="3"/>
        <v>175000</v>
      </c>
      <c r="L48" s="14">
        <f t="shared" si="4"/>
        <v>0.14893617021276595</v>
      </c>
      <c r="M48" s="39">
        <f t="shared" si="5"/>
        <v>1175000</v>
      </c>
      <c r="N48" s="15" t="str">
        <f t="shared" si="6"/>
        <v>MEDIA ARITMETICA</v>
      </c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1.25" customHeight="1" x14ac:dyDescent="0.3">
      <c r="A49" s="71">
        <v>12</v>
      </c>
      <c r="B49" s="60" t="s">
        <v>42</v>
      </c>
      <c r="C49" s="5" t="s">
        <v>28</v>
      </c>
      <c r="D49" s="17" t="s">
        <v>19</v>
      </c>
      <c r="E49" s="5">
        <v>1</v>
      </c>
      <c r="F49" s="56">
        <v>790000</v>
      </c>
      <c r="G49" s="48">
        <v>800000</v>
      </c>
      <c r="H49" s="18">
        <f t="shared" si="0"/>
        <v>790000</v>
      </c>
      <c r="I49" s="18">
        <f t="shared" si="1"/>
        <v>795000</v>
      </c>
      <c r="J49" s="18">
        <f t="shared" si="2"/>
        <v>795000</v>
      </c>
      <c r="K49" s="18">
        <f t="shared" si="3"/>
        <v>5000</v>
      </c>
      <c r="L49" s="19">
        <f t="shared" si="4"/>
        <v>6.2893081761006293E-3</v>
      </c>
      <c r="M49" s="39">
        <f t="shared" si="5"/>
        <v>795000</v>
      </c>
      <c r="N49" s="6" t="str">
        <f t="shared" si="6"/>
        <v>MEDIA ARITMETICA</v>
      </c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1.25" customHeight="1" x14ac:dyDescent="0.3">
      <c r="A50" s="65"/>
      <c r="B50" s="65"/>
      <c r="C50" s="1" t="s">
        <v>27</v>
      </c>
      <c r="D50" s="1" t="s">
        <v>19</v>
      </c>
      <c r="E50" s="20">
        <v>1</v>
      </c>
      <c r="F50" s="56">
        <v>960000</v>
      </c>
      <c r="G50" s="48">
        <v>970000</v>
      </c>
      <c r="H50" s="18">
        <f t="shared" si="0"/>
        <v>960000</v>
      </c>
      <c r="I50" s="18">
        <f t="shared" si="1"/>
        <v>965000</v>
      </c>
      <c r="J50" s="18">
        <f t="shared" si="2"/>
        <v>965000</v>
      </c>
      <c r="K50" s="18">
        <f t="shared" si="3"/>
        <v>5000</v>
      </c>
      <c r="L50" s="19">
        <f t="shared" si="4"/>
        <v>5.1813471502590676E-3</v>
      </c>
      <c r="M50" s="39">
        <f t="shared" si="5"/>
        <v>965000</v>
      </c>
      <c r="N50" s="6" t="str">
        <f t="shared" si="6"/>
        <v>MEDIA ARITMETICA</v>
      </c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1.25" customHeight="1" x14ac:dyDescent="0.3">
      <c r="A51" s="65"/>
      <c r="B51" s="65"/>
      <c r="C51" s="20" t="s">
        <v>29</v>
      </c>
      <c r="D51" s="20" t="s">
        <v>19</v>
      </c>
      <c r="E51" s="17">
        <v>1</v>
      </c>
      <c r="F51" s="56">
        <v>652500</v>
      </c>
      <c r="G51" s="48">
        <v>655000</v>
      </c>
      <c r="H51" s="18">
        <f t="shared" si="0"/>
        <v>652500</v>
      </c>
      <c r="I51" s="18">
        <f t="shared" si="1"/>
        <v>653750</v>
      </c>
      <c r="J51" s="18">
        <f t="shared" si="2"/>
        <v>653750</v>
      </c>
      <c r="K51" s="18">
        <f t="shared" si="3"/>
        <v>1250</v>
      </c>
      <c r="L51" s="19">
        <f t="shared" si="4"/>
        <v>1.9120458891013384E-3</v>
      </c>
      <c r="M51" s="39">
        <f t="shared" si="5"/>
        <v>653750</v>
      </c>
      <c r="N51" s="6" t="str">
        <f t="shared" si="6"/>
        <v>MEDIA ARITMETICA</v>
      </c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1.25" customHeight="1" x14ac:dyDescent="0.3">
      <c r="A52" s="65"/>
      <c r="B52" s="65"/>
      <c r="C52" s="20" t="s">
        <v>30</v>
      </c>
      <c r="D52" s="20"/>
      <c r="E52" s="17"/>
      <c r="F52" s="56">
        <v>435000</v>
      </c>
      <c r="G52" s="48">
        <v>450000</v>
      </c>
      <c r="H52" s="18">
        <f t="shared" si="0"/>
        <v>435000</v>
      </c>
      <c r="I52" s="18">
        <f t="shared" si="1"/>
        <v>442500</v>
      </c>
      <c r="J52" s="18">
        <f t="shared" si="2"/>
        <v>442500</v>
      </c>
      <c r="K52" s="18">
        <f t="shared" si="3"/>
        <v>7500</v>
      </c>
      <c r="L52" s="19">
        <f t="shared" si="4"/>
        <v>1.6949152542372881E-2</v>
      </c>
      <c r="M52" s="39">
        <f t="shared" si="5"/>
        <v>442500</v>
      </c>
      <c r="N52" s="6" t="str">
        <f t="shared" si="6"/>
        <v>MEDIA ARITMETICA</v>
      </c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1.25" customHeight="1" x14ac:dyDescent="0.3">
      <c r="A53" s="65"/>
      <c r="B53" s="65"/>
      <c r="C53" s="20" t="s">
        <v>31</v>
      </c>
      <c r="D53" s="20" t="s">
        <v>19</v>
      </c>
      <c r="E53" s="17">
        <v>1</v>
      </c>
      <c r="F53" s="56">
        <v>1225000</v>
      </c>
      <c r="G53" s="48">
        <v>1350000</v>
      </c>
      <c r="H53" s="18">
        <f t="shared" si="0"/>
        <v>1225000</v>
      </c>
      <c r="I53" s="18">
        <f t="shared" si="1"/>
        <v>1287500</v>
      </c>
      <c r="J53" s="18">
        <f t="shared" si="2"/>
        <v>1287500</v>
      </c>
      <c r="K53" s="18">
        <f t="shared" si="3"/>
        <v>62500</v>
      </c>
      <c r="L53" s="19">
        <f t="shared" si="4"/>
        <v>4.8543689320388349E-2</v>
      </c>
      <c r="M53" s="39">
        <f t="shared" si="5"/>
        <v>1287500</v>
      </c>
      <c r="N53" s="6" t="str">
        <f t="shared" si="6"/>
        <v>MEDIA ARITMETICA</v>
      </c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5.75" customHeight="1" x14ac:dyDescent="0.3">
      <c r="A54" s="64" t="s">
        <v>43</v>
      </c>
      <c r="B54" s="65"/>
      <c r="C54" s="65"/>
      <c r="D54" s="65"/>
      <c r="E54" s="65"/>
      <c r="F54" s="53">
        <f>SUM(F5:F53)</f>
        <v>58140000</v>
      </c>
      <c r="G54" s="54">
        <f>SUM(G5:G53)</f>
        <v>83880000</v>
      </c>
      <c r="H54" s="72" t="s">
        <v>44</v>
      </c>
      <c r="I54" s="65"/>
      <c r="J54" s="65"/>
      <c r="K54" s="65"/>
      <c r="L54" s="65"/>
      <c r="M54" s="40">
        <f>SUM(M5:M53)</f>
        <v>71010000</v>
      </c>
      <c r="N54" s="23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ht="11.25" customHeight="1" x14ac:dyDescent="0.3">
      <c r="A55" s="25"/>
      <c r="B55" s="73" t="s">
        <v>45</v>
      </c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1.25" customHeight="1" x14ac:dyDescent="0.3">
      <c r="A56" s="84" t="s">
        <v>1</v>
      </c>
      <c r="B56" s="75" t="s">
        <v>2</v>
      </c>
      <c r="C56" s="75" t="s">
        <v>46</v>
      </c>
      <c r="D56" s="74" t="s">
        <v>47</v>
      </c>
      <c r="E56" s="75" t="s">
        <v>5</v>
      </c>
      <c r="F56" s="10" t="s">
        <v>6</v>
      </c>
      <c r="G56" s="11" t="s">
        <v>7</v>
      </c>
      <c r="H56" s="76" t="s">
        <v>8</v>
      </c>
      <c r="I56" s="76" t="s">
        <v>9</v>
      </c>
      <c r="J56" s="76" t="s">
        <v>10</v>
      </c>
      <c r="K56" s="76" t="s">
        <v>11</v>
      </c>
      <c r="L56" s="76" t="s">
        <v>12</v>
      </c>
      <c r="M56" s="76" t="s">
        <v>13</v>
      </c>
      <c r="N56" s="76" t="s">
        <v>14</v>
      </c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1.25" customHeight="1" x14ac:dyDescent="0.3">
      <c r="A57" s="65"/>
      <c r="B57" s="65"/>
      <c r="C57" s="65"/>
      <c r="D57" s="65"/>
      <c r="E57" s="65"/>
      <c r="F57" s="10" t="s">
        <v>15</v>
      </c>
      <c r="G57" s="11" t="s">
        <v>15</v>
      </c>
      <c r="H57" s="65"/>
      <c r="I57" s="65"/>
      <c r="J57" s="65"/>
      <c r="K57" s="65"/>
      <c r="L57" s="65"/>
      <c r="M57" s="65"/>
      <c r="N57" s="65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1.25" customHeight="1" x14ac:dyDescent="0.3">
      <c r="A58" s="70">
        <v>13</v>
      </c>
      <c r="B58" s="59" t="s">
        <v>26</v>
      </c>
      <c r="C58" s="12" t="s">
        <v>48</v>
      </c>
      <c r="D58" s="12" t="s">
        <v>49</v>
      </c>
      <c r="E58" s="12">
        <v>1</v>
      </c>
      <c r="F58" s="57">
        <v>800000</v>
      </c>
      <c r="G58" s="51">
        <v>2900000</v>
      </c>
      <c r="H58" s="13">
        <f t="shared" ref="H58:H87" si="14">+MIN(F58:G58)</f>
        <v>800000</v>
      </c>
      <c r="I58" s="13">
        <f t="shared" ref="I58:I87" si="15">AVERAGE(F58:G58)</f>
        <v>1850000</v>
      </c>
      <c r="J58" s="13">
        <f t="shared" ref="J58:J87" si="16">MEDIAN(F58:G58)</f>
        <v>1850000</v>
      </c>
      <c r="K58" s="13">
        <f t="shared" ref="K58:K87" si="17">_xlfn.STDEV.P(F58:G58)</f>
        <v>1050000</v>
      </c>
      <c r="L58" s="14">
        <f t="shared" ref="L58:L87" si="18">K58/I58</f>
        <v>0.56756756756756754</v>
      </c>
      <c r="M58" s="41">
        <f t="shared" ref="M58:M87" si="19">IF(L58&lt;=0.15,I58,IF(AND(L58&gt;0.15,L58&lt;=0.49),J58,H58))</f>
        <v>800000</v>
      </c>
      <c r="N58" s="15" t="str">
        <f t="shared" ref="N58:N87" si="20">IF(M58=H58, "MENOR VALOR", IF(M58=I58,"MEDIA ARITMETICA", IF(M58=J58,"MEDIANA")))</f>
        <v>MENOR VALOR</v>
      </c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1.25" customHeight="1" x14ac:dyDescent="0.3">
      <c r="A59" s="67"/>
      <c r="B59" s="67"/>
      <c r="C59" s="12" t="s">
        <v>50</v>
      </c>
      <c r="D59" s="12" t="s">
        <v>49</v>
      </c>
      <c r="E59" s="12">
        <v>1</v>
      </c>
      <c r="F59" s="57">
        <v>580000</v>
      </c>
      <c r="G59" s="51">
        <v>588000</v>
      </c>
      <c r="H59" s="13">
        <f t="shared" si="14"/>
        <v>580000</v>
      </c>
      <c r="I59" s="13">
        <f t="shared" si="15"/>
        <v>584000</v>
      </c>
      <c r="J59" s="13">
        <f t="shared" si="16"/>
        <v>584000</v>
      </c>
      <c r="K59" s="13">
        <f t="shared" si="17"/>
        <v>4000</v>
      </c>
      <c r="L59" s="14">
        <f t="shared" si="18"/>
        <v>6.8493150684931503E-3</v>
      </c>
      <c r="M59" s="41">
        <f t="shared" si="19"/>
        <v>584000</v>
      </c>
      <c r="N59" s="15" t="str">
        <f t="shared" si="20"/>
        <v>MEDIA ARITMETICA</v>
      </c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1.25" customHeight="1" x14ac:dyDescent="0.3">
      <c r="A60" s="67"/>
      <c r="B60" s="67"/>
      <c r="C60" s="12" t="s">
        <v>51</v>
      </c>
      <c r="D60" s="12" t="s">
        <v>49</v>
      </c>
      <c r="E60" s="12">
        <v>1</v>
      </c>
      <c r="F60" s="57">
        <v>598000</v>
      </c>
      <c r="G60" s="51">
        <v>800000</v>
      </c>
      <c r="H60" s="13">
        <f t="shared" si="14"/>
        <v>598000</v>
      </c>
      <c r="I60" s="13">
        <f t="shared" si="15"/>
        <v>699000</v>
      </c>
      <c r="J60" s="13">
        <f t="shared" si="16"/>
        <v>699000</v>
      </c>
      <c r="K60" s="13">
        <f t="shared" si="17"/>
        <v>101000</v>
      </c>
      <c r="L60" s="14">
        <f t="shared" si="18"/>
        <v>0.14449213161659513</v>
      </c>
      <c r="M60" s="41">
        <f t="shared" si="19"/>
        <v>699000</v>
      </c>
      <c r="N60" s="15" t="str">
        <f t="shared" si="20"/>
        <v>MEDIA ARITMETICA</v>
      </c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1.25" customHeight="1" x14ac:dyDescent="0.3">
      <c r="A61" s="67"/>
      <c r="B61" s="67"/>
      <c r="C61" s="12" t="s">
        <v>52</v>
      </c>
      <c r="D61" s="12" t="s">
        <v>49</v>
      </c>
      <c r="E61" s="12">
        <v>1</v>
      </c>
      <c r="F61" s="57">
        <v>1500000</v>
      </c>
      <c r="G61" s="51">
        <v>4455000</v>
      </c>
      <c r="H61" s="13">
        <f t="shared" si="14"/>
        <v>1500000</v>
      </c>
      <c r="I61" s="13">
        <f t="shared" si="15"/>
        <v>2977500</v>
      </c>
      <c r="J61" s="13">
        <f t="shared" si="16"/>
        <v>2977500</v>
      </c>
      <c r="K61" s="13">
        <f t="shared" si="17"/>
        <v>1477500</v>
      </c>
      <c r="L61" s="14">
        <f t="shared" si="18"/>
        <v>0.49622166246851385</v>
      </c>
      <c r="M61" s="41">
        <f t="shared" si="19"/>
        <v>1500000</v>
      </c>
      <c r="N61" s="15" t="str">
        <f t="shared" si="20"/>
        <v>MENOR VALOR</v>
      </c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1.25" customHeight="1" x14ac:dyDescent="0.3">
      <c r="A62" s="67"/>
      <c r="B62" s="67"/>
      <c r="C62" s="12" t="s">
        <v>53</v>
      </c>
      <c r="D62" s="12" t="s">
        <v>49</v>
      </c>
      <c r="E62" s="12">
        <v>1</v>
      </c>
      <c r="F62" s="57">
        <v>319000</v>
      </c>
      <c r="G62" s="51">
        <v>1720000</v>
      </c>
      <c r="H62" s="13">
        <f t="shared" si="14"/>
        <v>319000</v>
      </c>
      <c r="I62" s="13">
        <f t="shared" si="15"/>
        <v>1019500</v>
      </c>
      <c r="J62" s="13">
        <f t="shared" si="16"/>
        <v>1019500</v>
      </c>
      <c r="K62" s="13">
        <f t="shared" si="17"/>
        <v>700500</v>
      </c>
      <c r="L62" s="14">
        <f t="shared" si="18"/>
        <v>0.68710152035311423</v>
      </c>
      <c r="M62" s="41">
        <f t="shared" si="19"/>
        <v>319000</v>
      </c>
      <c r="N62" s="15" t="str">
        <f t="shared" si="20"/>
        <v>MENOR VALOR</v>
      </c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1.25" customHeight="1" x14ac:dyDescent="0.3">
      <c r="A63" s="71">
        <v>14</v>
      </c>
      <c r="B63" s="60" t="s">
        <v>32</v>
      </c>
      <c r="C63" s="17" t="s">
        <v>48</v>
      </c>
      <c r="D63" s="17" t="s">
        <v>49</v>
      </c>
      <c r="E63" s="17">
        <v>1</v>
      </c>
      <c r="F63" s="58">
        <v>407000</v>
      </c>
      <c r="G63" s="52">
        <v>2900000</v>
      </c>
      <c r="H63" s="18">
        <f t="shared" si="14"/>
        <v>407000</v>
      </c>
      <c r="I63" s="18">
        <f t="shared" si="15"/>
        <v>1653500</v>
      </c>
      <c r="J63" s="18">
        <f t="shared" si="16"/>
        <v>1653500</v>
      </c>
      <c r="K63" s="18">
        <f t="shared" si="17"/>
        <v>1246500</v>
      </c>
      <c r="L63" s="19">
        <f t="shared" si="18"/>
        <v>0.75385545811914123</v>
      </c>
      <c r="M63" s="41">
        <f t="shared" si="19"/>
        <v>407000</v>
      </c>
      <c r="N63" s="6" t="str">
        <f t="shared" si="20"/>
        <v>MENOR VALOR</v>
      </c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1.25" customHeight="1" x14ac:dyDescent="0.3">
      <c r="A64" s="65"/>
      <c r="B64" s="65"/>
      <c r="C64" s="17" t="s">
        <v>50</v>
      </c>
      <c r="D64" s="17" t="s">
        <v>49</v>
      </c>
      <c r="E64" s="17">
        <v>1</v>
      </c>
      <c r="F64" s="58">
        <v>580000</v>
      </c>
      <c r="G64" s="52">
        <v>588000</v>
      </c>
      <c r="H64" s="18">
        <f t="shared" si="14"/>
        <v>580000</v>
      </c>
      <c r="I64" s="18">
        <f t="shared" si="15"/>
        <v>584000</v>
      </c>
      <c r="J64" s="18">
        <f t="shared" si="16"/>
        <v>584000</v>
      </c>
      <c r="K64" s="18">
        <f t="shared" si="17"/>
        <v>4000</v>
      </c>
      <c r="L64" s="19">
        <f t="shared" si="18"/>
        <v>6.8493150684931503E-3</v>
      </c>
      <c r="M64" s="41">
        <f t="shared" si="19"/>
        <v>584000</v>
      </c>
      <c r="N64" s="6" t="str">
        <f t="shared" si="20"/>
        <v>MEDIA ARITMETICA</v>
      </c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1.25" customHeight="1" x14ac:dyDescent="0.3">
      <c r="A65" s="65"/>
      <c r="B65" s="65"/>
      <c r="C65" s="17" t="s">
        <v>51</v>
      </c>
      <c r="D65" s="17" t="s">
        <v>49</v>
      </c>
      <c r="E65" s="17">
        <v>1</v>
      </c>
      <c r="F65" s="58">
        <v>598000</v>
      </c>
      <c r="G65" s="52">
        <v>800000</v>
      </c>
      <c r="H65" s="18">
        <f t="shared" si="14"/>
        <v>598000</v>
      </c>
      <c r="I65" s="18">
        <f t="shared" si="15"/>
        <v>699000</v>
      </c>
      <c r="J65" s="18">
        <f t="shared" si="16"/>
        <v>699000</v>
      </c>
      <c r="K65" s="18">
        <f t="shared" si="17"/>
        <v>101000</v>
      </c>
      <c r="L65" s="19">
        <f t="shared" si="18"/>
        <v>0.14449213161659513</v>
      </c>
      <c r="M65" s="41">
        <f t="shared" si="19"/>
        <v>699000</v>
      </c>
      <c r="N65" s="6" t="str">
        <f t="shared" si="20"/>
        <v>MEDIA ARITMETICA</v>
      </c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1.25" customHeight="1" x14ac:dyDescent="0.3">
      <c r="A66" s="65"/>
      <c r="B66" s="65"/>
      <c r="C66" s="17" t="s">
        <v>52</v>
      </c>
      <c r="D66" s="17" t="s">
        <v>49</v>
      </c>
      <c r="E66" s="17">
        <v>1</v>
      </c>
      <c r="F66" s="58">
        <v>1500000</v>
      </c>
      <c r="G66" s="52">
        <v>4455000</v>
      </c>
      <c r="H66" s="18">
        <f t="shared" si="14"/>
        <v>1500000</v>
      </c>
      <c r="I66" s="18">
        <f t="shared" si="15"/>
        <v>2977500</v>
      </c>
      <c r="J66" s="18">
        <f t="shared" si="16"/>
        <v>2977500</v>
      </c>
      <c r="K66" s="18">
        <f t="shared" si="17"/>
        <v>1477500</v>
      </c>
      <c r="L66" s="19">
        <f t="shared" si="18"/>
        <v>0.49622166246851385</v>
      </c>
      <c r="M66" s="41">
        <f t="shared" si="19"/>
        <v>1500000</v>
      </c>
      <c r="N66" s="6" t="str">
        <f t="shared" si="20"/>
        <v>MENOR VALOR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1.25" customHeight="1" x14ac:dyDescent="0.3">
      <c r="A67" s="65"/>
      <c r="B67" s="65"/>
      <c r="C67" s="17" t="s">
        <v>53</v>
      </c>
      <c r="D67" s="17" t="s">
        <v>49</v>
      </c>
      <c r="E67" s="17">
        <v>1</v>
      </c>
      <c r="F67" s="58">
        <v>319000</v>
      </c>
      <c r="G67" s="52">
        <v>1720000</v>
      </c>
      <c r="H67" s="18">
        <f t="shared" si="14"/>
        <v>319000</v>
      </c>
      <c r="I67" s="18">
        <f t="shared" si="15"/>
        <v>1019500</v>
      </c>
      <c r="J67" s="18">
        <f t="shared" si="16"/>
        <v>1019500</v>
      </c>
      <c r="K67" s="18">
        <f t="shared" si="17"/>
        <v>700500</v>
      </c>
      <c r="L67" s="19">
        <f t="shared" si="18"/>
        <v>0.68710152035311423</v>
      </c>
      <c r="M67" s="41">
        <f t="shared" si="19"/>
        <v>319000</v>
      </c>
      <c r="N67" s="6" t="str">
        <f t="shared" si="20"/>
        <v>MENOR VALOR</v>
      </c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1.25" customHeight="1" x14ac:dyDescent="0.3">
      <c r="A68" s="70">
        <v>15</v>
      </c>
      <c r="B68" s="59" t="s">
        <v>38</v>
      </c>
      <c r="C68" s="12" t="s">
        <v>48</v>
      </c>
      <c r="D68" s="12" t="s">
        <v>49</v>
      </c>
      <c r="E68" s="12">
        <v>1</v>
      </c>
      <c r="F68" s="57">
        <v>2825000</v>
      </c>
      <c r="G68" s="51">
        <v>2900000</v>
      </c>
      <c r="H68" s="13">
        <f t="shared" si="14"/>
        <v>2825000</v>
      </c>
      <c r="I68" s="13">
        <f t="shared" si="15"/>
        <v>2862500</v>
      </c>
      <c r="J68" s="13">
        <f t="shared" si="16"/>
        <v>2862500</v>
      </c>
      <c r="K68" s="13">
        <f t="shared" si="17"/>
        <v>37500</v>
      </c>
      <c r="L68" s="14">
        <f t="shared" si="18"/>
        <v>1.3100436681222707E-2</v>
      </c>
      <c r="M68" s="41">
        <f t="shared" si="19"/>
        <v>2862500</v>
      </c>
      <c r="N68" s="15" t="str">
        <f t="shared" si="20"/>
        <v>MEDIA ARITMETICA</v>
      </c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1.25" customHeight="1" x14ac:dyDescent="0.3">
      <c r="A69" s="67"/>
      <c r="B69" s="67"/>
      <c r="C69" s="12" t="s">
        <v>50</v>
      </c>
      <c r="D69" s="12" t="s">
        <v>49</v>
      </c>
      <c r="E69" s="12">
        <v>1</v>
      </c>
      <c r="F69" s="57">
        <v>580000</v>
      </c>
      <c r="G69" s="51">
        <v>588000</v>
      </c>
      <c r="H69" s="13">
        <f t="shared" si="14"/>
        <v>580000</v>
      </c>
      <c r="I69" s="13">
        <f t="shared" si="15"/>
        <v>584000</v>
      </c>
      <c r="J69" s="13">
        <f t="shared" si="16"/>
        <v>584000</v>
      </c>
      <c r="K69" s="13">
        <f t="shared" si="17"/>
        <v>4000</v>
      </c>
      <c r="L69" s="14">
        <f t="shared" si="18"/>
        <v>6.8493150684931503E-3</v>
      </c>
      <c r="M69" s="41">
        <f t="shared" si="19"/>
        <v>584000</v>
      </c>
      <c r="N69" s="15" t="str">
        <f t="shared" si="20"/>
        <v>MEDIA ARITMETICA</v>
      </c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1.25" customHeight="1" x14ac:dyDescent="0.3">
      <c r="A70" s="67"/>
      <c r="B70" s="67"/>
      <c r="C70" s="12" t="s">
        <v>51</v>
      </c>
      <c r="D70" s="12" t="s">
        <v>49</v>
      </c>
      <c r="E70" s="12">
        <v>1</v>
      </c>
      <c r="F70" s="57">
        <v>796000</v>
      </c>
      <c r="G70" s="51">
        <v>800000</v>
      </c>
      <c r="H70" s="13">
        <f t="shared" si="14"/>
        <v>796000</v>
      </c>
      <c r="I70" s="13">
        <f t="shared" si="15"/>
        <v>798000</v>
      </c>
      <c r="J70" s="13">
        <f t="shared" si="16"/>
        <v>798000</v>
      </c>
      <c r="K70" s="13">
        <f t="shared" si="17"/>
        <v>2000</v>
      </c>
      <c r="L70" s="14">
        <f t="shared" si="18"/>
        <v>2.5062656641604009E-3</v>
      </c>
      <c r="M70" s="41">
        <f t="shared" si="19"/>
        <v>798000</v>
      </c>
      <c r="N70" s="15" t="str">
        <f t="shared" si="20"/>
        <v>MEDIA ARITMETICA</v>
      </c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1.25" customHeight="1" x14ac:dyDescent="0.3">
      <c r="A71" s="67"/>
      <c r="B71" s="67"/>
      <c r="C71" s="12" t="s">
        <v>52</v>
      </c>
      <c r="D71" s="12" t="s">
        <v>49</v>
      </c>
      <c r="E71" s="12">
        <v>1</v>
      </c>
      <c r="F71" s="57">
        <v>4427500</v>
      </c>
      <c r="G71" s="51">
        <v>4455000</v>
      </c>
      <c r="H71" s="13">
        <f t="shared" si="14"/>
        <v>4427500</v>
      </c>
      <c r="I71" s="13">
        <f t="shared" si="15"/>
        <v>4441250</v>
      </c>
      <c r="J71" s="13">
        <f t="shared" si="16"/>
        <v>4441250</v>
      </c>
      <c r="K71" s="13">
        <f t="shared" si="17"/>
        <v>13750</v>
      </c>
      <c r="L71" s="14">
        <f t="shared" si="18"/>
        <v>3.0959752321981426E-3</v>
      </c>
      <c r="M71" s="41">
        <f t="shared" si="19"/>
        <v>4441250</v>
      </c>
      <c r="N71" s="15" t="str">
        <f t="shared" si="20"/>
        <v>MEDIA ARITMETICA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1.25" customHeight="1" x14ac:dyDescent="0.3">
      <c r="A72" s="67"/>
      <c r="B72" s="67"/>
      <c r="C72" s="12" t="s">
        <v>53</v>
      </c>
      <c r="D72" s="12" t="s">
        <v>49</v>
      </c>
      <c r="E72" s="12">
        <v>1</v>
      </c>
      <c r="F72" s="57">
        <v>1575000</v>
      </c>
      <c r="G72" s="51">
        <v>1720000</v>
      </c>
      <c r="H72" s="13">
        <f t="shared" si="14"/>
        <v>1575000</v>
      </c>
      <c r="I72" s="13">
        <f t="shared" si="15"/>
        <v>1647500</v>
      </c>
      <c r="J72" s="13">
        <f t="shared" si="16"/>
        <v>1647500</v>
      </c>
      <c r="K72" s="13">
        <f t="shared" si="17"/>
        <v>72500</v>
      </c>
      <c r="L72" s="14">
        <f t="shared" si="18"/>
        <v>4.4006069802731411E-2</v>
      </c>
      <c r="M72" s="41">
        <f t="shared" si="19"/>
        <v>1647500</v>
      </c>
      <c r="N72" s="15" t="str">
        <f t="shared" si="20"/>
        <v>MEDIA ARITMETICA</v>
      </c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1.25" customHeight="1" x14ac:dyDescent="0.3">
      <c r="A73" s="71">
        <v>16</v>
      </c>
      <c r="B73" s="60" t="s">
        <v>39</v>
      </c>
      <c r="C73" s="26" t="s">
        <v>48</v>
      </c>
      <c r="D73" s="17" t="s">
        <v>49</v>
      </c>
      <c r="E73" s="17">
        <v>1</v>
      </c>
      <c r="F73" s="58">
        <v>2825000</v>
      </c>
      <c r="G73" s="52">
        <v>2900000</v>
      </c>
      <c r="H73" s="18">
        <f t="shared" si="14"/>
        <v>2825000</v>
      </c>
      <c r="I73" s="18">
        <f t="shared" si="15"/>
        <v>2862500</v>
      </c>
      <c r="J73" s="18">
        <f t="shared" si="16"/>
        <v>2862500</v>
      </c>
      <c r="K73" s="18">
        <f t="shared" si="17"/>
        <v>37500</v>
      </c>
      <c r="L73" s="19">
        <f t="shared" si="18"/>
        <v>1.3100436681222707E-2</v>
      </c>
      <c r="M73" s="41">
        <f t="shared" si="19"/>
        <v>2862500</v>
      </c>
      <c r="N73" s="6" t="str">
        <f t="shared" si="20"/>
        <v>MEDIA ARITMETICA</v>
      </c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1.25" customHeight="1" x14ac:dyDescent="0.3">
      <c r="A74" s="65"/>
      <c r="B74" s="65"/>
      <c r="C74" s="26" t="s">
        <v>50</v>
      </c>
      <c r="D74" s="17" t="s">
        <v>54</v>
      </c>
      <c r="E74" s="17">
        <v>1</v>
      </c>
      <c r="F74" s="58">
        <v>580000</v>
      </c>
      <c r="G74" s="52">
        <v>588000</v>
      </c>
      <c r="H74" s="18">
        <f t="shared" si="14"/>
        <v>580000</v>
      </c>
      <c r="I74" s="18">
        <f t="shared" si="15"/>
        <v>584000</v>
      </c>
      <c r="J74" s="18">
        <f t="shared" si="16"/>
        <v>584000</v>
      </c>
      <c r="K74" s="18">
        <f t="shared" si="17"/>
        <v>4000</v>
      </c>
      <c r="L74" s="19">
        <f t="shared" si="18"/>
        <v>6.8493150684931503E-3</v>
      </c>
      <c r="M74" s="41">
        <f t="shared" si="19"/>
        <v>584000</v>
      </c>
      <c r="N74" s="6" t="str">
        <f t="shared" si="20"/>
        <v>MEDIA ARITMETICA</v>
      </c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1.25" customHeight="1" x14ac:dyDescent="0.3">
      <c r="A75" s="65"/>
      <c r="B75" s="65"/>
      <c r="C75" s="26" t="s">
        <v>51</v>
      </c>
      <c r="D75" s="17" t="s">
        <v>54</v>
      </c>
      <c r="E75" s="17">
        <v>1</v>
      </c>
      <c r="F75" s="58">
        <v>796000</v>
      </c>
      <c r="G75" s="52">
        <v>800000</v>
      </c>
      <c r="H75" s="18">
        <f t="shared" si="14"/>
        <v>796000</v>
      </c>
      <c r="I75" s="18">
        <f t="shared" si="15"/>
        <v>798000</v>
      </c>
      <c r="J75" s="18">
        <f t="shared" si="16"/>
        <v>798000</v>
      </c>
      <c r="K75" s="18">
        <f t="shared" si="17"/>
        <v>2000</v>
      </c>
      <c r="L75" s="19">
        <f t="shared" si="18"/>
        <v>2.5062656641604009E-3</v>
      </c>
      <c r="M75" s="41">
        <f t="shared" si="19"/>
        <v>798000</v>
      </c>
      <c r="N75" s="6" t="str">
        <f t="shared" si="20"/>
        <v>MEDIA ARITMETICA</v>
      </c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1.25" customHeight="1" x14ac:dyDescent="0.3">
      <c r="A76" s="65"/>
      <c r="B76" s="65"/>
      <c r="C76" s="26" t="s">
        <v>52</v>
      </c>
      <c r="D76" s="17" t="s">
        <v>54</v>
      </c>
      <c r="E76" s="17">
        <v>1</v>
      </c>
      <c r="F76" s="58">
        <v>2000000</v>
      </c>
      <c r="G76" s="52">
        <v>4455000</v>
      </c>
      <c r="H76" s="18">
        <f t="shared" si="14"/>
        <v>2000000</v>
      </c>
      <c r="I76" s="18">
        <f t="shared" si="15"/>
        <v>3227500</v>
      </c>
      <c r="J76" s="18">
        <f t="shared" si="16"/>
        <v>3227500</v>
      </c>
      <c r="K76" s="18">
        <f t="shared" si="17"/>
        <v>1227500</v>
      </c>
      <c r="L76" s="19">
        <f t="shared" si="18"/>
        <v>0.38032532920216888</v>
      </c>
      <c r="M76" s="41">
        <f t="shared" si="19"/>
        <v>3227500</v>
      </c>
      <c r="N76" s="6" t="str">
        <f t="shared" si="20"/>
        <v>MEDIA ARITMETICA</v>
      </c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1.25" customHeight="1" x14ac:dyDescent="0.3">
      <c r="A77" s="65"/>
      <c r="B77" s="65"/>
      <c r="C77" s="26" t="s">
        <v>53</v>
      </c>
      <c r="D77" s="17" t="s">
        <v>54</v>
      </c>
      <c r="E77" s="17">
        <v>1</v>
      </c>
      <c r="F77" s="58">
        <v>1575000</v>
      </c>
      <c r="G77" s="52">
        <v>1720000</v>
      </c>
      <c r="H77" s="18">
        <f t="shared" si="14"/>
        <v>1575000</v>
      </c>
      <c r="I77" s="18">
        <f t="shared" si="15"/>
        <v>1647500</v>
      </c>
      <c r="J77" s="18">
        <f t="shared" si="16"/>
        <v>1647500</v>
      </c>
      <c r="K77" s="18">
        <f t="shared" si="17"/>
        <v>72500</v>
      </c>
      <c r="L77" s="19">
        <f t="shared" si="18"/>
        <v>4.4006069802731411E-2</v>
      </c>
      <c r="M77" s="41">
        <f t="shared" si="19"/>
        <v>1647500</v>
      </c>
      <c r="N77" s="6" t="str">
        <f t="shared" si="20"/>
        <v>MEDIA ARITMETICA</v>
      </c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1.25" customHeight="1" x14ac:dyDescent="0.3">
      <c r="A78" s="70">
        <v>17</v>
      </c>
      <c r="B78" s="59" t="s">
        <v>40</v>
      </c>
      <c r="C78" s="38" t="s">
        <v>48</v>
      </c>
      <c r="D78" s="12" t="s">
        <v>49</v>
      </c>
      <c r="E78" s="12">
        <v>1</v>
      </c>
      <c r="F78" s="57">
        <v>2825000</v>
      </c>
      <c r="G78" s="51">
        <v>2900000</v>
      </c>
      <c r="H78" s="13">
        <f t="shared" si="14"/>
        <v>2825000</v>
      </c>
      <c r="I78" s="13">
        <f t="shared" si="15"/>
        <v>2862500</v>
      </c>
      <c r="J78" s="13">
        <f t="shared" si="16"/>
        <v>2862500</v>
      </c>
      <c r="K78" s="13">
        <f t="shared" si="17"/>
        <v>37500</v>
      </c>
      <c r="L78" s="14">
        <f t="shared" si="18"/>
        <v>1.3100436681222707E-2</v>
      </c>
      <c r="M78" s="41">
        <f t="shared" si="19"/>
        <v>2862500</v>
      </c>
      <c r="N78" s="15" t="str">
        <f t="shared" si="20"/>
        <v>MEDIA ARITMETICA</v>
      </c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1.25" customHeight="1" x14ac:dyDescent="0.3">
      <c r="A79" s="67"/>
      <c r="B79" s="67"/>
      <c r="C79" s="38" t="s">
        <v>50</v>
      </c>
      <c r="D79" s="12" t="s">
        <v>49</v>
      </c>
      <c r="E79" s="12">
        <v>1</v>
      </c>
      <c r="F79" s="57">
        <v>580000</v>
      </c>
      <c r="G79" s="51">
        <v>588000</v>
      </c>
      <c r="H79" s="13">
        <f t="shared" si="14"/>
        <v>580000</v>
      </c>
      <c r="I79" s="13">
        <f t="shared" si="15"/>
        <v>584000</v>
      </c>
      <c r="J79" s="13">
        <f t="shared" si="16"/>
        <v>584000</v>
      </c>
      <c r="K79" s="13">
        <f t="shared" si="17"/>
        <v>4000</v>
      </c>
      <c r="L79" s="14">
        <f t="shared" si="18"/>
        <v>6.8493150684931503E-3</v>
      </c>
      <c r="M79" s="41">
        <f t="shared" si="19"/>
        <v>584000</v>
      </c>
      <c r="N79" s="15" t="str">
        <f t="shared" si="20"/>
        <v>MEDIA ARITMETICA</v>
      </c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1.25" customHeight="1" x14ac:dyDescent="0.3">
      <c r="A80" s="67"/>
      <c r="B80" s="67"/>
      <c r="C80" s="38" t="s">
        <v>51</v>
      </c>
      <c r="D80" s="12" t="s">
        <v>49</v>
      </c>
      <c r="E80" s="12">
        <v>1</v>
      </c>
      <c r="F80" s="57">
        <v>796000</v>
      </c>
      <c r="G80" s="51">
        <v>800000</v>
      </c>
      <c r="H80" s="13">
        <f t="shared" si="14"/>
        <v>796000</v>
      </c>
      <c r="I80" s="13">
        <f t="shared" si="15"/>
        <v>798000</v>
      </c>
      <c r="J80" s="13">
        <f t="shared" si="16"/>
        <v>798000</v>
      </c>
      <c r="K80" s="13">
        <f t="shared" si="17"/>
        <v>2000</v>
      </c>
      <c r="L80" s="14">
        <f t="shared" si="18"/>
        <v>2.5062656641604009E-3</v>
      </c>
      <c r="M80" s="41">
        <f t="shared" si="19"/>
        <v>798000</v>
      </c>
      <c r="N80" s="15" t="str">
        <f t="shared" si="20"/>
        <v>MEDIA ARITMETICA</v>
      </c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1.25" customHeight="1" x14ac:dyDescent="0.3">
      <c r="A81" s="67"/>
      <c r="B81" s="67"/>
      <c r="C81" s="38" t="s">
        <v>52</v>
      </c>
      <c r="D81" s="12" t="s">
        <v>49</v>
      </c>
      <c r="E81" s="12">
        <v>1</v>
      </c>
      <c r="F81" s="57">
        <v>4427500</v>
      </c>
      <c r="G81" s="51">
        <v>4455000</v>
      </c>
      <c r="H81" s="13">
        <f t="shared" si="14"/>
        <v>4427500</v>
      </c>
      <c r="I81" s="13">
        <f t="shared" si="15"/>
        <v>4441250</v>
      </c>
      <c r="J81" s="13">
        <f t="shared" si="16"/>
        <v>4441250</v>
      </c>
      <c r="K81" s="13">
        <f t="shared" si="17"/>
        <v>13750</v>
      </c>
      <c r="L81" s="14">
        <f t="shared" si="18"/>
        <v>3.0959752321981426E-3</v>
      </c>
      <c r="M81" s="41">
        <f t="shared" si="19"/>
        <v>4441250</v>
      </c>
      <c r="N81" s="15" t="str">
        <f t="shared" si="20"/>
        <v>MEDIA ARITMETICA</v>
      </c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1.25" customHeight="1" x14ac:dyDescent="0.3">
      <c r="A82" s="67"/>
      <c r="B82" s="67"/>
      <c r="C82" s="38" t="s">
        <v>53</v>
      </c>
      <c r="D82" s="12" t="s">
        <v>49</v>
      </c>
      <c r="E82" s="12">
        <v>1</v>
      </c>
      <c r="F82" s="57">
        <v>1575000</v>
      </c>
      <c r="G82" s="51">
        <v>1720000</v>
      </c>
      <c r="H82" s="13">
        <f t="shared" si="14"/>
        <v>1575000</v>
      </c>
      <c r="I82" s="13">
        <f t="shared" si="15"/>
        <v>1647500</v>
      </c>
      <c r="J82" s="13">
        <f t="shared" si="16"/>
        <v>1647500</v>
      </c>
      <c r="K82" s="13">
        <f t="shared" si="17"/>
        <v>72500</v>
      </c>
      <c r="L82" s="14">
        <f t="shared" si="18"/>
        <v>4.4006069802731411E-2</v>
      </c>
      <c r="M82" s="41">
        <f t="shared" si="19"/>
        <v>1647500</v>
      </c>
      <c r="N82" s="15" t="str">
        <f t="shared" si="20"/>
        <v>MEDIA ARITMETICA</v>
      </c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1.25" customHeight="1" x14ac:dyDescent="0.3">
      <c r="A83" s="71">
        <v>18</v>
      </c>
      <c r="B83" s="60" t="s">
        <v>41</v>
      </c>
      <c r="C83" s="26" t="s">
        <v>48</v>
      </c>
      <c r="D83" s="17" t="s">
        <v>49</v>
      </c>
      <c r="E83" s="17">
        <v>1</v>
      </c>
      <c r="F83" s="58">
        <v>2825000</v>
      </c>
      <c r="G83" s="52">
        <v>2900000</v>
      </c>
      <c r="H83" s="18">
        <f t="shared" si="14"/>
        <v>2825000</v>
      </c>
      <c r="I83" s="18">
        <f t="shared" si="15"/>
        <v>2862500</v>
      </c>
      <c r="J83" s="18">
        <f t="shared" si="16"/>
        <v>2862500</v>
      </c>
      <c r="K83" s="18">
        <f t="shared" si="17"/>
        <v>37500</v>
      </c>
      <c r="L83" s="19">
        <f t="shared" si="18"/>
        <v>1.3100436681222707E-2</v>
      </c>
      <c r="M83" s="41">
        <f t="shared" si="19"/>
        <v>2862500</v>
      </c>
      <c r="N83" s="6" t="str">
        <f t="shared" si="20"/>
        <v>MEDIA ARITMETICA</v>
      </c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1.25" customHeight="1" x14ac:dyDescent="0.3">
      <c r="A84" s="65"/>
      <c r="B84" s="65"/>
      <c r="C84" s="26" t="s">
        <v>50</v>
      </c>
      <c r="D84" s="17" t="s">
        <v>49</v>
      </c>
      <c r="E84" s="17">
        <v>1</v>
      </c>
      <c r="F84" s="58">
        <v>580000</v>
      </c>
      <c r="G84" s="52">
        <v>588000</v>
      </c>
      <c r="H84" s="18">
        <f t="shared" si="14"/>
        <v>580000</v>
      </c>
      <c r="I84" s="18">
        <f t="shared" si="15"/>
        <v>584000</v>
      </c>
      <c r="J84" s="18">
        <f t="shared" si="16"/>
        <v>584000</v>
      </c>
      <c r="K84" s="18">
        <f t="shared" si="17"/>
        <v>4000</v>
      </c>
      <c r="L84" s="19">
        <f t="shared" si="18"/>
        <v>6.8493150684931503E-3</v>
      </c>
      <c r="M84" s="41">
        <f t="shared" si="19"/>
        <v>584000</v>
      </c>
      <c r="N84" s="6" t="str">
        <f t="shared" si="20"/>
        <v>MEDIA ARITMETICA</v>
      </c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1.25" customHeight="1" x14ac:dyDescent="0.3">
      <c r="A85" s="65"/>
      <c r="B85" s="65"/>
      <c r="C85" s="26" t="s">
        <v>51</v>
      </c>
      <c r="D85" s="17" t="s">
        <v>49</v>
      </c>
      <c r="E85" s="17">
        <v>1</v>
      </c>
      <c r="F85" s="58">
        <v>796000</v>
      </c>
      <c r="G85" s="52">
        <v>800000</v>
      </c>
      <c r="H85" s="18">
        <f t="shared" si="14"/>
        <v>796000</v>
      </c>
      <c r="I85" s="18">
        <f t="shared" si="15"/>
        <v>798000</v>
      </c>
      <c r="J85" s="18">
        <f t="shared" si="16"/>
        <v>798000</v>
      </c>
      <c r="K85" s="18">
        <f t="shared" si="17"/>
        <v>2000</v>
      </c>
      <c r="L85" s="19">
        <f t="shared" si="18"/>
        <v>2.5062656641604009E-3</v>
      </c>
      <c r="M85" s="41">
        <f t="shared" si="19"/>
        <v>798000</v>
      </c>
      <c r="N85" s="6" t="str">
        <f t="shared" si="20"/>
        <v>MEDIA ARITMETICA</v>
      </c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1.25" customHeight="1" x14ac:dyDescent="0.3">
      <c r="A86" s="65"/>
      <c r="B86" s="65"/>
      <c r="C86" s="26" t="s">
        <v>52</v>
      </c>
      <c r="D86" s="17" t="s">
        <v>49</v>
      </c>
      <c r="E86" s="17">
        <v>1</v>
      </c>
      <c r="F86" s="58">
        <v>4427500</v>
      </c>
      <c r="G86" s="52">
        <v>4455000</v>
      </c>
      <c r="H86" s="18">
        <f t="shared" si="14"/>
        <v>4427500</v>
      </c>
      <c r="I86" s="18">
        <f t="shared" si="15"/>
        <v>4441250</v>
      </c>
      <c r="J86" s="18">
        <f t="shared" si="16"/>
        <v>4441250</v>
      </c>
      <c r="K86" s="18">
        <f t="shared" si="17"/>
        <v>13750</v>
      </c>
      <c r="L86" s="19">
        <f t="shared" si="18"/>
        <v>3.0959752321981426E-3</v>
      </c>
      <c r="M86" s="41">
        <f t="shared" si="19"/>
        <v>4441250</v>
      </c>
      <c r="N86" s="6" t="str">
        <f t="shared" si="20"/>
        <v>MEDIA ARITMETICA</v>
      </c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1.25" customHeight="1" x14ac:dyDescent="0.3">
      <c r="A87" s="65"/>
      <c r="B87" s="65"/>
      <c r="C87" s="26" t="s">
        <v>53</v>
      </c>
      <c r="D87" s="17" t="s">
        <v>49</v>
      </c>
      <c r="E87" s="17">
        <v>1</v>
      </c>
      <c r="F87" s="58">
        <v>1575000</v>
      </c>
      <c r="G87" s="52">
        <v>1720000</v>
      </c>
      <c r="H87" s="18">
        <f t="shared" si="14"/>
        <v>1575000</v>
      </c>
      <c r="I87" s="18">
        <f t="shared" si="15"/>
        <v>1647500</v>
      </c>
      <c r="J87" s="18">
        <f t="shared" si="16"/>
        <v>1647500</v>
      </c>
      <c r="K87" s="18">
        <f t="shared" si="17"/>
        <v>72500</v>
      </c>
      <c r="L87" s="19">
        <f t="shared" si="18"/>
        <v>4.4006069802731411E-2</v>
      </c>
      <c r="M87" s="41">
        <f t="shared" si="19"/>
        <v>1647500</v>
      </c>
      <c r="N87" s="6" t="str">
        <f t="shared" si="20"/>
        <v>MEDIA ARITMETICA</v>
      </c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s="28" customFormat="1" ht="15.75" customHeight="1" x14ac:dyDescent="0.3">
      <c r="A88" s="64" t="s">
        <v>43</v>
      </c>
      <c r="B88" s="65"/>
      <c r="C88" s="65"/>
      <c r="D88" s="65"/>
      <c r="E88" s="65"/>
      <c r="F88" s="56">
        <f>SUM(F58:F87)</f>
        <v>45587500</v>
      </c>
      <c r="G88" s="54">
        <f>SUM(G58:G87)</f>
        <v>62778000</v>
      </c>
      <c r="H88" s="81" t="s">
        <v>44</v>
      </c>
      <c r="I88" s="82"/>
      <c r="J88" s="82"/>
      <c r="K88" s="82"/>
      <c r="L88" s="83"/>
      <c r="M88" s="42">
        <f>SUM(M58:M87)</f>
        <v>47530250</v>
      </c>
      <c r="N88" s="23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</row>
    <row r="89" spans="1:26" customFormat="1" ht="11.25" customHeight="1" x14ac:dyDescent="0.3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</row>
    <row r="90" spans="1:26" customFormat="1" ht="11.25" customHeight="1" x14ac:dyDescent="0.3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</row>
    <row r="91" spans="1:26" customFormat="1" ht="11.25" customHeight="1" x14ac:dyDescent="0.3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</row>
    <row r="92" spans="1:26" customFormat="1" ht="11.25" customHeight="1" x14ac:dyDescent="0.3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</row>
    <row r="93" spans="1:26" customFormat="1" ht="11.25" customHeight="1" x14ac:dyDescent="0.3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</row>
    <row r="94" spans="1:26" customFormat="1" ht="11.25" customHeight="1" x14ac:dyDescent="0.3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</row>
    <row r="95" spans="1:26" customFormat="1" ht="11.25" customHeight="1" x14ac:dyDescent="0.3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</row>
    <row r="96" spans="1:26" customFormat="1" ht="11.25" customHeight="1" x14ac:dyDescent="0.3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</row>
    <row r="97" spans="1:26" customFormat="1" ht="11.25" customHeight="1" x14ac:dyDescent="0.3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</row>
    <row r="98" spans="1:26" customFormat="1" ht="11.25" customHeight="1" x14ac:dyDescent="0.3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</row>
    <row r="99" spans="1:26" customFormat="1" ht="11.25" customHeight="1" x14ac:dyDescent="0.3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</row>
    <row r="100" spans="1:26" customFormat="1" ht="11.25" customHeight="1" x14ac:dyDescent="0.3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</row>
    <row r="101" spans="1:26" customFormat="1" ht="11.25" customHeight="1" x14ac:dyDescent="0.3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</row>
    <row r="102" spans="1:26" customFormat="1" ht="11.25" customHeight="1" x14ac:dyDescent="0.3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</row>
    <row r="103" spans="1:26" customFormat="1" ht="11.25" customHeight="1" x14ac:dyDescent="0.3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</row>
    <row r="104" spans="1:26" customFormat="1" ht="11.25" customHeight="1" x14ac:dyDescent="0.3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</row>
    <row r="105" spans="1:26" customFormat="1" ht="11.25" customHeight="1" x14ac:dyDescent="0.3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</row>
    <row r="106" spans="1:26" customFormat="1" ht="11.25" customHeight="1" x14ac:dyDescent="0.3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</row>
    <row r="107" spans="1:26" customFormat="1" ht="11.25" customHeight="1" x14ac:dyDescent="0.3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</row>
    <row r="108" spans="1:26" customFormat="1" ht="11.25" customHeight="1" x14ac:dyDescent="0.3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</row>
    <row r="109" spans="1:26" customFormat="1" ht="11.25" customHeight="1" x14ac:dyDescent="0.3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</row>
    <row r="110" spans="1:26" customFormat="1" ht="11.25" customHeight="1" x14ac:dyDescent="0.3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</row>
    <row r="111" spans="1:26" customFormat="1" ht="11.25" customHeight="1" x14ac:dyDescent="0.3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</row>
    <row r="112" spans="1:26" customFormat="1" ht="11.25" customHeight="1" x14ac:dyDescent="0.3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</row>
    <row r="113" spans="1:26" customFormat="1" ht="11.25" customHeight="1" x14ac:dyDescent="0.3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</row>
    <row r="114" spans="1:26" customFormat="1" ht="11.25" customHeight="1" x14ac:dyDescent="0.3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</row>
    <row r="115" spans="1:26" customFormat="1" ht="11.25" customHeight="1" x14ac:dyDescent="0.3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</row>
    <row r="116" spans="1:26" customFormat="1" ht="11.25" customHeight="1" x14ac:dyDescent="0.3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</row>
    <row r="117" spans="1:26" customFormat="1" ht="11.25" customHeight="1" x14ac:dyDescent="0.3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</row>
    <row r="118" spans="1:26" customFormat="1" ht="11.25" customHeight="1" x14ac:dyDescent="0.3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</row>
    <row r="119" spans="1:26" customFormat="1" ht="11.25" customHeight="1" x14ac:dyDescent="0.3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</row>
    <row r="120" spans="1:26" customFormat="1" ht="11.25" customHeight="1" x14ac:dyDescent="0.3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</row>
    <row r="121" spans="1:26" customFormat="1" ht="11.25" customHeight="1" x14ac:dyDescent="0.3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</row>
    <row r="122" spans="1:26" customFormat="1" ht="11.25" customHeight="1" x14ac:dyDescent="0.3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</row>
    <row r="123" spans="1:26" customFormat="1" ht="11.25" customHeight="1" x14ac:dyDescent="0.3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</row>
    <row r="124" spans="1:26" customFormat="1" ht="11.25" customHeight="1" x14ac:dyDescent="0.3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</row>
    <row r="125" spans="1:26" customFormat="1" ht="11.25" customHeight="1" x14ac:dyDescent="0.3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</row>
    <row r="126" spans="1:26" customFormat="1" ht="11.25" customHeight="1" x14ac:dyDescent="0.3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</row>
    <row r="127" spans="1:26" customFormat="1" ht="11.25" customHeight="1" x14ac:dyDescent="0.3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</row>
    <row r="128" spans="1:26" customFormat="1" ht="11.25" customHeight="1" x14ac:dyDescent="0.3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</row>
    <row r="129" spans="1:26" customFormat="1" ht="11.25" customHeight="1" x14ac:dyDescent="0.3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</row>
    <row r="130" spans="1:26" customFormat="1" ht="11.25" customHeight="1" x14ac:dyDescent="0.3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</row>
    <row r="131" spans="1:26" customFormat="1" ht="11.25" customHeight="1" x14ac:dyDescent="0.3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</row>
    <row r="132" spans="1:26" customFormat="1" ht="11.25" customHeight="1" x14ac:dyDescent="0.3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</row>
    <row r="133" spans="1:26" customFormat="1" ht="11.25" customHeight="1" x14ac:dyDescent="0.3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</row>
    <row r="134" spans="1:26" customFormat="1" ht="11.25" customHeight="1" x14ac:dyDescent="0.3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</row>
    <row r="135" spans="1:26" customFormat="1" ht="11.25" customHeight="1" x14ac:dyDescent="0.3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</row>
    <row r="136" spans="1:26" customFormat="1" ht="11.25" customHeight="1" x14ac:dyDescent="0.3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</row>
    <row r="137" spans="1:26" customFormat="1" ht="11.25" customHeight="1" x14ac:dyDescent="0.3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</row>
    <row r="138" spans="1:26" customFormat="1" ht="11.25" customHeight="1" x14ac:dyDescent="0.3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</row>
    <row r="139" spans="1:26" customFormat="1" ht="11.25" customHeight="1" x14ac:dyDescent="0.3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</row>
    <row r="140" spans="1:26" customFormat="1" ht="11.25" customHeight="1" x14ac:dyDescent="0.3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</row>
    <row r="141" spans="1:26" customFormat="1" ht="11.25" customHeight="1" x14ac:dyDescent="0.3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</row>
    <row r="142" spans="1:26" customFormat="1" ht="11.25" customHeight="1" x14ac:dyDescent="0.3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</row>
    <row r="143" spans="1:26" customFormat="1" ht="11.25" customHeight="1" x14ac:dyDescent="0.3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</row>
    <row r="144" spans="1:26" customFormat="1" ht="11.25" customHeight="1" x14ac:dyDescent="0.3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</row>
    <row r="145" spans="1:26" customFormat="1" ht="11.25" customHeight="1" x14ac:dyDescent="0.3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</row>
    <row r="146" spans="1:26" customFormat="1" ht="11.25" customHeight="1" x14ac:dyDescent="0.3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</row>
    <row r="147" spans="1:26" customFormat="1" ht="11.25" customHeight="1" x14ac:dyDescent="0.3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</row>
    <row r="148" spans="1:26" customFormat="1" ht="11.25" customHeight="1" x14ac:dyDescent="0.3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</row>
    <row r="149" spans="1:26" customFormat="1" ht="11.25" customHeight="1" x14ac:dyDescent="0.3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</row>
    <row r="150" spans="1:26" customFormat="1" ht="11.25" customHeight="1" x14ac:dyDescent="0.3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</row>
    <row r="151" spans="1:26" customFormat="1" ht="11.25" customHeight="1" x14ac:dyDescent="0.3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</row>
    <row r="152" spans="1:26" customFormat="1" ht="11.25" customHeight="1" x14ac:dyDescent="0.3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</row>
    <row r="153" spans="1:26" customFormat="1" ht="11.25" customHeight="1" x14ac:dyDescent="0.3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</row>
    <row r="154" spans="1:26" customFormat="1" ht="11.25" customHeight="1" x14ac:dyDescent="0.3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</row>
    <row r="155" spans="1:26" customFormat="1" ht="11.25" customHeight="1" x14ac:dyDescent="0.3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</row>
    <row r="156" spans="1:26" customFormat="1" ht="11.25" customHeight="1" x14ac:dyDescent="0.3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</row>
    <row r="157" spans="1:26" customFormat="1" ht="11.25" customHeight="1" x14ac:dyDescent="0.3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</row>
    <row r="158" spans="1:26" customFormat="1" ht="11.25" customHeight="1" x14ac:dyDescent="0.3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</row>
    <row r="159" spans="1:26" customFormat="1" ht="11.25" customHeight="1" x14ac:dyDescent="0.3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</row>
    <row r="160" spans="1:26" customFormat="1" ht="11.25" customHeight="1" x14ac:dyDescent="0.3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</row>
    <row r="161" spans="1:26" customFormat="1" ht="11.25" customHeight="1" x14ac:dyDescent="0.3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</row>
    <row r="162" spans="1:26" customFormat="1" ht="11.25" customHeight="1" x14ac:dyDescent="0.3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</row>
    <row r="163" spans="1:26" customFormat="1" ht="11.25" customHeight="1" x14ac:dyDescent="0.3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</row>
    <row r="164" spans="1:26" customFormat="1" ht="11.25" customHeight="1" x14ac:dyDescent="0.3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</row>
    <row r="165" spans="1:26" customFormat="1" ht="11.25" customHeight="1" x14ac:dyDescent="0.3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</row>
    <row r="166" spans="1:26" customFormat="1" ht="11.25" customHeight="1" x14ac:dyDescent="0.3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</row>
    <row r="167" spans="1:26" customFormat="1" ht="11.25" customHeight="1" x14ac:dyDescent="0.3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</row>
    <row r="168" spans="1:26" customFormat="1" ht="11.25" customHeight="1" x14ac:dyDescent="0.3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</row>
    <row r="169" spans="1:26" customFormat="1" ht="11.25" customHeight="1" x14ac:dyDescent="0.3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</row>
    <row r="170" spans="1:26" customFormat="1" ht="11.25" customHeight="1" x14ac:dyDescent="0.3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</row>
    <row r="171" spans="1:26" customFormat="1" ht="11.25" customHeight="1" x14ac:dyDescent="0.3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</row>
    <row r="172" spans="1:26" customFormat="1" ht="11.25" customHeight="1" x14ac:dyDescent="0.3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</row>
    <row r="173" spans="1:26" customFormat="1" ht="11.25" customHeight="1" x14ac:dyDescent="0.3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</row>
    <row r="174" spans="1:26" customFormat="1" ht="11.25" customHeight="1" x14ac:dyDescent="0.3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</row>
    <row r="175" spans="1:26" customFormat="1" ht="11.25" customHeight="1" x14ac:dyDescent="0.3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</row>
    <row r="176" spans="1:26" customFormat="1" ht="11.25" customHeight="1" x14ac:dyDescent="0.3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</row>
    <row r="177" spans="1:26" customFormat="1" ht="11.25" customHeight="1" x14ac:dyDescent="0.3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</row>
    <row r="178" spans="1:26" customFormat="1" ht="11.25" customHeight="1" x14ac:dyDescent="0.3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</row>
    <row r="179" spans="1:26" customFormat="1" ht="11.25" customHeight="1" x14ac:dyDescent="0.3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</row>
    <row r="180" spans="1:26" customFormat="1" ht="11.25" customHeight="1" x14ac:dyDescent="0.3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</row>
    <row r="181" spans="1:26" customFormat="1" ht="11.25" customHeight="1" x14ac:dyDescent="0.3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</row>
    <row r="182" spans="1:26" customFormat="1" ht="11.25" customHeight="1" x14ac:dyDescent="0.3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</row>
    <row r="183" spans="1:26" customFormat="1" ht="11.25" customHeight="1" x14ac:dyDescent="0.3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</row>
    <row r="184" spans="1:26" customFormat="1" ht="11.25" customHeight="1" x14ac:dyDescent="0.3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</row>
    <row r="185" spans="1:26" customFormat="1" ht="11.25" customHeight="1" x14ac:dyDescent="0.3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</row>
    <row r="186" spans="1:26" customFormat="1" ht="11.25" customHeight="1" x14ac:dyDescent="0.3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</row>
    <row r="187" spans="1:26" customFormat="1" ht="11.25" customHeight="1" x14ac:dyDescent="0.3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</row>
    <row r="188" spans="1:26" customFormat="1" ht="11.25" customHeight="1" x14ac:dyDescent="0.3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</row>
    <row r="189" spans="1:26" customFormat="1" ht="11.25" customHeight="1" x14ac:dyDescent="0.3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</row>
    <row r="190" spans="1:26" customFormat="1" ht="11.25" customHeight="1" x14ac:dyDescent="0.3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</row>
    <row r="191" spans="1:26" customFormat="1" ht="11.25" customHeight="1" x14ac:dyDescent="0.3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</row>
    <row r="192" spans="1:26" customFormat="1" ht="11.25" customHeight="1" x14ac:dyDescent="0.3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</row>
    <row r="193" spans="1:26" customFormat="1" ht="11.25" customHeight="1" x14ac:dyDescent="0.3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</row>
    <row r="194" spans="1:26" customFormat="1" ht="11.25" customHeight="1" x14ac:dyDescent="0.3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</row>
    <row r="195" spans="1:26" customFormat="1" ht="11.25" customHeight="1" x14ac:dyDescent="0.3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</row>
    <row r="196" spans="1:26" customFormat="1" ht="11.25" customHeight="1" x14ac:dyDescent="0.3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</row>
    <row r="197" spans="1:26" customFormat="1" ht="11.25" customHeight="1" x14ac:dyDescent="0.3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</row>
    <row r="198" spans="1:26" customFormat="1" ht="11.25" customHeight="1" x14ac:dyDescent="0.3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</row>
    <row r="199" spans="1:26" customFormat="1" ht="11.25" customHeight="1" x14ac:dyDescent="0.3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</row>
    <row r="200" spans="1:26" customFormat="1" ht="11.25" customHeight="1" x14ac:dyDescent="0.3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</row>
    <row r="201" spans="1:26" customFormat="1" ht="11.25" customHeight="1" x14ac:dyDescent="0.3">
      <c r="A201" s="31"/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</row>
    <row r="202" spans="1:26" customFormat="1" ht="11.25" customHeight="1" x14ac:dyDescent="0.3">
      <c r="A202" s="31"/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</row>
    <row r="203" spans="1:26" customFormat="1" ht="11.25" customHeight="1" x14ac:dyDescent="0.3">
      <c r="A203" s="31"/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</row>
    <row r="204" spans="1:26" customFormat="1" ht="11.25" customHeight="1" x14ac:dyDescent="0.3">
      <c r="A204" s="31"/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</row>
    <row r="205" spans="1:26" customFormat="1" ht="11.25" customHeight="1" x14ac:dyDescent="0.3">
      <c r="A205" s="31"/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</row>
    <row r="206" spans="1:26" customFormat="1" ht="11.25" customHeight="1" x14ac:dyDescent="0.3">
      <c r="A206" s="31"/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</row>
    <row r="207" spans="1:26" customFormat="1" ht="11.25" customHeight="1" x14ac:dyDescent="0.3">
      <c r="A207" s="31"/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</row>
    <row r="208" spans="1:26" customFormat="1" ht="11.25" customHeight="1" x14ac:dyDescent="0.3">
      <c r="A208" s="31"/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</row>
    <row r="209" spans="1:26" customFormat="1" ht="11.25" customHeight="1" x14ac:dyDescent="0.3">
      <c r="A209" s="31"/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</row>
    <row r="210" spans="1:26" customFormat="1" ht="11.25" customHeight="1" x14ac:dyDescent="0.3">
      <c r="A210" s="31"/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</row>
    <row r="211" spans="1:26" customFormat="1" ht="11.25" customHeight="1" x14ac:dyDescent="0.3">
      <c r="A211" s="31"/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</row>
    <row r="212" spans="1:26" customFormat="1" ht="11.25" customHeight="1" x14ac:dyDescent="0.3">
      <c r="A212" s="31"/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</row>
    <row r="213" spans="1:26" customFormat="1" ht="11.25" customHeight="1" x14ac:dyDescent="0.3">
      <c r="A213" s="31"/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</row>
    <row r="214" spans="1:26" customFormat="1" ht="11.25" customHeight="1" x14ac:dyDescent="0.3">
      <c r="A214" s="31"/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</row>
    <row r="215" spans="1:26" customFormat="1" ht="11.25" customHeight="1" x14ac:dyDescent="0.3">
      <c r="A215" s="31"/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</row>
    <row r="216" spans="1:26" customFormat="1" ht="11.25" customHeight="1" x14ac:dyDescent="0.3">
      <c r="A216" s="31"/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</row>
    <row r="217" spans="1:26" customFormat="1" ht="11.25" customHeight="1" x14ac:dyDescent="0.3">
      <c r="A217" s="31"/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</row>
    <row r="218" spans="1:26" customFormat="1" ht="11.25" customHeight="1" x14ac:dyDescent="0.3">
      <c r="A218" s="31"/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</row>
    <row r="219" spans="1:26" customFormat="1" ht="11.25" customHeight="1" x14ac:dyDescent="0.3">
      <c r="A219" s="31"/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</row>
    <row r="220" spans="1:26" customFormat="1" ht="11.25" customHeight="1" x14ac:dyDescent="0.3">
      <c r="A220" s="31"/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</row>
    <row r="221" spans="1:26" customFormat="1" ht="11.25" customHeight="1" x14ac:dyDescent="0.3">
      <c r="A221" s="31"/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</row>
    <row r="222" spans="1:26" customFormat="1" ht="11.25" customHeight="1" x14ac:dyDescent="0.3">
      <c r="A222" s="31"/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</row>
    <row r="223" spans="1:26" customFormat="1" ht="11.25" customHeight="1" x14ac:dyDescent="0.3">
      <c r="A223" s="31"/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</row>
    <row r="224" spans="1:26" customFormat="1" ht="11.25" customHeight="1" x14ac:dyDescent="0.3">
      <c r="A224" s="31"/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</row>
    <row r="225" spans="1:26" customFormat="1" ht="11.25" customHeight="1" x14ac:dyDescent="0.3">
      <c r="A225" s="31"/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</row>
    <row r="226" spans="1:26" customFormat="1" ht="11.25" customHeight="1" x14ac:dyDescent="0.3">
      <c r="A226" s="31"/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</row>
    <row r="227" spans="1:26" customFormat="1" ht="11.25" customHeight="1" x14ac:dyDescent="0.3">
      <c r="A227" s="31"/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</row>
    <row r="228" spans="1:26" customFormat="1" ht="11.25" customHeight="1" x14ac:dyDescent="0.3">
      <c r="A228" s="31"/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</row>
    <row r="229" spans="1:26" customFormat="1" ht="11.25" customHeight="1" x14ac:dyDescent="0.3">
      <c r="A229" s="31"/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</row>
    <row r="230" spans="1:26" customFormat="1" ht="11.25" customHeight="1" x14ac:dyDescent="0.3">
      <c r="A230" s="31"/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</row>
    <row r="231" spans="1:26" customFormat="1" ht="11.25" customHeight="1" x14ac:dyDescent="0.3">
      <c r="A231" s="31"/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</row>
    <row r="232" spans="1:26" customFormat="1" ht="11.25" customHeight="1" x14ac:dyDescent="0.3">
      <c r="A232" s="31"/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</row>
    <row r="233" spans="1:26" customFormat="1" ht="11.25" customHeight="1" x14ac:dyDescent="0.3">
      <c r="A233" s="31"/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</row>
    <row r="234" spans="1:26" customFormat="1" ht="11.25" customHeight="1" x14ac:dyDescent="0.3">
      <c r="A234" s="31"/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</row>
    <row r="235" spans="1:26" customFormat="1" ht="11.25" customHeight="1" x14ac:dyDescent="0.3">
      <c r="A235" s="31"/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</row>
    <row r="236" spans="1:26" customFormat="1" ht="11.25" customHeight="1" x14ac:dyDescent="0.3">
      <c r="A236" s="31"/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</row>
    <row r="237" spans="1:26" customFormat="1" ht="11.25" customHeight="1" x14ac:dyDescent="0.3">
      <c r="A237" s="31"/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</row>
    <row r="238" spans="1:26" customFormat="1" ht="11.25" customHeight="1" x14ac:dyDescent="0.3">
      <c r="A238" s="31"/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</row>
    <row r="239" spans="1:26" customFormat="1" ht="11.25" customHeight="1" x14ac:dyDescent="0.3">
      <c r="A239" s="31"/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</row>
    <row r="240" spans="1:26" customFormat="1" ht="11.25" customHeight="1" x14ac:dyDescent="0.3">
      <c r="A240" s="31"/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</row>
    <row r="241" spans="1:26" customFormat="1" ht="11.25" customHeight="1" x14ac:dyDescent="0.3">
      <c r="A241" s="31"/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</row>
    <row r="242" spans="1:26" customFormat="1" ht="11.25" customHeight="1" x14ac:dyDescent="0.3">
      <c r="A242" s="31"/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</row>
    <row r="243" spans="1:26" customFormat="1" ht="11.25" customHeight="1" x14ac:dyDescent="0.3">
      <c r="A243" s="31"/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</row>
    <row r="244" spans="1:26" customFormat="1" ht="11.25" customHeight="1" x14ac:dyDescent="0.3">
      <c r="A244" s="31"/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</row>
    <row r="245" spans="1:26" customFormat="1" ht="11.25" customHeight="1" x14ac:dyDescent="0.3">
      <c r="A245" s="31"/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</row>
    <row r="246" spans="1:26" customFormat="1" ht="11.25" customHeight="1" x14ac:dyDescent="0.3">
      <c r="A246" s="31"/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</row>
    <row r="247" spans="1:26" customFormat="1" ht="11.25" customHeight="1" x14ac:dyDescent="0.3">
      <c r="A247" s="31"/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</row>
    <row r="248" spans="1:26" customFormat="1" ht="11.25" customHeight="1" x14ac:dyDescent="0.3">
      <c r="A248" s="31"/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</row>
    <row r="249" spans="1:26" customFormat="1" ht="11.25" customHeight="1" x14ac:dyDescent="0.3">
      <c r="A249" s="31"/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</row>
    <row r="250" spans="1:26" customFormat="1" ht="11.25" customHeight="1" x14ac:dyDescent="0.3">
      <c r="A250" s="31"/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</row>
    <row r="251" spans="1:26" customFormat="1" ht="11.25" customHeight="1" x14ac:dyDescent="0.3">
      <c r="A251" s="31"/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</row>
    <row r="252" spans="1:26" customFormat="1" ht="11.25" customHeight="1" x14ac:dyDescent="0.3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</row>
    <row r="253" spans="1:26" customFormat="1" ht="11.25" customHeight="1" x14ac:dyDescent="0.3">
      <c r="A253" s="31"/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</row>
    <row r="254" spans="1:26" customFormat="1" ht="11.25" customHeight="1" x14ac:dyDescent="0.3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</row>
    <row r="255" spans="1:26" customFormat="1" ht="11.25" customHeight="1" x14ac:dyDescent="0.3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</row>
    <row r="256" spans="1:26" customFormat="1" ht="11.25" customHeight="1" x14ac:dyDescent="0.3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</row>
    <row r="257" spans="1:26" customFormat="1" ht="11.25" customHeight="1" x14ac:dyDescent="0.3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</row>
    <row r="258" spans="1:26" customFormat="1" ht="11.25" customHeight="1" x14ac:dyDescent="0.3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</row>
    <row r="259" spans="1:26" customFormat="1" ht="11.25" customHeight="1" x14ac:dyDescent="0.3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</row>
    <row r="260" spans="1:26" customFormat="1" ht="11.25" customHeight="1" x14ac:dyDescent="0.3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</row>
    <row r="261" spans="1:26" customFormat="1" ht="11.25" customHeight="1" x14ac:dyDescent="0.3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</row>
    <row r="262" spans="1:26" customFormat="1" ht="11.25" customHeight="1" x14ac:dyDescent="0.3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</row>
    <row r="263" spans="1:26" customFormat="1" ht="11.25" customHeight="1" x14ac:dyDescent="0.3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</row>
    <row r="264" spans="1:26" customFormat="1" ht="11.25" customHeight="1" x14ac:dyDescent="0.3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</row>
    <row r="265" spans="1:26" customFormat="1" ht="11.25" customHeight="1" x14ac:dyDescent="0.3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</row>
    <row r="266" spans="1:26" customFormat="1" ht="11.25" customHeight="1" x14ac:dyDescent="0.3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</row>
    <row r="267" spans="1:26" customFormat="1" ht="11.25" customHeight="1" x14ac:dyDescent="0.3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</row>
    <row r="268" spans="1:26" customFormat="1" ht="11.25" customHeight="1" x14ac:dyDescent="0.3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</row>
    <row r="269" spans="1:26" customFormat="1" ht="11.25" customHeight="1" x14ac:dyDescent="0.3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</row>
    <row r="270" spans="1:26" customFormat="1" ht="11.25" customHeight="1" x14ac:dyDescent="0.3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</row>
    <row r="271" spans="1:26" customFormat="1" ht="11.25" customHeight="1" x14ac:dyDescent="0.3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</row>
    <row r="272" spans="1:26" customFormat="1" ht="11.25" customHeight="1" x14ac:dyDescent="0.3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</row>
    <row r="273" spans="1:26" customFormat="1" ht="11.25" customHeight="1" x14ac:dyDescent="0.3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</row>
    <row r="274" spans="1:26" customFormat="1" ht="11.25" customHeight="1" x14ac:dyDescent="0.3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</row>
    <row r="275" spans="1:26" s="30" customFormat="1" ht="11.25" customHeight="1" x14ac:dyDescent="0.3">
      <c r="A275" s="29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</row>
    <row r="276" spans="1:26" ht="11.25" customHeight="1" x14ac:dyDescent="0.3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1.25" customHeight="1" x14ac:dyDescent="0.3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1.25" customHeight="1" x14ac:dyDescent="0.3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1.25" customHeight="1" x14ac:dyDescent="0.3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1.25" customHeight="1" x14ac:dyDescent="0.3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1.25" customHeight="1" x14ac:dyDescent="0.3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1.25" customHeight="1" x14ac:dyDescent="0.3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1.25" customHeight="1" x14ac:dyDescent="0.3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1.25" customHeight="1" x14ac:dyDescent="0.3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1.25" customHeight="1" x14ac:dyDescent="0.3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1.25" customHeight="1" x14ac:dyDescent="0.3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1.25" customHeight="1" x14ac:dyDescent="0.3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1.25" customHeight="1" x14ac:dyDescent="0.3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1.25" customHeight="1" x14ac:dyDescent="0.3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1.25" customHeight="1" x14ac:dyDescent="0.3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1.25" customHeight="1" x14ac:dyDescent="0.3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1.25" customHeight="1" x14ac:dyDescent="0.3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1.25" customHeight="1" x14ac:dyDescent="0.3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1.25" customHeight="1" x14ac:dyDescent="0.3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1.25" customHeight="1" x14ac:dyDescent="0.3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1.25" customHeight="1" x14ac:dyDescent="0.3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1.25" customHeight="1" x14ac:dyDescent="0.3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1.25" customHeight="1" x14ac:dyDescent="0.3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1.25" customHeight="1" x14ac:dyDescent="0.3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1.25" customHeight="1" x14ac:dyDescent="0.3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1.25" customHeight="1" x14ac:dyDescent="0.3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1.25" customHeight="1" x14ac:dyDescent="0.3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1.25" customHeight="1" x14ac:dyDescent="0.3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1.25" customHeight="1" x14ac:dyDescent="0.3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1.25" customHeight="1" x14ac:dyDescent="0.3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1.25" customHeight="1" x14ac:dyDescent="0.3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1.25" customHeight="1" x14ac:dyDescent="0.3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1.25" customHeight="1" x14ac:dyDescent="0.3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1.25" customHeight="1" x14ac:dyDescent="0.3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1.25" customHeight="1" x14ac:dyDescent="0.3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1.25" customHeight="1" x14ac:dyDescent="0.3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1.25" customHeight="1" x14ac:dyDescent="0.3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1.25" customHeight="1" x14ac:dyDescent="0.3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1.25" customHeight="1" x14ac:dyDescent="0.3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1.25" customHeight="1" x14ac:dyDescent="0.3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1.25" customHeight="1" x14ac:dyDescent="0.3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1.25" customHeight="1" x14ac:dyDescent="0.3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1.25" customHeight="1" x14ac:dyDescent="0.3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1.25" customHeight="1" x14ac:dyDescent="0.3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1.25" customHeight="1" x14ac:dyDescent="0.3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1.25" customHeight="1" x14ac:dyDescent="0.3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1.25" customHeight="1" x14ac:dyDescent="0.3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1.25" customHeight="1" x14ac:dyDescent="0.3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1.25" customHeight="1" x14ac:dyDescent="0.3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1.25" customHeight="1" x14ac:dyDescent="0.3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1.25" customHeight="1" x14ac:dyDescent="0.3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1.25" customHeight="1" x14ac:dyDescent="0.3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1.25" customHeight="1" x14ac:dyDescent="0.3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1.25" customHeight="1" x14ac:dyDescent="0.3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1.25" customHeight="1" x14ac:dyDescent="0.3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1.25" customHeight="1" x14ac:dyDescent="0.3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1.25" customHeight="1" x14ac:dyDescent="0.3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1.25" customHeight="1" x14ac:dyDescent="0.3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1.25" customHeight="1" x14ac:dyDescent="0.3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1.25" customHeight="1" x14ac:dyDescent="0.3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1.25" customHeight="1" x14ac:dyDescent="0.3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1.25" customHeight="1" x14ac:dyDescent="0.3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1.25" customHeight="1" x14ac:dyDescent="0.3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1.25" customHeight="1" x14ac:dyDescent="0.3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1.25" customHeight="1" x14ac:dyDescent="0.3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1.25" customHeight="1" x14ac:dyDescent="0.3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1.25" customHeight="1" x14ac:dyDescent="0.3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1.25" customHeight="1" x14ac:dyDescent="0.3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1.25" customHeight="1" x14ac:dyDescent="0.3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1.25" customHeight="1" x14ac:dyDescent="0.3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1.25" customHeight="1" x14ac:dyDescent="0.3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1.25" customHeight="1" x14ac:dyDescent="0.3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1.25" customHeight="1" x14ac:dyDescent="0.3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1.25" customHeight="1" x14ac:dyDescent="0.3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1.25" customHeight="1" x14ac:dyDescent="0.3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1.25" customHeight="1" x14ac:dyDescent="0.3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1.25" customHeight="1" x14ac:dyDescent="0.3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1.25" customHeight="1" x14ac:dyDescent="0.3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1.25" customHeight="1" x14ac:dyDescent="0.3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1.25" customHeight="1" x14ac:dyDescent="0.3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1.25" customHeight="1" x14ac:dyDescent="0.3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1.25" customHeight="1" x14ac:dyDescent="0.3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1.25" customHeight="1" x14ac:dyDescent="0.3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1.25" customHeight="1" x14ac:dyDescent="0.3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1.25" customHeight="1" x14ac:dyDescent="0.3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1.25" customHeight="1" x14ac:dyDescent="0.3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1.25" customHeight="1" x14ac:dyDescent="0.3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1.25" customHeight="1" x14ac:dyDescent="0.3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1.25" customHeight="1" x14ac:dyDescent="0.3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1.25" customHeight="1" x14ac:dyDescent="0.3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1.25" customHeight="1" x14ac:dyDescent="0.3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1.25" customHeight="1" x14ac:dyDescent="0.3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1.25" customHeight="1" x14ac:dyDescent="0.3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1.25" customHeight="1" x14ac:dyDescent="0.3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1.25" customHeight="1" x14ac:dyDescent="0.3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1.25" customHeight="1" x14ac:dyDescent="0.3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1.25" customHeight="1" x14ac:dyDescent="0.3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1.25" customHeight="1" x14ac:dyDescent="0.3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1.25" customHeight="1" x14ac:dyDescent="0.3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1.25" customHeight="1" x14ac:dyDescent="0.3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1.25" customHeight="1" x14ac:dyDescent="0.3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1.25" customHeight="1" x14ac:dyDescent="0.3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1.25" customHeight="1" x14ac:dyDescent="0.3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1.25" customHeight="1" x14ac:dyDescent="0.3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1.25" customHeight="1" x14ac:dyDescent="0.3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1.25" customHeight="1" x14ac:dyDescent="0.3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1.25" customHeight="1" x14ac:dyDescent="0.3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1.25" customHeight="1" x14ac:dyDescent="0.3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1.25" customHeight="1" x14ac:dyDescent="0.3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1.25" customHeight="1" x14ac:dyDescent="0.3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1.25" customHeight="1" x14ac:dyDescent="0.3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1.25" customHeight="1" x14ac:dyDescent="0.3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1.25" customHeight="1" x14ac:dyDescent="0.3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1.25" customHeight="1" x14ac:dyDescent="0.3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1.25" customHeight="1" x14ac:dyDescent="0.3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1.25" customHeight="1" x14ac:dyDescent="0.3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1.25" customHeight="1" x14ac:dyDescent="0.3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1.25" customHeight="1" x14ac:dyDescent="0.3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1.25" customHeight="1" x14ac:dyDescent="0.3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1.25" customHeight="1" x14ac:dyDescent="0.3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1.25" customHeight="1" x14ac:dyDescent="0.3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1.25" customHeight="1" x14ac:dyDescent="0.3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1.25" customHeight="1" x14ac:dyDescent="0.3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1.25" customHeight="1" x14ac:dyDescent="0.3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1.25" customHeight="1" x14ac:dyDescent="0.3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1.25" customHeight="1" x14ac:dyDescent="0.3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1.25" customHeight="1" x14ac:dyDescent="0.3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1.25" customHeight="1" x14ac:dyDescent="0.3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1.25" customHeight="1" x14ac:dyDescent="0.3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1.25" customHeight="1" x14ac:dyDescent="0.3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1.25" customHeight="1" x14ac:dyDescent="0.3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1.25" customHeight="1" x14ac:dyDescent="0.3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1.25" customHeight="1" x14ac:dyDescent="0.3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1.25" customHeight="1" x14ac:dyDescent="0.3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1.25" customHeight="1" x14ac:dyDescent="0.3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1.25" customHeight="1" x14ac:dyDescent="0.3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1.25" customHeight="1" x14ac:dyDescent="0.3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1.25" customHeight="1" x14ac:dyDescent="0.3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1.25" customHeight="1" x14ac:dyDescent="0.3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1.25" customHeight="1" x14ac:dyDescent="0.3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1.25" customHeight="1" x14ac:dyDescent="0.3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1.25" customHeight="1" x14ac:dyDescent="0.3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1.25" customHeight="1" x14ac:dyDescent="0.3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1.25" customHeight="1" x14ac:dyDescent="0.3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1.25" customHeight="1" x14ac:dyDescent="0.3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1.25" customHeight="1" x14ac:dyDescent="0.3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1.25" customHeight="1" x14ac:dyDescent="0.3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1.25" customHeight="1" x14ac:dyDescent="0.3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1.25" customHeight="1" x14ac:dyDescent="0.3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1.25" customHeight="1" x14ac:dyDescent="0.3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1.25" customHeight="1" x14ac:dyDescent="0.3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1.25" customHeight="1" x14ac:dyDescent="0.3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1.25" customHeight="1" x14ac:dyDescent="0.3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1.25" customHeight="1" x14ac:dyDescent="0.3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1.25" customHeight="1" x14ac:dyDescent="0.3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1.25" customHeight="1" x14ac:dyDescent="0.3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1.25" customHeight="1" x14ac:dyDescent="0.3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1.25" customHeight="1" x14ac:dyDescent="0.3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1.25" customHeight="1" x14ac:dyDescent="0.3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1.25" customHeight="1" x14ac:dyDescent="0.3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1.25" customHeight="1" x14ac:dyDescent="0.3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1.25" customHeight="1" x14ac:dyDescent="0.3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1.25" customHeight="1" x14ac:dyDescent="0.3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1.25" customHeight="1" x14ac:dyDescent="0.3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1.25" customHeight="1" x14ac:dyDescent="0.3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1.25" customHeight="1" x14ac:dyDescent="0.3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1.25" customHeight="1" x14ac:dyDescent="0.3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1.25" customHeight="1" x14ac:dyDescent="0.3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1.25" customHeight="1" x14ac:dyDescent="0.3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1.25" customHeight="1" x14ac:dyDescent="0.3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1.25" customHeight="1" x14ac:dyDescent="0.3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1.25" customHeight="1" x14ac:dyDescent="0.3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1.25" customHeight="1" x14ac:dyDescent="0.3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1.25" customHeight="1" x14ac:dyDescent="0.3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1.25" customHeight="1" x14ac:dyDescent="0.3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1.25" customHeight="1" x14ac:dyDescent="0.3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1.25" customHeight="1" x14ac:dyDescent="0.3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1.25" customHeight="1" x14ac:dyDescent="0.3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1.25" customHeight="1" x14ac:dyDescent="0.3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1.25" customHeight="1" x14ac:dyDescent="0.3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1.25" customHeight="1" x14ac:dyDescent="0.3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1.25" customHeight="1" x14ac:dyDescent="0.3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1.25" customHeight="1" x14ac:dyDescent="0.3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1.25" customHeight="1" x14ac:dyDescent="0.3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1.25" customHeight="1" x14ac:dyDescent="0.3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1.25" customHeight="1" x14ac:dyDescent="0.3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1.25" customHeight="1" x14ac:dyDescent="0.3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1.25" customHeight="1" x14ac:dyDescent="0.3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1.25" customHeight="1" x14ac:dyDescent="0.3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1.25" customHeight="1" x14ac:dyDescent="0.3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1.25" customHeight="1" x14ac:dyDescent="0.3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1.25" customHeight="1" x14ac:dyDescent="0.3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1.25" customHeight="1" x14ac:dyDescent="0.3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1.25" customHeight="1" x14ac:dyDescent="0.3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1.25" customHeight="1" x14ac:dyDescent="0.3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1.25" customHeight="1" x14ac:dyDescent="0.3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1.25" customHeight="1" x14ac:dyDescent="0.3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1.25" customHeight="1" x14ac:dyDescent="0.3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1.25" customHeight="1" x14ac:dyDescent="0.3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1.25" customHeight="1" x14ac:dyDescent="0.3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1.25" customHeight="1" x14ac:dyDescent="0.3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1.25" customHeight="1" x14ac:dyDescent="0.3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1.25" customHeight="1" x14ac:dyDescent="0.3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1.25" customHeight="1" x14ac:dyDescent="0.3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1.25" customHeight="1" x14ac:dyDescent="0.3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1.25" customHeight="1" x14ac:dyDescent="0.3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1.25" customHeight="1" x14ac:dyDescent="0.3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1.25" customHeight="1" x14ac:dyDescent="0.3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1.25" customHeight="1" x14ac:dyDescent="0.3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1.25" customHeight="1" x14ac:dyDescent="0.3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1.25" customHeight="1" x14ac:dyDescent="0.3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1.25" customHeight="1" x14ac:dyDescent="0.3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1.25" customHeight="1" x14ac:dyDescent="0.3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1.25" customHeight="1" x14ac:dyDescent="0.3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1.25" customHeight="1" x14ac:dyDescent="0.3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1.25" customHeight="1" x14ac:dyDescent="0.3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1.25" customHeight="1" x14ac:dyDescent="0.3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1.25" customHeight="1" x14ac:dyDescent="0.3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1.25" customHeight="1" x14ac:dyDescent="0.3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1.25" customHeight="1" x14ac:dyDescent="0.3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1.25" customHeight="1" x14ac:dyDescent="0.3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1.25" customHeight="1" x14ac:dyDescent="0.3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1.25" customHeight="1" x14ac:dyDescent="0.3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1.25" customHeight="1" x14ac:dyDescent="0.3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1.25" customHeight="1" x14ac:dyDescent="0.3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1.25" customHeight="1" x14ac:dyDescent="0.3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1.25" customHeight="1" x14ac:dyDescent="0.3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1.25" customHeight="1" x14ac:dyDescent="0.3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1.25" customHeight="1" x14ac:dyDescent="0.3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1.25" customHeight="1" x14ac:dyDescent="0.3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1.25" customHeight="1" x14ac:dyDescent="0.3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1.25" customHeight="1" x14ac:dyDescent="0.3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1.25" customHeight="1" x14ac:dyDescent="0.3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1.25" customHeight="1" x14ac:dyDescent="0.3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1.25" customHeight="1" x14ac:dyDescent="0.3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1.25" customHeight="1" x14ac:dyDescent="0.3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1.25" customHeight="1" x14ac:dyDescent="0.3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1.25" customHeight="1" x14ac:dyDescent="0.3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1.25" customHeight="1" x14ac:dyDescent="0.3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1.25" customHeight="1" x14ac:dyDescent="0.3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1.25" customHeight="1" x14ac:dyDescent="0.3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1.25" customHeight="1" x14ac:dyDescent="0.3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1.25" customHeight="1" x14ac:dyDescent="0.3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1.25" customHeight="1" x14ac:dyDescent="0.3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1.25" customHeight="1" x14ac:dyDescent="0.3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1.25" customHeight="1" x14ac:dyDescent="0.3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1.25" customHeight="1" x14ac:dyDescent="0.3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1.25" customHeight="1" x14ac:dyDescent="0.3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1.25" customHeight="1" x14ac:dyDescent="0.3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1.25" customHeight="1" x14ac:dyDescent="0.3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1.25" customHeight="1" x14ac:dyDescent="0.3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1.25" customHeight="1" x14ac:dyDescent="0.3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1.25" customHeight="1" x14ac:dyDescent="0.3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1.25" customHeight="1" x14ac:dyDescent="0.3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1.25" customHeight="1" x14ac:dyDescent="0.3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1.25" customHeight="1" x14ac:dyDescent="0.3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1.25" customHeight="1" x14ac:dyDescent="0.3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1.25" customHeight="1" x14ac:dyDescent="0.3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1.25" customHeight="1" x14ac:dyDescent="0.3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1.25" customHeight="1" x14ac:dyDescent="0.3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1.25" customHeight="1" x14ac:dyDescent="0.3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1.25" customHeight="1" x14ac:dyDescent="0.3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1.25" customHeight="1" x14ac:dyDescent="0.3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1.25" customHeight="1" x14ac:dyDescent="0.3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1.25" customHeight="1" x14ac:dyDescent="0.3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1.25" customHeight="1" x14ac:dyDescent="0.3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1.25" customHeight="1" x14ac:dyDescent="0.3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1.25" customHeight="1" x14ac:dyDescent="0.3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1.25" customHeight="1" x14ac:dyDescent="0.3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1.25" customHeight="1" x14ac:dyDescent="0.3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1.25" customHeight="1" x14ac:dyDescent="0.3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1.25" customHeight="1" x14ac:dyDescent="0.3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1.25" customHeight="1" x14ac:dyDescent="0.3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1.25" customHeight="1" x14ac:dyDescent="0.3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1.25" customHeight="1" x14ac:dyDescent="0.3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1.25" customHeight="1" x14ac:dyDescent="0.3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1.25" customHeight="1" x14ac:dyDescent="0.3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1.25" customHeight="1" x14ac:dyDescent="0.3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1.25" customHeight="1" x14ac:dyDescent="0.3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1.25" customHeight="1" x14ac:dyDescent="0.3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1.25" customHeight="1" x14ac:dyDescent="0.3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1.25" customHeight="1" x14ac:dyDescent="0.3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1.25" customHeight="1" x14ac:dyDescent="0.3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1.25" customHeight="1" x14ac:dyDescent="0.3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1.25" customHeight="1" x14ac:dyDescent="0.3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1.25" customHeight="1" x14ac:dyDescent="0.3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1.25" customHeight="1" x14ac:dyDescent="0.3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1.25" customHeight="1" x14ac:dyDescent="0.3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1.25" customHeight="1" x14ac:dyDescent="0.3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1.25" customHeight="1" x14ac:dyDescent="0.3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1.25" customHeight="1" x14ac:dyDescent="0.3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1.25" customHeight="1" x14ac:dyDescent="0.3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1.25" customHeight="1" x14ac:dyDescent="0.3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1.25" customHeight="1" x14ac:dyDescent="0.3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1.25" customHeight="1" x14ac:dyDescent="0.3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1.25" customHeight="1" x14ac:dyDescent="0.3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1.25" customHeight="1" x14ac:dyDescent="0.3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1.25" customHeight="1" x14ac:dyDescent="0.3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1.25" customHeight="1" x14ac:dyDescent="0.3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1.25" customHeight="1" x14ac:dyDescent="0.3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1.25" customHeight="1" x14ac:dyDescent="0.3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1.25" customHeight="1" x14ac:dyDescent="0.3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1.25" customHeight="1" x14ac:dyDescent="0.3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1.25" customHeight="1" x14ac:dyDescent="0.3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1.25" customHeight="1" x14ac:dyDescent="0.3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1.25" customHeight="1" x14ac:dyDescent="0.3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1.25" customHeight="1" x14ac:dyDescent="0.3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1.25" customHeight="1" x14ac:dyDescent="0.3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1.25" customHeight="1" x14ac:dyDescent="0.3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1.25" customHeight="1" x14ac:dyDescent="0.3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1.25" customHeight="1" x14ac:dyDescent="0.3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1.25" customHeight="1" x14ac:dyDescent="0.3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1.25" customHeight="1" x14ac:dyDescent="0.3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1.25" customHeight="1" x14ac:dyDescent="0.3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1.25" customHeight="1" x14ac:dyDescent="0.3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1.25" customHeight="1" x14ac:dyDescent="0.3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1.25" customHeight="1" x14ac:dyDescent="0.3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1.25" customHeight="1" x14ac:dyDescent="0.3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1.25" customHeight="1" x14ac:dyDescent="0.3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1.25" customHeight="1" x14ac:dyDescent="0.3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1.25" customHeight="1" x14ac:dyDescent="0.3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1.25" customHeight="1" x14ac:dyDescent="0.3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1.25" customHeight="1" x14ac:dyDescent="0.3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1.25" customHeight="1" x14ac:dyDescent="0.3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1.25" customHeight="1" x14ac:dyDescent="0.3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1.25" customHeight="1" x14ac:dyDescent="0.3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1.25" customHeight="1" x14ac:dyDescent="0.3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1.25" customHeight="1" x14ac:dyDescent="0.3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1.25" customHeight="1" x14ac:dyDescent="0.3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1.25" customHeight="1" x14ac:dyDescent="0.3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1.25" customHeight="1" x14ac:dyDescent="0.3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1.25" customHeight="1" x14ac:dyDescent="0.3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1.25" customHeight="1" x14ac:dyDescent="0.3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1.25" customHeight="1" x14ac:dyDescent="0.3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1.25" customHeight="1" x14ac:dyDescent="0.3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1.25" customHeight="1" x14ac:dyDescent="0.3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1.25" customHeight="1" x14ac:dyDescent="0.3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1.25" customHeight="1" x14ac:dyDescent="0.3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1.25" customHeight="1" x14ac:dyDescent="0.3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1.25" customHeight="1" x14ac:dyDescent="0.3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1.25" customHeight="1" x14ac:dyDescent="0.3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1.25" customHeight="1" x14ac:dyDescent="0.3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1.25" customHeight="1" x14ac:dyDescent="0.3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1.25" customHeight="1" x14ac:dyDescent="0.3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1.25" customHeight="1" x14ac:dyDescent="0.3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1.25" customHeight="1" x14ac:dyDescent="0.3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1.25" customHeight="1" x14ac:dyDescent="0.3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1.25" customHeight="1" x14ac:dyDescent="0.3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1.25" customHeight="1" x14ac:dyDescent="0.3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1.25" customHeight="1" x14ac:dyDescent="0.3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1.25" customHeight="1" x14ac:dyDescent="0.3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1.25" customHeight="1" x14ac:dyDescent="0.3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1.25" customHeight="1" x14ac:dyDescent="0.3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1.25" customHeight="1" x14ac:dyDescent="0.3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1.25" customHeight="1" x14ac:dyDescent="0.3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1.25" customHeight="1" x14ac:dyDescent="0.3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1.25" customHeight="1" x14ac:dyDescent="0.3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1.25" customHeight="1" x14ac:dyDescent="0.3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1.25" customHeight="1" x14ac:dyDescent="0.3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1.25" customHeight="1" x14ac:dyDescent="0.3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1.25" customHeight="1" x14ac:dyDescent="0.3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1.25" customHeight="1" x14ac:dyDescent="0.3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1.25" customHeight="1" x14ac:dyDescent="0.3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1.25" customHeight="1" x14ac:dyDescent="0.3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1.25" customHeight="1" x14ac:dyDescent="0.3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1.25" customHeight="1" x14ac:dyDescent="0.3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1.25" customHeight="1" x14ac:dyDescent="0.3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1.25" customHeight="1" x14ac:dyDescent="0.3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1.25" customHeight="1" x14ac:dyDescent="0.3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1.25" customHeight="1" x14ac:dyDescent="0.3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1.25" customHeight="1" x14ac:dyDescent="0.3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1.25" customHeight="1" x14ac:dyDescent="0.3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1.25" customHeight="1" x14ac:dyDescent="0.3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1.25" customHeight="1" x14ac:dyDescent="0.3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1.25" customHeight="1" x14ac:dyDescent="0.3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1.25" customHeight="1" x14ac:dyDescent="0.3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1.25" customHeight="1" x14ac:dyDescent="0.3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1.25" customHeight="1" x14ac:dyDescent="0.3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1.25" customHeight="1" x14ac:dyDescent="0.3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1.25" customHeight="1" x14ac:dyDescent="0.3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1.25" customHeight="1" x14ac:dyDescent="0.3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1.25" customHeight="1" x14ac:dyDescent="0.3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1.25" customHeight="1" x14ac:dyDescent="0.3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1.25" customHeight="1" x14ac:dyDescent="0.3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1.25" customHeight="1" x14ac:dyDescent="0.3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1.25" customHeight="1" x14ac:dyDescent="0.3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1.25" customHeight="1" x14ac:dyDescent="0.3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1.25" customHeight="1" x14ac:dyDescent="0.3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1.25" customHeight="1" x14ac:dyDescent="0.3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1.25" customHeight="1" x14ac:dyDescent="0.3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1.25" customHeight="1" x14ac:dyDescent="0.3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1.25" customHeight="1" x14ac:dyDescent="0.3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1.25" customHeight="1" x14ac:dyDescent="0.3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1.25" customHeight="1" x14ac:dyDescent="0.3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1.25" customHeight="1" x14ac:dyDescent="0.3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1.25" customHeight="1" x14ac:dyDescent="0.3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1.25" customHeight="1" x14ac:dyDescent="0.3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1.25" customHeight="1" x14ac:dyDescent="0.3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1.25" customHeight="1" x14ac:dyDescent="0.3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1.25" customHeight="1" x14ac:dyDescent="0.3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1.25" customHeight="1" x14ac:dyDescent="0.3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1.25" customHeight="1" x14ac:dyDescent="0.3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1.25" customHeight="1" x14ac:dyDescent="0.3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1.25" customHeight="1" x14ac:dyDescent="0.3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1.25" customHeight="1" x14ac:dyDescent="0.3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1.25" customHeight="1" x14ac:dyDescent="0.3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1.25" customHeight="1" x14ac:dyDescent="0.3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1.25" customHeight="1" x14ac:dyDescent="0.3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1.25" customHeight="1" x14ac:dyDescent="0.3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1.25" customHeight="1" x14ac:dyDescent="0.3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1.25" customHeight="1" x14ac:dyDescent="0.3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1.25" customHeight="1" x14ac:dyDescent="0.3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1.25" customHeight="1" x14ac:dyDescent="0.3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1.25" customHeight="1" x14ac:dyDescent="0.3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1.25" customHeight="1" x14ac:dyDescent="0.3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1.25" customHeight="1" x14ac:dyDescent="0.3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1.25" customHeight="1" x14ac:dyDescent="0.3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1.25" customHeight="1" x14ac:dyDescent="0.3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1.25" customHeight="1" x14ac:dyDescent="0.3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1.25" customHeight="1" x14ac:dyDescent="0.3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1.25" customHeight="1" x14ac:dyDescent="0.3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1.25" customHeight="1" x14ac:dyDescent="0.3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1.25" customHeight="1" x14ac:dyDescent="0.3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1.25" customHeight="1" x14ac:dyDescent="0.3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1.25" customHeight="1" x14ac:dyDescent="0.3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1.25" customHeight="1" x14ac:dyDescent="0.3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1.25" customHeight="1" x14ac:dyDescent="0.3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1.25" customHeight="1" x14ac:dyDescent="0.3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1.25" customHeight="1" x14ac:dyDescent="0.3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1.25" customHeight="1" x14ac:dyDescent="0.3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1.25" customHeight="1" x14ac:dyDescent="0.3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1.25" customHeight="1" x14ac:dyDescent="0.3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1.25" customHeight="1" x14ac:dyDescent="0.3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1.25" customHeight="1" x14ac:dyDescent="0.3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1.25" customHeight="1" x14ac:dyDescent="0.3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1.25" customHeight="1" x14ac:dyDescent="0.3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1.25" customHeight="1" x14ac:dyDescent="0.3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1.25" customHeight="1" x14ac:dyDescent="0.3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1.25" customHeight="1" x14ac:dyDescent="0.3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1.25" customHeight="1" x14ac:dyDescent="0.3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1.25" customHeight="1" x14ac:dyDescent="0.3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1.25" customHeight="1" x14ac:dyDescent="0.3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1.25" customHeight="1" x14ac:dyDescent="0.3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1.25" customHeight="1" x14ac:dyDescent="0.3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1.25" customHeight="1" x14ac:dyDescent="0.3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1.25" customHeight="1" x14ac:dyDescent="0.3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1.25" customHeight="1" x14ac:dyDescent="0.3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1.25" customHeight="1" x14ac:dyDescent="0.3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1.25" customHeight="1" x14ac:dyDescent="0.3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1.25" customHeight="1" x14ac:dyDescent="0.3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1.25" customHeight="1" x14ac:dyDescent="0.3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1.25" customHeight="1" x14ac:dyDescent="0.3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1.25" customHeight="1" x14ac:dyDescent="0.3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1.25" customHeight="1" x14ac:dyDescent="0.3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1.25" customHeight="1" x14ac:dyDescent="0.3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1.25" customHeight="1" x14ac:dyDescent="0.3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1.25" customHeight="1" x14ac:dyDescent="0.3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1.25" customHeight="1" x14ac:dyDescent="0.3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1.25" customHeight="1" x14ac:dyDescent="0.3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1.25" customHeight="1" x14ac:dyDescent="0.3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1.25" customHeight="1" x14ac:dyDescent="0.3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1.25" customHeight="1" x14ac:dyDescent="0.3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1.25" customHeight="1" x14ac:dyDescent="0.3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1.25" customHeight="1" x14ac:dyDescent="0.3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1.25" customHeight="1" x14ac:dyDescent="0.3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1.25" customHeight="1" x14ac:dyDescent="0.3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1.25" customHeight="1" x14ac:dyDescent="0.3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1.25" customHeight="1" x14ac:dyDescent="0.3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1.25" customHeight="1" x14ac:dyDescent="0.3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1.25" customHeight="1" x14ac:dyDescent="0.3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1.25" customHeight="1" x14ac:dyDescent="0.3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1.25" customHeight="1" x14ac:dyDescent="0.3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1.25" customHeight="1" x14ac:dyDescent="0.3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1.25" customHeight="1" x14ac:dyDescent="0.3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1.25" customHeight="1" x14ac:dyDescent="0.3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1.25" customHeight="1" x14ac:dyDescent="0.3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1.25" customHeight="1" x14ac:dyDescent="0.3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1.25" customHeight="1" x14ac:dyDescent="0.3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1.25" customHeight="1" x14ac:dyDescent="0.3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1.25" customHeight="1" x14ac:dyDescent="0.3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1.25" customHeight="1" x14ac:dyDescent="0.3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1.25" customHeight="1" x14ac:dyDescent="0.3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1.25" customHeight="1" x14ac:dyDescent="0.3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1.25" customHeight="1" x14ac:dyDescent="0.3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1.25" customHeight="1" x14ac:dyDescent="0.3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1.25" customHeight="1" x14ac:dyDescent="0.3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1.25" customHeight="1" x14ac:dyDescent="0.3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1.25" customHeight="1" x14ac:dyDescent="0.3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1.25" customHeight="1" x14ac:dyDescent="0.3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1.25" customHeight="1" x14ac:dyDescent="0.3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1.25" customHeight="1" x14ac:dyDescent="0.3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1.25" customHeight="1" x14ac:dyDescent="0.3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1.25" customHeight="1" x14ac:dyDescent="0.3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1.25" customHeight="1" x14ac:dyDescent="0.3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1.25" customHeight="1" x14ac:dyDescent="0.3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1.25" customHeight="1" x14ac:dyDescent="0.3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1.25" customHeight="1" x14ac:dyDescent="0.3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1.25" customHeight="1" x14ac:dyDescent="0.3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1.25" customHeight="1" x14ac:dyDescent="0.3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1.25" customHeight="1" x14ac:dyDescent="0.3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1.25" customHeight="1" x14ac:dyDescent="0.3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1.25" customHeight="1" x14ac:dyDescent="0.3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1.25" customHeight="1" x14ac:dyDescent="0.3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1.25" customHeight="1" x14ac:dyDescent="0.3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1.25" customHeight="1" x14ac:dyDescent="0.3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1.25" customHeight="1" x14ac:dyDescent="0.3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1.25" customHeight="1" x14ac:dyDescent="0.3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1.25" customHeight="1" x14ac:dyDescent="0.3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1.25" customHeight="1" x14ac:dyDescent="0.3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1.25" customHeight="1" x14ac:dyDescent="0.3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1.25" customHeight="1" x14ac:dyDescent="0.3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1.25" customHeight="1" x14ac:dyDescent="0.3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1.25" customHeight="1" x14ac:dyDescent="0.3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1.25" customHeight="1" x14ac:dyDescent="0.3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1.25" customHeight="1" x14ac:dyDescent="0.3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1.25" customHeight="1" x14ac:dyDescent="0.3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1.25" customHeight="1" x14ac:dyDescent="0.3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1.25" customHeight="1" x14ac:dyDescent="0.3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1.25" customHeight="1" x14ac:dyDescent="0.3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1.25" customHeight="1" x14ac:dyDescent="0.3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1.25" customHeight="1" x14ac:dyDescent="0.3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1.25" customHeight="1" x14ac:dyDescent="0.3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1.25" customHeight="1" x14ac:dyDescent="0.3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1.25" customHeight="1" x14ac:dyDescent="0.3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1.25" customHeight="1" x14ac:dyDescent="0.3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1.25" customHeight="1" x14ac:dyDescent="0.3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1.25" customHeight="1" x14ac:dyDescent="0.3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1.25" customHeight="1" x14ac:dyDescent="0.3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1.25" customHeight="1" x14ac:dyDescent="0.3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1.25" customHeight="1" x14ac:dyDescent="0.3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1.25" customHeight="1" x14ac:dyDescent="0.3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1.25" customHeight="1" x14ac:dyDescent="0.3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1.25" customHeight="1" x14ac:dyDescent="0.3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1.25" customHeight="1" x14ac:dyDescent="0.3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1.25" customHeight="1" x14ac:dyDescent="0.3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1.25" customHeight="1" x14ac:dyDescent="0.3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1.25" customHeight="1" x14ac:dyDescent="0.3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1.25" customHeight="1" x14ac:dyDescent="0.3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1.25" customHeight="1" x14ac:dyDescent="0.3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1.25" customHeight="1" x14ac:dyDescent="0.3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1.25" customHeight="1" x14ac:dyDescent="0.3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1.25" customHeight="1" x14ac:dyDescent="0.3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1.25" customHeight="1" x14ac:dyDescent="0.3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1.25" customHeight="1" x14ac:dyDescent="0.3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1.25" customHeight="1" x14ac:dyDescent="0.3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1.25" customHeight="1" x14ac:dyDescent="0.3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1.25" customHeight="1" x14ac:dyDescent="0.3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1.25" customHeight="1" x14ac:dyDescent="0.3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1.25" customHeight="1" x14ac:dyDescent="0.3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1.25" customHeight="1" x14ac:dyDescent="0.3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1.25" customHeight="1" x14ac:dyDescent="0.3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1.25" customHeight="1" x14ac:dyDescent="0.3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1.25" customHeight="1" x14ac:dyDescent="0.3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1.25" customHeight="1" x14ac:dyDescent="0.3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1.25" customHeight="1" x14ac:dyDescent="0.3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1.25" customHeight="1" x14ac:dyDescent="0.3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1.25" customHeight="1" x14ac:dyDescent="0.3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1.25" customHeight="1" x14ac:dyDescent="0.3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1.25" customHeight="1" x14ac:dyDescent="0.3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1.25" customHeight="1" x14ac:dyDescent="0.3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1.25" customHeight="1" x14ac:dyDescent="0.3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1.25" customHeight="1" x14ac:dyDescent="0.3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1.25" customHeight="1" x14ac:dyDescent="0.3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1.25" customHeight="1" x14ac:dyDescent="0.3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1.25" customHeight="1" x14ac:dyDescent="0.3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1.25" customHeight="1" x14ac:dyDescent="0.3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1.25" customHeight="1" x14ac:dyDescent="0.3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1.25" customHeight="1" x14ac:dyDescent="0.3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1.25" customHeight="1" x14ac:dyDescent="0.3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1.25" customHeight="1" x14ac:dyDescent="0.3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1.25" customHeight="1" x14ac:dyDescent="0.3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1.25" customHeight="1" x14ac:dyDescent="0.3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1.25" customHeight="1" x14ac:dyDescent="0.3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1.25" customHeight="1" x14ac:dyDescent="0.3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1.25" customHeight="1" x14ac:dyDescent="0.3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1.25" customHeight="1" x14ac:dyDescent="0.3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1.25" customHeight="1" x14ac:dyDescent="0.3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1.25" customHeight="1" x14ac:dyDescent="0.3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1.25" customHeight="1" x14ac:dyDescent="0.3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1.25" customHeight="1" x14ac:dyDescent="0.3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1.25" customHeight="1" x14ac:dyDescent="0.3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1.25" customHeight="1" x14ac:dyDescent="0.3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1.25" customHeight="1" x14ac:dyDescent="0.3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1.25" customHeight="1" x14ac:dyDescent="0.3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1.25" customHeight="1" x14ac:dyDescent="0.3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1.25" customHeight="1" x14ac:dyDescent="0.3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1.25" customHeight="1" x14ac:dyDescent="0.3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1.25" customHeight="1" x14ac:dyDescent="0.3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1.25" customHeight="1" x14ac:dyDescent="0.3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1.25" customHeight="1" x14ac:dyDescent="0.3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1.25" customHeight="1" x14ac:dyDescent="0.3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1.25" customHeight="1" x14ac:dyDescent="0.3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1.25" customHeight="1" x14ac:dyDescent="0.3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1.25" customHeight="1" x14ac:dyDescent="0.3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1.25" customHeight="1" x14ac:dyDescent="0.3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1.25" customHeight="1" x14ac:dyDescent="0.3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1.25" customHeight="1" x14ac:dyDescent="0.3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1.25" customHeight="1" x14ac:dyDescent="0.3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1.25" customHeight="1" x14ac:dyDescent="0.3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1.25" customHeight="1" x14ac:dyDescent="0.3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1.25" customHeight="1" x14ac:dyDescent="0.3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1.25" customHeight="1" x14ac:dyDescent="0.3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1.25" customHeight="1" x14ac:dyDescent="0.3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1.25" customHeight="1" x14ac:dyDescent="0.3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1.25" customHeight="1" x14ac:dyDescent="0.3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1.25" customHeight="1" x14ac:dyDescent="0.3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1.25" customHeight="1" x14ac:dyDescent="0.3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1.25" customHeight="1" x14ac:dyDescent="0.3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1.25" customHeight="1" x14ac:dyDescent="0.3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1.25" customHeight="1" x14ac:dyDescent="0.3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1.25" customHeight="1" x14ac:dyDescent="0.3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1.25" customHeight="1" x14ac:dyDescent="0.3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1.25" customHeight="1" x14ac:dyDescent="0.3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1.25" customHeight="1" x14ac:dyDescent="0.3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1.25" customHeight="1" x14ac:dyDescent="0.3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1.25" customHeight="1" x14ac:dyDescent="0.3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1.25" customHeight="1" x14ac:dyDescent="0.3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1.25" customHeight="1" x14ac:dyDescent="0.3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1.25" customHeight="1" x14ac:dyDescent="0.3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1.25" customHeight="1" x14ac:dyDescent="0.3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1.25" customHeight="1" x14ac:dyDescent="0.3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1.25" customHeight="1" x14ac:dyDescent="0.3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1.25" customHeight="1" x14ac:dyDescent="0.3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1.25" customHeight="1" x14ac:dyDescent="0.3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1.25" customHeight="1" x14ac:dyDescent="0.3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1.25" customHeight="1" x14ac:dyDescent="0.3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1.25" customHeight="1" x14ac:dyDescent="0.3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1.25" customHeight="1" x14ac:dyDescent="0.3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1.25" customHeight="1" x14ac:dyDescent="0.3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1.25" customHeight="1" x14ac:dyDescent="0.3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1.25" customHeight="1" x14ac:dyDescent="0.3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1.25" customHeight="1" x14ac:dyDescent="0.3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1.25" customHeight="1" x14ac:dyDescent="0.3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1.25" customHeight="1" x14ac:dyDescent="0.3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1.25" customHeight="1" x14ac:dyDescent="0.3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1.25" customHeight="1" x14ac:dyDescent="0.3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1.25" customHeight="1" x14ac:dyDescent="0.3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1.25" customHeight="1" x14ac:dyDescent="0.3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1.25" customHeight="1" x14ac:dyDescent="0.3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1.25" customHeight="1" x14ac:dyDescent="0.3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1.25" customHeight="1" x14ac:dyDescent="0.3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1.25" customHeight="1" x14ac:dyDescent="0.3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1.25" customHeight="1" x14ac:dyDescent="0.3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1.25" customHeight="1" x14ac:dyDescent="0.3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1.25" customHeight="1" x14ac:dyDescent="0.3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1.25" customHeight="1" x14ac:dyDescent="0.3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1.25" customHeight="1" x14ac:dyDescent="0.3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1.25" customHeight="1" x14ac:dyDescent="0.3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1.25" customHeight="1" x14ac:dyDescent="0.3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1.25" customHeight="1" x14ac:dyDescent="0.3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1.25" customHeight="1" x14ac:dyDescent="0.3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1.25" customHeight="1" x14ac:dyDescent="0.3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1.25" customHeight="1" x14ac:dyDescent="0.3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1.25" customHeight="1" x14ac:dyDescent="0.3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1.25" customHeight="1" x14ac:dyDescent="0.3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1.25" customHeight="1" x14ac:dyDescent="0.3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1.25" customHeight="1" x14ac:dyDescent="0.3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1.25" customHeight="1" x14ac:dyDescent="0.3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1.25" customHeight="1" x14ac:dyDescent="0.3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1.25" customHeight="1" x14ac:dyDescent="0.3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1.25" customHeight="1" x14ac:dyDescent="0.3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1.25" customHeight="1" x14ac:dyDescent="0.3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1.25" customHeight="1" x14ac:dyDescent="0.3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1.25" customHeight="1" x14ac:dyDescent="0.3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1.25" customHeight="1" x14ac:dyDescent="0.3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1.25" customHeight="1" x14ac:dyDescent="0.3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1.25" customHeight="1" x14ac:dyDescent="0.3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</sheetData>
  <mergeCells count="63">
    <mergeCell ref="A73:A77"/>
    <mergeCell ref="A78:A82"/>
    <mergeCell ref="B39:B43"/>
    <mergeCell ref="A39:A43"/>
    <mergeCell ref="A44:A48"/>
    <mergeCell ref="A49:A53"/>
    <mergeCell ref="B49:B53"/>
    <mergeCell ref="H88:L88"/>
    <mergeCell ref="M56:M57"/>
    <mergeCell ref="B78:B82"/>
    <mergeCell ref="B83:B87"/>
    <mergeCell ref="A88:E88"/>
    <mergeCell ref="A83:A87"/>
    <mergeCell ref="A58:A62"/>
    <mergeCell ref="B58:B62"/>
    <mergeCell ref="A63:A67"/>
    <mergeCell ref="B63:B67"/>
    <mergeCell ref="A68:A72"/>
    <mergeCell ref="B68:B72"/>
    <mergeCell ref="B73:B77"/>
    <mergeCell ref="A56:A57"/>
    <mergeCell ref="B56:B57"/>
    <mergeCell ref="C56:C57"/>
    <mergeCell ref="A1:N1"/>
    <mergeCell ref="A2:A3"/>
    <mergeCell ref="B2:B3"/>
    <mergeCell ref="C2:C3"/>
    <mergeCell ref="D2:D3"/>
    <mergeCell ref="E2:E3"/>
    <mergeCell ref="H2:H3"/>
    <mergeCell ref="A4:N4"/>
    <mergeCell ref="I2:I3"/>
    <mergeCell ref="J2:J3"/>
    <mergeCell ref="K2:K3"/>
    <mergeCell ref="L2:L3"/>
    <mergeCell ref="M2:M3"/>
    <mergeCell ref="N2:N3"/>
    <mergeCell ref="H54:L54"/>
    <mergeCell ref="B55:N55"/>
    <mergeCell ref="D56:D57"/>
    <mergeCell ref="E56:E57"/>
    <mergeCell ref="H56:H57"/>
    <mergeCell ref="I56:I57"/>
    <mergeCell ref="J56:J57"/>
    <mergeCell ref="K56:K57"/>
    <mergeCell ref="L56:L57"/>
    <mergeCell ref="N56:N57"/>
    <mergeCell ref="B7:B10"/>
    <mergeCell ref="B11:B14"/>
    <mergeCell ref="B15:B19"/>
    <mergeCell ref="B20:B21"/>
    <mergeCell ref="A54:E54"/>
    <mergeCell ref="A15:A19"/>
    <mergeCell ref="B44:B48"/>
    <mergeCell ref="A20:A21"/>
    <mergeCell ref="A7:A10"/>
    <mergeCell ref="A11:A14"/>
    <mergeCell ref="A22:A28"/>
    <mergeCell ref="B22:B28"/>
    <mergeCell ref="A29:A33"/>
    <mergeCell ref="B29:B33"/>
    <mergeCell ref="A34:A38"/>
    <mergeCell ref="B34:B38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VEHÍCULOS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695</cp:lastModifiedBy>
  <dcterms:created xsi:type="dcterms:W3CDTF">2023-04-24T16:43:36Z</dcterms:created>
  <dcterms:modified xsi:type="dcterms:W3CDTF">2024-11-05T19:41:15Z</dcterms:modified>
</cp:coreProperties>
</file>