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30"/>
  </bookViews>
  <sheets>
    <sheet name="FORMULARIO No 04 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<sst xmlns="http://schemas.openxmlformats.org/spreadsheetml/2006/main" count="77" uniqueCount="73">
  <si>
    <t>PUNTO DE TANQUEO</t>
  </si>
  <si>
    <t>OFERTA ECONOMICA</t>
  </si>
  <si>
    <t>ITEM</t>
  </si>
  <si>
    <t>Cod.</t>
  </si>
  <si>
    <t>ACTIVIDADES</t>
  </si>
  <si>
    <t>UND.</t>
  </si>
  <si>
    <t>CANT.</t>
  </si>
  <si>
    <t>VALOR UNITARIO DE REFERENCIA</t>
  </si>
  <si>
    <t>VALOR TOTAL DE REFERENCIA</t>
  </si>
  <si>
    <t xml:space="preserve">VALOR TOTAL </t>
  </si>
  <si>
    <t>P-1</t>
  </si>
  <si>
    <t>PRELIMINARES</t>
  </si>
  <si>
    <t>TOTAL CAPITULO P-1 PRELIMINARES</t>
  </si>
  <si>
    <t>S-3</t>
  </si>
  <si>
    <t>DESAGUES E INSTALACIONES SANITARIAS</t>
  </si>
  <si>
    <t>TOTAL CAPITULO S-3 DESAGUES E INSTALACIONES SANITARIAS</t>
  </si>
  <si>
    <t>EC-5</t>
  </si>
  <si>
    <t>ESTRUCTURAS EN CONCRETO</t>
  </si>
  <si>
    <t>EC-5.11</t>
  </si>
  <si>
    <t>PLACA CONTRAPISO CONCRETO 3.000 psi  E=0.10 m ( Sin refuerzo, incluye Sikadur 32 Primer )</t>
  </si>
  <si>
    <t>M2</t>
  </si>
  <si>
    <t>TOTAL CAPITULO EC-5 ESTRUCTURA EN CONCRETO</t>
  </si>
  <si>
    <t>M-6</t>
  </si>
  <si>
    <t>MAMPOSTERIA</t>
  </si>
  <si>
    <t>TOTAL CAPITULO M-6 MAMPOSTERIA</t>
  </si>
  <si>
    <t>H-7</t>
  </si>
  <si>
    <t>INSTALACIONES HIDRAULICAS</t>
  </si>
  <si>
    <t>TOTAL CAPITULO H-7 INSTALACIONES HIDRAULICAS</t>
  </si>
  <si>
    <t>IE-8</t>
  </si>
  <si>
    <t>INSTALACIONES ELECTRICAS - REDES INFRAESTRUCTURA</t>
  </si>
  <si>
    <t>TOTAL CAPITULO IE-8 INSTALACIONES ELECTRICAS-REDES INFRAESTRUCTURA</t>
  </si>
  <si>
    <t>CB-10</t>
  </si>
  <si>
    <t xml:space="preserve"> CUBIERTAS</t>
  </si>
  <si>
    <t>TOTAL CAPITULO CB-10 CUBIERTAS</t>
  </si>
  <si>
    <t>CR-11</t>
  </si>
  <si>
    <t>CIELO RASOS</t>
  </si>
  <si>
    <t>TOTAL CAPITULO CR-11 CIELO RASOS</t>
  </si>
  <si>
    <t>PA-12</t>
  </si>
  <si>
    <t>PISOS - ACABADOS</t>
  </si>
  <si>
    <t>PA-12.8</t>
  </si>
  <si>
    <t>CERAMICA PISO PIEDRACID NEGRO 45 x 45 cm. Color Negro según diseño (Incluye boquilla y pegante)</t>
  </si>
  <si>
    <t>TOTAL CAPITULO PA-12 PISOS - ACABADOS</t>
  </si>
  <si>
    <t>E-13</t>
  </si>
  <si>
    <t>ENCHAPES Y ACCESORIOS</t>
  </si>
  <si>
    <t>TOTAL CAPITULO E-13 ENCHAPES Y ACCESORIOS</t>
  </si>
  <si>
    <t>V-14</t>
  </si>
  <si>
    <t>VIDRIOS Y ESPEJOS</t>
  </si>
  <si>
    <t>TOTAL CAPITULO V-14 VIDRIOS Y ESPEJOS</t>
  </si>
  <si>
    <t>AS-15</t>
  </si>
  <si>
    <t>APARATOS SANITARIOS</t>
  </si>
  <si>
    <t>TOTAL CAPITULO AS-15 APARATOS SANITARIOS</t>
  </si>
  <si>
    <t>ME-17</t>
  </si>
  <si>
    <t>CARPINTERIA METALICA Y EN ALUMINIO</t>
  </si>
  <si>
    <t>TOTAL CAPITULO ME-17 CARPINTERIA METALICA Y EN ALUMINIO</t>
  </si>
  <si>
    <t>PI-19</t>
  </si>
  <si>
    <t>PINTURA</t>
  </si>
  <si>
    <t>TOTAL CAPITULO PI-19 PINTURA</t>
  </si>
  <si>
    <t>EE-20</t>
  </si>
  <si>
    <t>EQUIPOS ESPECIALES</t>
  </si>
  <si>
    <t>TOTAL CAPITULO EE-20 EQUIPOS ESPECIALES</t>
  </si>
  <si>
    <t>OE-21</t>
  </si>
  <si>
    <t>OBRAS EXTERIORES</t>
  </si>
  <si>
    <t>TOTAL CAPITULO OE-21 OBRAS EXTERIORES</t>
  </si>
  <si>
    <t>AG-22</t>
  </si>
  <si>
    <t>ASEO GENERAL</t>
  </si>
  <si>
    <t>TOTAL CAPITULO AG-22 ASEO GENERAL</t>
  </si>
  <si>
    <t>TOTAL COSTOS DIRECTOS</t>
  </si>
  <si>
    <t>ADMINISTRACION  16%</t>
  </si>
  <si>
    <t>IMPREVISTOS  2%</t>
  </si>
  <si>
    <t>UTILIDAD  4%</t>
  </si>
  <si>
    <t>IVA 19% SOBRE UTILIDAD</t>
  </si>
  <si>
    <t xml:space="preserve">ajuste </t>
  </si>
  <si>
    <t>TOTAL OBRA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</si>
</sst>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&quot;$&quot;\ #,##0.00"/>
    <numFmt numFmtId="178" formatCode="_ * #,##0_ ;_ * \-#,##0_ ;_ * &quot;-&quot;_ ;_ @_ "/>
    <numFmt numFmtId="179" formatCode="0.0"/>
  </numFmts>
  <fonts count="32">
    <font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sz val="11"/>
      <color theme="1"/>
      <name val="Arial"/>
      <charset val="134"/>
    </font>
    <font>
      <sz val="11"/>
      <color indexed="8"/>
      <name val="Calibri"/>
      <charset val="134"/>
    </font>
    <font>
      <sz val="11"/>
      <name val="Arial Narrow"/>
      <charset val="134"/>
    </font>
    <font>
      <b/>
      <sz val="11"/>
      <color indexed="8"/>
      <name val="Calibri"/>
      <charset val="134"/>
    </font>
    <font>
      <b/>
      <sz val="11"/>
      <name val="Arial Narrow"/>
      <charset val="134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0"/>
      <name val="Arial"/>
      <charset val="134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D0E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5" fillId="0" borderId="31" applyNumberFormat="0" applyFill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1" borderId="30" applyNumberFormat="0" applyAlignment="0" applyProtection="0">
      <alignment vertical="center"/>
    </xf>
    <xf numFmtId="0" fontId="16" fillId="24" borderId="34" applyNumberFormat="0" applyFont="0" applyAlignment="0" applyProtection="0">
      <alignment vertical="center"/>
    </xf>
    <xf numFmtId="0" fontId="25" fillId="0" borderId="3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/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3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32" borderId="36" applyNumberFormat="0" applyAlignment="0" applyProtection="0">
      <alignment vertical="center"/>
    </xf>
    <xf numFmtId="0" fontId="30" fillId="11" borderId="36" applyNumberFormat="0" applyAlignment="0" applyProtection="0">
      <alignment vertical="center"/>
    </xf>
    <xf numFmtId="0" fontId="22" fillId="19" borderId="32" applyNumberFormat="0" applyAlignment="0" applyProtection="0">
      <alignment vertical="center"/>
    </xf>
    <xf numFmtId="0" fontId="28" fillId="0" borderId="35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</cellStyleXfs>
  <cellXfs count="127">
    <xf numFmtId="0" fontId="0" fillId="0" borderId="0" xfId="0"/>
    <xf numFmtId="4" fontId="0" fillId="0" borderId="0" xfId="0" applyNumberFormat="1"/>
    <xf numFmtId="177" fontId="0" fillId="0" borderId="0" xfId="0" applyNumberFormat="1" applyAlignment="1">
      <alignment horizontal="center" vertical="center"/>
    </xf>
    <xf numFmtId="177" fontId="0" fillId="0" borderId="1" xfId="0" applyNumberFormat="1" applyBorder="1" applyAlignment="1">
      <alignment horizontal="center" vertical="center" wrapText="1"/>
    </xf>
    <xf numFmtId="177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7" fontId="0" fillId="0" borderId="3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2" fillId="3" borderId="5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 wrapText="1"/>
    </xf>
    <xf numFmtId="2" fontId="3" fillId="4" borderId="7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4" fontId="3" fillId="4" borderId="7" xfId="0" applyNumberFormat="1" applyFont="1" applyFill="1" applyBorder="1" applyAlignment="1">
      <alignment horizontal="center" vertical="center" wrapText="1"/>
    </xf>
    <xf numFmtId="177" fontId="2" fillId="4" borderId="8" xfId="0" applyNumberFormat="1" applyFont="1" applyFill="1" applyBorder="1" applyAlignment="1">
      <alignment horizontal="center" vertical="center" wrapText="1"/>
    </xf>
    <xf numFmtId="177" fontId="2" fillId="4" borderId="7" xfId="0" applyNumberFormat="1" applyFont="1" applyFill="1" applyBorder="1" applyAlignment="1">
      <alignment horizontal="center" vertical="center" wrapText="1"/>
    </xf>
    <xf numFmtId="2" fontId="3" fillId="5" borderId="9" xfId="0" applyNumberFormat="1" applyFont="1" applyFill="1" applyBorder="1" applyAlignment="1">
      <alignment horizontal="center" vertical="center" wrapText="1"/>
    </xf>
    <xf numFmtId="2" fontId="3" fillId="5" borderId="10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 vertical="center" wrapText="1"/>
    </xf>
    <xf numFmtId="4" fontId="3" fillId="5" borderId="10" xfId="0" applyNumberFormat="1" applyFont="1" applyFill="1" applyBorder="1" applyAlignment="1">
      <alignment horizontal="center" vertical="center" wrapText="1"/>
    </xf>
    <xf numFmtId="177" fontId="4" fillId="5" borderId="12" xfId="0" applyNumberFormat="1" applyFont="1" applyFill="1" applyBorder="1" applyAlignment="1">
      <alignment horizontal="center" vertical="center"/>
    </xf>
    <xf numFmtId="177" fontId="4" fillId="5" borderId="11" xfId="0" applyNumberFormat="1" applyFont="1" applyFill="1" applyBorder="1" applyAlignment="1">
      <alignment horizontal="center" vertical="center"/>
    </xf>
    <xf numFmtId="177" fontId="4" fillId="5" borderId="13" xfId="0" applyNumberFormat="1" applyFont="1" applyFill="1" applyBorder="1" applyAlignment="1">
      <alignment horizontal="center" vertical="center"/>
    </xf>
    <xf numFmtId="179" fontId="5" fillId="0" borderId="14" xfId="0" applyNumberFormat="1" applyFont="1" applyBorder="1" applyAlignment="1" applyProtection="1">
      <alignment horizontal="center" vertical="center"/>
      <protection hidden="1"/>
    </xf>
    <xf numFmtId="179" fontId="5" fillId="0" borderId="15" xfId="0" applyNumberFormat="1" applyFont="1" applyBorder="1" applyAlignment="1" applyProtection="1">
      <alignment horizontal="center" vertical="center"/>
      <protection hidden="1"/>
    </xf>
    <xf numFmtId="179" fontId="5" fillId="0" borderId="15" xfId="0" applyNumberFormat="1" applyFont="1" applyBorder="1" applyAlignment="1" applyProtection="1">
      <alignment horizontal="left" vertical="center" wrapText="1"/>
      <protection hidden="1"/>
    </xf>
    <xf numFmtId="4" fontId="5" fillId="0" borderId="15" xfId="0" applyNumberFormat="1" applyFont="1" applyBorder="1" applyAlignment="1" applyProtection="1">
      <alignment horizontal="center" vertical="center"/>
      <protection hidden="1"/>
    </xf>
    <xf numFmtId="177" fontId="0" fillId="0" borderId="16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9" fontId="5" fillId="4" borderId="17" xfId="0" applyNumberFormat="1" applyFont="1" applyFill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hidden="1"/>
    </xf>
    <xf numFmtId="0" fontId="7" fillId="4" borderId="18" xfId="0" applyFont="1" applyFill="1" applyBorder="1" applyAlignment="1" applyProtection="1">
      <alignment vertical="top" wrapText="1"/>
      <protection hidden="1"/>
    </xf>
    <xf numFmtId="0" fontId="7" fillId="4" borderId="19" xfId="0" applyFont="1" applyFill="1" applyBorder="1" applyAlignment="1" applyProtection="1">
      <alignment vertical="top" wrapText="1"/>
      <protection hidden="1"/>
    </xf>
    <xf numFmtId="4" fontId="7" fillId="4" borderId="19" xfId="0" applyNumberFormat="1" applyFont="1" applyFill="1" applyBorder="1" applyAlignment="1" applyProtection="1">
      <alignment vertical="top" wrapText="1"/>
      <protection hidden="1"/>
    </xf>
    <xf numFmtId="177" fontId="0" fillId="4" borderId="16" xfId="0" applyNumberForma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9" fontId="5" fillId="0" borderId="17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/>
    <xf numFmtId="4" fontId="0" fillId="0" borderId="1" xfId="0" applyNumberFormat="1" applyBorder="1"/>
    <xf numFmtId="0" fontId="8" fillId="6" borderId="1" xfId="0" applyFont="1" applyFill="1" applyBorder="1" applyAlignment="1" applyProtection="1">
      <alignment horizontal="center" vertical="center"/>
      <protection hidden="1"/>
    </xf>
    <xf numFmtId="0" fontId="7" fillId="6" borderId="19" xfId="0" applyFont="1" applyFill="1" applyBorder="1" applyAlignment="1" applyProtection="1">
      <alignment horizontal="justify" vertical="top" wrapText="1"/>
      <protection hidden="1"/>
    </xf>
    <xf numFmtId="1" fontId="5" fillId="6" borderId="1" xfId="0" applyNumberFormat="1" applyFont="1" applyFill="1" applyBorder="1" applyAlignment="1" applyProtection="1">
      <alignment horizontal="center" vertical="center"/>
      <protection hidden="1"/>
    </xf>
    <xf numFmtId="4" fontId="5" fillId="6" borderId="1" xfId="0" applyNumberFormat="1" applyFont="1" applyFill="1" applyBorder="1" applyAlignment="1" applyProtection="1">
      <alignment horizontal="center" vertical="center"/>
      <protection locked="0" hidden="1"/>
    </xf>
    <xf numFmtId="179" fontId="5" fillId="0" borderId="1" xfId="0" applyNumberFormat="1" applyFont="1" applyBorder="1" applyAlignment="1" applyProtection="1">
      <alignment horizontal="center" vertical="center"/>
      <protection hidden="1"/>
    </xf>
    <xf numFmtId="179" fontId="5" fillId="0" borderId="1" xfId="0" applyNumberFormat="1" applyFont="1" applyBorder="1" applyAlignment="1" applyProtection="1">
      <alignment horizontal="left" vertical="center" wrapText="1"/>
      <protection hidden="1"/>
    </xf>
    <xf numFmtId="4" fontId="5" fillId="0" borderId="1" xfId="0" applyNumberFormat="1" applyFont="1" applyBorder="1" applyAlignment="1" applyProtection="1">
      <alignment horizontal="center" vertical="center"/>
      <protection hidden="1"/>
    </xf>
    <xf numFmtId="2" fontId="6" fillId="6" borderId="1" xfId="14" applyNumberFormat="1" applyFont="1" applyFill="1" applyBorder="1" applyAlignment="1" applyProtection="1">
      <alignment horizontal="center" vertical="center"/>
      <protection hidden="1"/>
    </xf>
    <xf numFmtId="0" fontId="7" fillId="6" borderId="18" xfId="0" applyFont="1" applyFill="1" applyBorder="1" applyAlignment="1" applyProtection="1">
      <alignment vertical="top" wrapText="1"/>
      <protection hidden="1"/>
    </xf>
    <xf numFmtId="0" fontId="7" fillId="6" borderId="19" xfId="0" applyFont="1" applyFill="1" applyBorder="1" applyAlignment="1" applyProtection="1">
      <alignment vertical="top" wrapText="1"/>
      <protection hidden="1"/>
    </xf>
    <xf numFmtId="4" fontId="7" fillId="6" borderId="19" xfId="0" applyNumberFormat="1" applyFont="1" applyFill="1" applyBorder="1" applyAlignment="1" applyProtection="1">
      <alignment vertical="top" wrapText="1"/>
      <protection hidden="1"/>
    </xf>
    <xf numFmtId="179" fontId="5" fillId="0" borderId="1" xfId="0" applyNumberFormat="1" applyFont="1" applyBorder="1" applyAlignment="1" applyProtection="1">
      <alignment vertical="center"/>
      <protection hidden="1"/>
    </xf>
    <xf numFmtId="4" fontId="5" fillId="0" borderId="1" xfId="0" applyNumberFormat="1" applyFont="1" applyBorder="1" applyAlignment="1" applyProtection="1">
      <alignment vertical="center"/>
      <protection hidden="1"/>
    </xf>
    <xf numFmtId="2" fontId="1" fillId="6" borderId="1" xfId="14" applyNumberFormat="1" applyFont="1" applyFill="1" applyBorder="1" applyAlignment="1" applyProtection="1">
      <alignment horizontal="center" vertical="center"/>
      <protection hidden="1"/>
    </xf>
    <xf numFmtId="0" fontId="7" fillId="6" borderId="19" xfId="0" applyFont="1" applyFill="1" applyBorder="1" applyAlignment="1" applyProtection="1">
      <alignment horizontal="left" vertical="top" wrapText="1"/>
      <protection hidden="1"/>
    </xf>
    <xf numFmtId="0" fontId="7" fillId="6" borderId="19" xfId="0" applyFont="1" applyFill="1" applyBorder="1" applyAlignment="1" applyProtection="1">
      <alignment horizontal="right" vertical="top" wrapText="1"/>
      <protection hidden="1"/>
    </xf>
    <xf numFmtId="4" fontId="7" fillId="6" borderId="19" xfId="0" applyNumberFormat="1" applyFont="1" applyFill="1" applyBorder="1" applyAlignment="1" applyProtection="1">
      <alignment horizontal="right" vertical="top" wrapText="1"/>
      <protection hidden="1"/>
    </xf>
    <xf numFmtId="179" fontId="5" fillId="0" borderId="1" xfId="0" applyNumberFormat="1" applyFont="1" applyBorder="1" applyAlignment="1" applyProtection="1">
      <alignment horizontal="center" vertical="center" wrapText="1"/>
      <protection hidden="1"/>
    </xf>
    <xf numFmtId="4" fontId="5" fillId="0" borderId="1" xfId="0" applyNumberFormat="1" applyFont="1" applyBorder="1" applyAlignment="1" applyProtection="1">
      <alignment horizontal="center" vertical="center" wrapText="1"/>
      <protection hidden="1"/>
    </xf>
    <xf numFmtId="2" fontId="9" fillId="0" borderId="1" xfId="14" applyNumberFormat="1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2" fontId="1" fillId="0" borderId="1" xfId="14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left" vertical="top" wrapText="1"/>
      <protection hidden="1"/>
    </xf>
    <xf numFmtId="0" fontId="7" fillId="0" borderId="1" xfId="0" applyFont="1" applyBorder="1" applyAlignment="1" applyProtection="1">
      <alignment horizontal="right" vertical="top" wrapText="1"/>
      <protection hidden="1"/>
    </xf>
    <xf numFmtId="4" fontId="7" fillId="0" borderId="1" xfId="0" applyNumberFormat="1" applyFont="1" applyBorder="1" applyAlignment="1" applyProtection="1">
      <alignment horizontal="right" vertical="top" wrapText="1"/>
      <protection hidden="1"/>
    </xf>
    <xf numFmtId="2" fontId="6" fillId="0" borderId="1" xfId="14" applyNumberFormat="1" applyFont="1" applyBorder="1" applyAlignment="1" applyProtection="1">
      <alignment horizontal="center" vertical="center"/>
      <protection hidden="1"/>
    </xf>
    <xf numFmtId="0" fontId="5" fillId="0" borderId="19" xfId="0" applyFont="1" applyBorder="1" applyAlignment="1" applyProtection="1">
      <alignment horizontal="justify" vertical="top" wrapText="1"/>
      <protection hidden="1"/>
    </xf>
    <xf numFmtId="1" fontId="5" fillId="0" borderId="1" xfId="0" applyNumberFormat="1" applyFont="1" applyBorder="1" applyAlignment="1" applyProtection="1">
      <alignment horizontal="center" vertical="center"/>
      <protection hidden="1"/>
    </xf>
    <xf numFmtId="4" fontId="5" fillId="0" borderId="1" xfId="0" applyNumberFormat="1" applyFont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4" fontId="5" fillId="0" borderId="1" xfId="0" applyNumberFormat="1" applyFont="1" applyFill="1" applyBorder="1" applyAlignment="1" applyProtection="1">
      <alignment horizontal="center" vertical="center"/>
      <protection hidden="1"/>
    </xf>
    <xf numFmtId="177" fontId="0" fillId="0" borderId="16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7" fillId="6" borderId="1" xfId="0" applyFont="1" applyFill="1" applyBorder="1" applyAlignment="1" applyProtection="1">
      <alignment vertical="top" wrapText="1"/>
      <protection hidden="1"/>
    </xf>
    <xf numFmtId="4" fontId="7" fillId="6" borderId="1" xfId="0" applyNumberFormat="1" applyFont="1" applyFill="1" applyBorder="1" applyAlignment="1" applyProtection="1">
      <alignment vertical="top" wrapText="1"/>
      <protection hidden="1"/>
    </xf>
    <xf numFmtId="0" fontId="5" fillId="6" borderId="19" xfId="0" applyFont="1" applyFill="1" applyBorder="1" applyAlignment="1" applyProtection="1">
      <alignment vertical="top" wrapText="1"/>
      <protection hidden="1"/>
    </xf>
    <xf numFmtId="4" fontId="5" fillId="6" borderId="19" xfId="0" applyNumberFormat="1" applyFont="1" applyFill="1" applyBorder="1" applyAlignment="1" applyProtection="1">
      <alignment vertical="top" wrapText="1"/>
      <protection hidden="1"/>
    </xf>
    <xf numFmtId="179" fontId="5" fillId="0" borderId="1" xfId="0" applyNumberFormat="1" applyFont="1" applyBorder="1" applyAlignment="1" applyProtection="1">
      <alignment horizontal="left" vertical="center"/>
      <protection hidden="1"/>
    </xf>
    <xf numFmtId="0" fontId="5" fillId="0" borderId="19" xfId="0" applyFont="1" applyBorder="1" applyAlignment="1" applyProtection="1">
      <alignment horizontal="left" vertical="top" wrapText="1"/>
      <protection hidden="1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justify" vertical="top" wrapText="1"/>
      <protection hidden="1"/>
    </xf>
    <xf numFmtId="0" fontId="1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justify" vertical="top" wrapText="1"/>
      <protection hidden="1"/>
    </xf>
    <xf numFmtId="177" fontId="0" fillId="0" borderId="20" xfId="0" applyNumberFormat="1" applyBorder="1" applyAlignment="1">
      <alignment horizontal="center" vertical="center" wrapText="1"/>
    </xf>
    <xf numFmtId="177" fontId="0" fillId="0" borderId="0" xfId="0" applyNumberFormat="1" applyBorder="1"/>
    <xf numFmtId="0" fontId="0" fillId="0" borderId="0" xfId="0" applyBorder="1"/>
    <xf numFmtId="177" fontId="2" fillId="3" borderId="6" xfId="0" applyNumberFormat="1" applyFont="1" applyFill="1" applyBorder="1" applyAlignment="1">
      <alignment horizontal="center" vertical="center"/>
    </xf>
    <xf numFmtId="177" fontId="2" fillId="4" borderId="21" xfId="0" applyNumberFormat="1" applyFont="1" applyFill="1" applyBorder="1" applyAlignment="1">
      <alignment horizontal="center" vertical="center" wrapText="1"/>
    </xf>
    <xf numFmtId="177" fontId="4" fillId="5" borderId="21" xfId="0" applyNumberFormat="1" applyFont="1" applyFill="1" applyBorder="1" applyAlignment="1">
      <alignment horizontal="center" vertical="center" wrapText="1"/>
    </xf>
    <xf numFmtId="177" fontId="0" fillId="0" borderId="22" xfId="0" applyNumberFormat="1" applyBorder="1" applyAlignment="1">
      <alignment horizontal="center" vertical="center" wrapText="1"/>
    </xf>
    <xf numFmtId="177" fontId="0" fillId="0" borderId="23" xfId="0" applyNumberFormat="1" applyBorder="1" applyAlignment="1">
      <alignment horizontal="center" vertical="center" wrapText="1"/>
    </xf>
    <xf numFmtId="177" fontId="2" fillId="4" borderId="23" xfId="0" applyNumberFormat="1" applyFont="1" applyFill="1" applyBorder="1" applyAlignment="1">
      <alignment horizontal="center" vertical="center" wrapText="1"/>
    </xf>
    <xf numFmtId="177" fontId="0" fillId="4" borderId="23" xfId="0" applyNumberFormat="1" applyFill="1" applyBorder="1" applyAlignment="1">
      <alignment horizontal="center" vertical="center" wrapText="1"/>
    </xf>
    <xf numFmtId="177" fontId="0" fillId="0" borderId="23" xfId="0" applyNumberFormat="1" applyFill="1" applyBorder="1" applyAlignment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/>
      <protection hidden="1"/>
    </xf>
    <xf numFmtId="179" fontId="5" fillId="6" borderId="24" xfId="0" applyNumberFormat="1" applyFont="1" applyFill="1" applyBorder="1" applyAlignment="1" applyProtection="1">
      <alignment horizontal="center" vertical="center"/>
      <protection hidden="1"/>
    </xf>
    <xf numFmtId="179" fontId="5" fillId="0" borderId="24" xfId="0" applyNumberFormat="1" applyFont="1" applyBorder="1" applyAlignment="1" applyProtection="1">
      <alignment horizontal="center" vertical="center"/>
      <protection hidden="1"/>
    </xf>
    <xf numFmtId="179" fontId="5" fillId="6" borderId="17" xfId="0" applyNumberFormat="1" applyFont="1" applyFill="1" applyBorder="1" applyAlignment="1" applyProtection="1">
      <alignment horizontal="center" vertical="center"/>
      <protection hidden="1"/>
    </xf>
    <xf numFmtId="177" fontId="7" fillId="6" borderId="18" xfId="0" applyNumberFormat="1" applyFont="1" applyFill="1" applyBorder="1" applyAlignment="1" applyProtection="1">
      <alignment vertical="top" wrapText="1"/>
      <protection hidden="1"/>
    </xf>
    <xf numFmtId="177" fontId="7" fillId="6" borderId="1" xfId="0" applyNumberFormat="1" applyFont="1" applyFill="1" applyBorder="1" applyAlignment="1" applyProtection="1">
      <alignment vertical="top" wrapText="1"/>
      <protection hidden="1"/>
    </xf>
    <xf numFmtId="179" fontId="5" fillId="6" borderId="25" xfId="0" applyNumberFormat="1" applyFont="1" applyFill="1" applyBorder="1" applyAlignment="1" applyProtection="1">
      <alignment horizontal="center" vertical="center"/>
      <protection hidden="1"/>
    </xf>
    <xf numFmtId="177" fontId="7" fillId="6" borderId="18" xfId="0" applyNumberFormat="1" applyFont="1" applyFill="1" applyBorder="1" applyAlignment="1" applyProtection="1">
      <alignment vertical="center" wrapText="1"/>
      <protection hidden="1"/>
    </xf>
    <xf numFmtId="177" fontId="7" fillId="6" borderId="1" xfId="0" applyNumberFormat="1" applyFont="1" applyFill="1" applyBorder="1" applyAlignment="1" applyProtection="1">
      <alignment vertical="center" wrapText="1"/>
      <protection hidden="1"/>
    </xf>
    <xf numFmtId="179" fontId="5" fillId="0" borderId="25" xfId="0" applyNumberFormat="1" applyFont="1" applyBorder="1" applyAlignment="1" applyProtection="1">
      <alignment horizontal="center" vertical="center"/>
      <protection hidden="1"/>
    </xf>
    <xf numFmtId="4" fontId="7" fillId="0" borderId="1" xfId="0" applyNumberFormat="1" applyFont="1" applyBorder="1" applyAlignment="1" applyProtection="1">
      <alignment vertical="top" wrapText="1"/>
      <protection hidden="1"/>
    </xf>
    <xf numFmtId="177" fontId="0" fillId="0" borderId="18" xfId="0" applyNumberFormat="1" applyBorder="1" applyAlignment="1">
      <alignment horizontal="center" vertical="center"/>
    </xf>
    <xf numFmtId="177" fontId="0" fillId="4" borderId="18" xfId="0" applyNumberFormat="1" applyFill="1" applyBorder="1" applyAlignment="1">
      <alignment horizontal="center" vertical="center"/>
    </xf>
    <xf numFmtId="179" fontId="5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7" borderId="26" xfId="0" applyNumberFormat="1" applyFont="1" applyFill="1" applyBorder="1" applyAlignment="1" applyProtection="1">
      <alignment horizontal="center" vertical="center"/>
      <protection hidden="1"/>
    </xf>
    <xf numFmtId="179" fontId="7" fillId="7" borderId="27" xfId="0" applyNumberFormat="1" applyFont="1" applyFill="1" applyBorder="1" applyAlignment="1" applyProtection="1">
      <alignment horizontal="center" vertical="center"/>
      <protection hidden="1"/>
    </xf>
    <xf numFmtId="4" fontId="7" fillId="7" borderId="27" xfId="0" applyNumberFormat="1" applyFont="1" applyFill="1" applyBorder="1" applyAlignment="1" applyProtection="1">
      <alignment horizontal="center" vertical="center"/>
      <protection locked="0" hidden="1"/>
    </xf>
    <xf numFmtId="177" fontId="0" fillId="4" borderId="28" xfId="0" applyNumberFormat="1" applyFill="1" applyBorder="1" applyAlignment="1">
      <alignment horizontal="center" vertical="center"/>
    </xf>
    <xf numFmtId="177" fontId="2" fillId="4" borderId="28" xfId="0" applyNumberFormat="1" applyFont="1" applyFill="1" applyBorder="1" applyAlignment="1">
      <alignment horizontal="center" vertical="center"/>
    </xf>
    <xf numFmtId="177" fontId="0" fillId="4" borderId="27" xfId="0" applyNumberFormat="1" applyFill="1" applyBorder="1" applyAlignment="1">
      <alignment horizontal="center" vertical="center"/>
    </xf>
    <xf numFmtId="4" fontId="10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77" fontId="2" fillId="4" borderId="29" xfId="0" applyNumberFormat="1" applyFont="1" applyFill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Normal_PLANOS CONSIGA" xfId="14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283845</xdr:colOff>
      <xdr:row>2</xdr:row>
      <xdr:rowOff>0</xdr:rowOff>
    </xdr:from>
    <xdr:ext cx="192428" cy="264560"/>
    <xdr:sp>
      <xdr:nvSpPr>
        <xdr:cNvPr id="2" name="CuadroTexto 1"/>
        <xdr:cNvSpPr txBox="1"/>
      </xdr:nvSpPr>
      <xdr:spPr>
        <a:xfrm>
          <a:off x="4122420" y="533400"/>
          <a:ext cx="192405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3</xdr:col>
      <xdr:colOff>283845</xdr:colOff>
      <xdr:row>0</xdr:row>
      <xdr:rowOff>0</xdr:rowOff>
    </xdr:from>
    <xdr:ext cx="192428" cy="264560"/>
    <xdr:sp>
      <xdr:nvSpPr>
        <xdr:cNvPr id="3" name="CuadroTexto 2"/>
        <xdr:cNvSpPr txBox="1"/>
      </xdr:nvSpPr>
      <xdr:spPr>
        <a:xfrm>
          <a:off x="4122420" y="0"/>
          <a:ext cx="192405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3</xdr:col>
      <xdr:colOff>283845</xdr:colOff>
      <xdr:row>0</xdr:row>
      <xdr:rowOff>0</xdr:rowOff>
    </xdr:from>
    <xdr:ext cx="192428" cy="264560"/>
    <xdr:sp>
      <xdr:nvSpPr>
        <xdr:cNvPr id="4" name="CuadroTexto 3"/>
        <xdr:cNvSpPr txBox="1"/>
      </xdr:nvSpPr>
      <xdr:spPr>
        <a:xfrm>
          <a:off x="4122420" y="0"/>
          <a:ext cx="192405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1.%20PROCESO%20EN%20TELETRABAJO\075%20PUNTO%20DE%20TANQUEO\075%20POS%20PONENCIA%20ESTUDIO%20DE%20MERCADO%20PUNTO%20DE%20TANQUE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QUETE TECNICO"/>
      <sheetName val="NECESIDAD"/>
      <sheetName val="COTIZACIONES"/>
      <sheetName val="ESTUDIO DE MERCADO"/>
      <sheetName val="PROYECCION DE CANTIDADES"/>
      <sheetName val="CUBRIMIENTO DE LA NECESIDAD"/>
      <sheetName val="FORMULARIO No 04"/>
    </sheetNames>
    <sheetDataSet>
      <sheetData sheetId="0"/>
      <sheetData sheetId="1">
        <row r="12">
          <cell r="A12" t="str">
            <v>1.0</v>
          </cell>
          <cell r="B12" t="str">
            <v>P-1.53</v>
          </cell>
          <cell r="C12" t="str">
            <v>CERRAMIENTO EN POLISOMBRA NEGRA 80% Retención de la luz. H=2.00m.</v>
          </cell>
          <cell r="D12" t="str">
            <v>M</v>
          </cell>
          <cell r="E12">
            <v>2</v>
          </cell>
        </row>
        <row r="13">
          <cell r="A13">
            <v>2</v>
          </cell>
          <cell r="B13" t="str">
            <v>P-1.158</v>
          </cell>
          <cell r="C13" t="str">
            <v>RETIRO DE MATERIAL HETEROGENEO (Incluye cargue y retiro del material a botadero.)</v>
          </cell>
          <cell r="D13" t="str">
            <v>M3</v>
          </cell>
          <cell r="E13">
            <v>1</v>
          </cell>
        </row>
        <row r="17">
          <cell r="A17">
            <v>3</v>
          </cell>
          <cell r="B17" t="str">
            <v>S-3.3A</v>
          </cell>
          <cell r="C17" t="str">
            <v>CAJA DE INSPECCIÓN  0.60*0.60*1.00 m.  PARA CONEXIÓN DE INSTALACIONES AL SISTEMA DE ALCANTARILLADO (Incluye excavación, base en recebo comun, placa concreto, ladrillo común, marco en angulo 2 1/2 x 2 1/2 * 3/16" y tapa reforzada en platina de 3 * 3/16" con parrilla en varilla 3/8 cada 10 cm, conexión a acometida de aguas residuales o aguas lluvias existente de edificación que lo requiera a redes de alcantarillado sanitario o pluvial, demolición caja de inspección anterior y sello de acometida existente si aplica).Según detalle. </v>
          </cell>
          <cell r="D17" t="str">
            <v>UND</v>
          </cell>
          <cell r="E17">
            <v>1</v>
          </cell>
        </row>
        <row r="18">
          <cell r="A18">
            <v>4</v>
          </cell>
          <cell r="B18" t="str">
            <v>S-3.29</v>
          </cell>
          <cell r="C18" t="str">
            <v>TUBERIA PVC-S  4" (Red sanitaria) Incluye excavación manual, relleno inicial en base granular B-200 compactado, instalación  y accesorios.</v>
          </cell>
          <cell r="D18" t="str">
            <v>M</v>
          </cell>
          <cell r="E18">
            <v>50</v>
          </cell>
        </row>
        <row r="22">
          <cell r="A22">
            <v>5</v>
          </cell>
          <cell r="B22" t="str">
            <v>EC-5.2</v>
          </cell>
          <cell r="C22" t="str">
            <v>MALLA ELECTROSOLDADA M-084 Q-2 Φ  4 mm c/.15m en ambos sentidos (Incluye alambre negro, colocación y traslapo).</v>
          </cell>
          <cell r="D22" t="str">
            <v>kg</v>
          </cell>
          <cell r="E22">
            <v>80</v>
          </cell>
        </row>
        <row r="23">
          <cell r="A23">
            <v>6</v>
          </cell>
        </row>
        <row r="23">
          <cell r="E23">
            <v>7</v>
          </cell>
        </row>
        <row r="27">
          <cell r="A27">
            <v>7</v>
          </cell>
          <cell r="B27" t="str">
            <v>M-6.1</v>
          </cell>
          <cell r="C27" t="str">
            <v>MURO EN BLOQUE Nº4  Arcilla 33*23*9 cm.  Incluye grafil 5 mm.Anclajes perforación y adhesivo epoxico</v>
          </cell>
          <cell r="D27" t="str">
            <v>M2</v>
          </cell>
          <cell r="E27">
            <v>50</v>
          </cell>
        </row>
        <row r="31">
          <cell r="A31">
            <v>8</v>
          </cell>
          <cell r="B31" t="str">
            <v>H-7.17</v>
          </cell>
          <cell r="C31" t="str">
            <v>PUNTO  AGUA FRIA  1/2" PVC -P ( Incluye accesorios de instalación )</v>
          </cell>
          <cell r="D31" t="str">
            <v>UND</v>
          </cell>
          <cell r="E31">
            <v>6</v>
          </cell>
        </row>
        <row r="32">
          <cell r="A32">
            <v>9</v>
          </cell>
          <cell r="B32" t="str">
            <v>H-7.27</v>
          </cell>
          <cell r="C32" t="str">
            <v>TUBERIA PVC-P  RDE 21  1 1/2"  Agua Fria  - Red de suministro  (Incluye excavación manual, relleno inicial en base granular B-200, instalación  y accesorios).</v>
          </cell>
          <cell r="D32" t="str">
            <v>M</v>
          </cell>
          <cell r="E32">
            <v>55</v>
          </cell>
        </row>
        <row r="33">
          <cell r="A33">
            <v>10</v>
          </cell>
          <cell r="B33" t="str">
            <v>H-7.119</v>
          </cell>
          <cell r="C33" t="str">
            <v>SUMINISTRO E INSTALACIÓN DE  TANQUE AGUA POTABLE PLASTICO CAP. 500 lts, Incluye: flotador, tapa, accesorios y manguera flexible. A todo costo.</v>
          </cell>
          <cell r="D33" t="str">
            <v>UND</v>
          </cell>
          <cell r="E33">
            <v>1</v>
          </cell>
        </row>
        <row r="37">
          <cell r="A37">
            <v>11</v>
          </cell>
          <cell r="B37" t="str">
            <v>IE-8.101</v>
          </cell>
          <cell r="C37" t="str">
            <v>SUMINISTRO, INSTALACIÓN Y PUESTA EN FUNCIONAMIENTO DE LUMINARIA  LED TIPO PAR-30, Reflector tipo Showcase PAR-30, Bombilla rosca E27 de 10W (±10%), Angulo de iluminación 40° (±10%), Lumenes ≥800 Lm, Grado de protección ≥IP44, Temperatura de color (3000k-6000k) según lo requerido, Horas de vida útil ≥25.000 Horas. INCLUYE ACCESORIOS DE FIJACIÓN, CONEXIÓN Y TODO LO NECESARIO PARA SU CORRECTO FUNCIONAMIENTO.</v>
          </cell>
          <cell r="D37" t="str">
            <v>UND</v>
          </cell>
          <cell r="E37">
            <v>6</v>
          </cell>
        </row>
        <row r="38">
          <cell r="A38">
            <v>12</v>
          </cell>
          <cell r="B38" t="str">
            <v>IE-8.283</v>
          </cell>
          <cell r="C38" t="str">
            <v>SUMINISTRO E INSTALACIÓN INTERRUPTOR ENCHUFABLE 3X50A. de alta Calidad de marca reconocida y homologada por el CIDET</v>
          </cell>
          <cell r="D38" t="str">
            <v>UND</v>
          </cell>
          <cell r="E38">
            <v>5</v>
          </cell>
        </row>
        <row r="39">
          <cell r="A39">
            <v>13</v>
          </cell>
          <cell r="B39" t="str">
            <v>IE-8.317</v>
          </cell>
          <cell r="C39" t="str">
            <v>SALIDA TOMACORRIENTE NORMAL DOBLE, POLO A TIERRA, 20A,125V. NEMA 5-20R, EN TUBERIA CONDUIT PVC 3/4", ALAMBRE No 12 AWG Prom 4m</v>
          </cell>
          <cell r="D39" t="str">
            <v>UND</v>
          </cell>
          <cell r="E39">
            <v>6</v>
          </cell>
        </row>
        <row r="40">
          <cell r="A40">
            <v>14</v>
          </cell>
          <cell r="B40" t="str">
            <v>IE-8.395</v>
          </cell>
          <cell r="C40" t="str">
            <v>SUMINISTRO E INSTALACIÓN DE LUMINARIA TIPO PANEL LED REDONDO DE INCRUSTAR Potencia 21 W, Temperatura de Color 6000K o similar, LED Tipo 2835, Flujo Luminoso 2200Lm (±10%), Voltaje 100/277 VAC, Driver 0-10V, FP&gt;0.90, Horas de Vida Útil 36.000 Horas, Garantía de 5 años o superior, La luminaria deberá ser avalada por la interventoría y cumplir con las especificaciones de diseño realizado por el COING. INCLUYE ACCESORIOS DE FIJACIÓN Y TODO LO NECESARIO PARA SU CORRECTO FUNCIONAMIENTO. </v>
          </cell>
          <cell r="D40" t="str">
            <v>UND</v>
          </cell>
          <cell r="E40">
            <v>6</v>
          </cell>
        </row>
        <row r="44">
          <cell r="A44">
            <v>15</v>
          </cell>
          <cell r="B44" t="str">
            <v>CB-10.7</v>
          </cell>
          <cell r="C44" t="str">
            <v>SUMINISTRO E INSTACIÓN TEJA TERMOACUSTICA  , ancho total=0.88 m. Espesor del acero=0.35 mm. o equivalente según diseño color verde, azul o rojo. (Incluye instalación y el suministro de todos los accesorios requeridos para el correcto montaje.)</v>
          </cell>
          <cell r="D44" t="str">
            <v>M2</v>
          </cell>
          <cell r="E44">
            <v>30</v>
          </cell>
        </row>
        <row r="48">
          <cell r="A48">
            <v>16</v>
          </cell>
          <cell r="B48" t="str">
            <v>CR-11.20</v>
          </cell>
          <cell r="C48" t="str">
            <v>TAPA DE INSPECCION DE CIELO RASO SUSPENDIDO DRYWALL 0,60  X 0,60 mt. (Refuerzos en perfilería metálica, Cal .24-26, marco en ángulo perimetral . Incluye tres (3) manos de pintura.</v>
          </cell>
          <cell r="D48" t="str">
            <v>UND</v>
          </cell>
          <cell r="E48">
            <v>2</v>
          </cell>
        </row>
        <row r="49">
          <cell r="A49">
            <v>17</v>
          </cell>
          <cell r="B49" t="str">
            <v>CR-11.44</v>
          </cell>
          <cell r="C49" t="str">
            <v>CIELO RASO SUSPENDIDO PVC JUNTA PERDIDA (Perfileria metálica, Cal .24-26,  estructura cada 50 cm).</v>
          </cell>
          <cell r="D49" t="str">
            <v>M2</v>
          </cell>
          <cell r="E49">
            <v>28</v>
          </cell>
        </row>
        <row r="53">
          <cell r="A53">
            <v>18</v>
          </cell>
          <cell r="B53" t="str">
            <v>PA-12.1</v>
          </cell>
          <cell r="C53" t="str">
            <v>ALISTADO PISOS Mortero 1:4  e= 0.03 m</v>
          </cell>
          <cell r="D53" t="str">
            <v>M2</v>
          </cell>
          <cell r="E53">
            <v>30</v>
          </cell>
        </row>
        <row r="54">
          <cell r="A54">
            <v>19</v>
          </cell>
        </row>
        <row r="54">
          <cell r="E54">
            <v>24</v>
          </cell>
        </row>
        <row r="58">
          <cell r="A58">
            <v>0</v>
          </cell>
          <cell r="B58" t="str">
            <v>E-13.6</v>
          </cell>
          <cell r="C58" t="str">
            <v>SUMINISTRO E INSTALACIÓN CERAMICA COLOR  ARENA 30.5X45-1. Instalado a 90° (Incluye boquilla color y win).</v>
          </cell>
          <cell r="D58" t="str">
            <v>M2</v>
          </cell>
          <cell r="E58">
            <v>12</v>
          </cell>
        </row>
        <row r="62">
          <cell r="A62">
            <v>20</v>
          </cell>
          <cell r="B62" t="str">
            <v>V-14.1</v>
          </cell>
          <cell r="C62" t="str">
            <v>SUMINISTRO E INSTALACIÓN DE ESPEJO   4 mm. Biselado y Pulido cuatro lados. (Suministro e instalación incluyendo los elementos de fijación al muro).</v>
          </cell>
          <cell r="D62" t="str">
            <v>M2</v>
          </cell>
          <cell r="E62">
            <v>2.8</v>
          </cell>
        </row>
        <row r="66">
          <cell r="A66">
            <v>21</v>
          </cell>
          <cell r="B66" t="str">
            <v>AS-15.3</v>
          </cell>
          <cell r="C66" t="str">
            <v>SUMINISTRO E INSTALACIÓN CONJUNTO SANITARIO Tipo LAGUNA Color Blanco (Incluye sanitario, tapa, tanque, grifería, accesorios de conexión e instalación.)</v>
          </cell>
          <cell r="D66" t="str">
            <v>UND</v>
          </cell>
          <cell r="E66">
            <v>2</v>
          </cell>
        </row>
        <row r="67">
          <cell r="A67">
            <v>22</v>
          </cell>
          <cell r="B67" t="str">
            <v>AS-15.18</v>
          </cell>
          <cell r="C67" t="str">
            <v>SUMINSTRO E INSTALCION DE LAVAMANOS SOBREPONER Color Blanco (Incluye desagüe automatico, sifón botella, grapas 2 und, acople).</v>
          </cell>
          <cell r="D67" t="str">
            <v>UND</v>
          </cell>
          <cell r="E67">
            <v>2</v>
          </cell>
        </row>
        <row r="68">
          <cell r="A68">
            <v>23</v>
          </cell>
          <cell r="B68" t="str">
            <v>AS-15.27</v>
          </cell>
          <cell r="C68" t="str">
            <v>SUMINISTRO E INSTALACIÓN DE DUCHA Mezcladora Cromada 8" Tipo ONTARIO Sin salida bañera (Incluye universal, mezclador y regadera). (Incluye tuberia y accesorios de punto de agua fria, universal, mezclador, regadera, registro de ducha, accesorios e instalación).</v>
          </cell>
          <cell r="D68" t="str">
            <v>UND</v>
          </cell>
          <cell r="E68">
            <v>2</v>
          </cell>
        </row>
        <row r="72">
          <cell r="A72">
            <v>24</v>
          </cell>
          <cell r="B72" t="str">
            <v>ME-17.34</v>
          </cell>
          <cell r="C72" t="str">
            <v>PUERTA EN VIDRIO TEMPLADO 10 mm con ZOCALO EN ALUMINIO con BISAGRAS DE PISO NEUMATICAS y PELICULA TIPO SANT BLASTING, con cerradura y manija (Hoja Sencilla). Incluye el suministro de todos los accesorios requeridos para el correcto montaje. SEGUN DETALLE. (Suministro e Instalación).</v>
          </cell>
          <cell r="D72" t="str">
            <v>M2</v>
          </cell>
          <cell r="E72">
            <v>2</v>
          </cell>
        </row>
        <row r="73">
          <cell r="A73">
            <v>25</v>
          </cell>
          <cell r="B73" t="str">
            <v>ME-17.280</v>
          </cell>
          <cell r="C73" t="str">
            <v>DIVISIÓN EN VIDRIO PISO A TECHO: Divisiones en vidrio templado 6 mm. Con perfieria en aluminio Según diseño</v>
          </cell>
          <cell r="D73" t="str">
            <v>M2</v>
          </cell>
          <cell r="E73">
            <v>7</v>
          </cell>
        </row>
        <row r="77">
          <cell r="A77">
            <v>26</v>
          </cell>
          <cell r="B77" t="str">
            <v>PI-19.20</v>
          </cell>
          <cell r="C77" t="str">
            <v>PINTURA ANTICORROSIVA 3 MANOS Sobre ELEMENTOS METALICOS ancho hasta 0,40 cm (Incluye thinner, filos y dilataciones). </v>
          </cell>
          <cell r="D77" t="str">
            <v>M</v>
          </cell>
          <cell r="E77">
            <v>28</v>
          </cell>
        </row>
        <row r="78">
          <cell r="A78">
            <v>27</v>
          </cell>
          <cell r="B78" t="str">
            <v>PI-19.11</v>
          </cell>
          <cell r="C78" t="str">
            <v>PINTURA EPOXICA ALTA RESISTENCIA CON CATALIZADOR 3 MANOS. (Incluye 1 mano en pintura  tipo 2 y dos manos en pintura epoxi poliamida con catalizador, filos y dilataciones).</v>
          </cell>
          <cell r="D78" t="str">
            <v>M2</v>
          </cell>
          <cell r="E78">
            <v>50</v>
          </cell>
        </row>
        <row r="79">
          <cell r="A79">
            <v>28</v>
          </cell>
          <cell r="B79" t="str">
            <v>PI-19.29</v>
          </cell>
          <cell r="C79" t="str">
            <v>PINTURA PARA TRÁFICO  GRANDES SUPERFICIES Color según diseño. (Incluye 3 manos).</v>
          </cell>
          <cell r="D79" t="str">
            <v>M2</v>
          </cell>
          <cell r="E79">
            <v>16</v>
          </cell>
        </row>
        <row r="80">
          <cell r="A80">
            <v>29</v>
          </cell>
          <cell r="B80" t="str">
            <v>PI-19.53</v>
          </cell>
          <cell r="C80" t="str">
            <v>MANTENIMIENTO DE MURO INTERIOR, (Incluye resanes en estuco y dos manos en pintura tipo 1, filos y dilataciones). </v>
          </cell>
          <cell r="D80" t="str">
            <v>M2</v>
          </cell>
          <cell r="E80">
            <v>50</v>
          </cell>
        </row>
        <row r="81">
          <cell r="A81">
            <v>30</v>
          </cell>
          <cell r="B81" t="str">
            <v>PI-19.54</v>
          </cell>
          <cell r="C81" t="str">
            <v>MANTENIMIENTO DE MURO EXTERIOR, (Incluye resanes en estuco y dos manos en pintura Acrilica para exteriores (5 años), filos y dilataciones). </v>
          </cell>
          <cell r="D81" t="str">
            <v>M2</v>
          </cell>
          <cell r="E81">
            <v>50</v>
          </cell>
        </row>
        <row r="85">
          <cell r="A85">
            <v>31</v>
          </cell>
          <cell r="B85" t="str">
            <v>EE-20.19 </v>
          </cell>
          <cell r="C85" t="str">
            <v>EXTRACTOR EOLICO tipo VENTURI - TURBINA 24" , Industria GM. A todo costo.(Incluye SUMINISTRO E INSTALACIÓN)</v>
          </cell>
          <cell r="D85" t="str">
            <v>UND</v>
          </cell>
          <cell r="E85">
            <v>1</v>
          </cell>
        </row>
        <row r="89">
          <cell r="A89">
            <v>32</v>
          </cell>
          <cell r="B89" t="str">
            <v>OE-21.13</v>
          </cell>
          <cell r="C89" t="str">
            <v>PUERTA EN MALLA ESLABONADA P02 Cal. 12  de 2 1/4" x 2 1/4" +  angulo 3/4 x  1/8" + anticorrosivo + pintura, tubo aguas negras para cerramiento 3" ,concertina diametro 18"espiral espaciado cada 20 cm cuchillas en acero inoxidable AISI 430 espesor 0,60mm ancho 25mm,falleba,portacandado,viga de cimentación,concreto ciclopeo. Según detalle.</v>
          </cell>
          <cell r="D89" t="str">
            <v>M2</v>
          </cell>
          <cell r="E89">
            <v>4</v>
          </cell>
        </row>
        <row r="90">
          <cell r="A90">
            <v>33</v>
          </cell>
          <cell r="B90" t="str">
            <v>OE-21.60</v>
          </cell>
          <cell r="C90" t="str">
            <v>ANDEN CONCRETO 3.000 psi  Reforzado  E= 0.10m.  Acabado:  Escobiado. (Incluye malla electrosoldada según diseño y recebo compactado 0,25m.)</v>
          </cell>
          <cell r="D90" t="str">
            <v>M2</v>
          </cell>
          <cell r="E90">
            <v>13</v>
          </cell>
        </row>
        <row r="91">
          <cell r="A91">
            <v>34</v>
          </cell>
          <cell r="B91" t="str">
            <v>OE-21.176</v>
          </cell>
          <cell r="C91" t="str">
            <v>SUMINISTRO E INSTALACIÓN DE CERRAMIENTO CON TRIPLE CONCERTINA DE 24”. CON TUBERÍA DE ACERO GALVANIZADO DE 3", ESPACIADA CADA 3M.</v>
          </cell>
          <cell r="D91" t="str">
            <v>M</v>
          </cell>
          <cell r="E91">
            <v>50</v>
          </cell>
        </row>
        <row r="92">
          <cell r="A92">
            <v>35</v>
          </cell>
          <cell r="B92" t="str">
            <v>OE-21.253</v>
          </cell>
          <cell r="C92" t="str">
            <v>CERRAMIENTO EN MALLA ESLABONADA GALVANIZADA Cal. 14  de 2 1/4" x 2 1/4" H=3.20m +  ángulo 3/4 x  1/8" (incluye tubería embebida en estructura en concreto de  0,35 cm + marco en angulo 3/4 x 1/8" + wash primer + esmalte sintético + tubo acero galvanizado 2" + paral diagonal en tubo galvanizado 1_1/2" concertina superior f18", incluye cable galvanizado 2" y elementos de sujeccion + pie de amigo c/12 m SEGUN DETALLE.</v>
          </cell>
          <cell r="D92" t="str">
            <v>M</v>
          </cell>
          <cell r="E92">
            <v>50</v>
          </cell>
        </row>
        <row r="96">
          <cell r="A96">
            <v>36</v>
          </cell>
          <cell r="B96" t="str">
            <v>AG-22.1</v>
          </cell>
          <cell r="C96" t="str">
            <v>ASEO GENERAL</v>
          </cell>
          <cell r="D96" t="str">
            <v>M2</v>
          </cell>
          <cell r="E96">
            <v>30.13</v>
          </cell>
        </row>
      </sheetData>
      <sheetData sheetId="2"/>
      <sheetData sheetId="3"/>
      <sheetData sheetId="4">
        <row r="5">
          <cell r="F5">
            <v>29422</v>
          </cell>
        </row>
        <row r="6">
          <cell r="F6">
            <v>47478</v>
          </cell>
        </row>
        <row r="10">
          <cell r="F10">
            <v>954142.32</v>
          </cell>
        </row>
        <row r="11">
          <cell r="F11">
            <v>43956</v>
          </cell>
        </row>
        <row r="15">
          <cell r="F15">
            <v>4278</v>
          </cell>
        </row>
        <row r="16">
          <cell r="F16">
            <v>135619</v>
          </cell>
        </row>
        <row r="20">
          <cell r="F20">
            <v>46181</v>
          </cell>
        </row>
        <row r="24">
          <cell r="F24">
            <v>59988</v>
          </cell>
        </row>
        <row r="25">
          <cell r="F25">
            <v>42112</v>
          </cell>
        </row>
        <row r="26">
          <cell r="F26">
            <v>313476</v>
          </cell>
        </row>
        <row r="30">
          <cell r="F30">
            <v>239815</v>
          </cell>
        </row>
        <row r="31">
          <cell r="F31">
            <v>50373</v>
          </cell>
        </row>
        <row r="32">
          <cell r="F32">
            <v>66209</v>
          </cell>
        </row>
        <row r="33">
          <cell r="F33">
            <v>212817</v>
          </cell>
        </row>
        <row r="37">
          <cell r="F37">
            <v>53075</v>
          </cell>
        </row>
        <row r="41">
          <cell r="F41">
            <v>24601</v>
          </cell>
        </row>
        <row r="42">
          <cell r="F42">
            <v>47927</v>
          </cell>
        </row>
        <row r="46">
          <cell r="F46">
            <v>18820</v>
          </cell>
        </row>
        <row r="47">
          <cell r="F47">
            <v>51946</v>
          </cell>
        </row>
        <row r="51">
          <cell r="F51">
            <v>56357</v>
          </cell>
        </row>
        <row r="55">
          <cell r="F55">
            <v>179910</v>
          </cell>
        </row>
        <row r="59">
          <cell r="F59">
            <v>219518</v>
          </cell>
        </row>
        <row r="60">
          <cell r="F60">
            <v>228792</v>
          </cell>
        </row>
        <row r="61">
          <cell r="F61">
            <v>248520</v>
          </cell>
        </row>
        <row r="65">
          <cell r="F65">
            <v>960576</v>
          </cell>
        </row>
        <row r="66">
          <cell r="F66">
            <v>317217</v>
          </cell>
        </row>
        <row r="70">
          <cell r="F70">
            <v>12773</v>
          </cell>
        </row>
        <row r="71">
          <cell r="F71">
            <v>25014</v>
          </cell>
        </row>
        <row r="72">
          <cell r="F72">
            <v>24636</v>
          </cell>
        </row>
        <row r="73">
          <cell r="F73">
            <v>17142</v>
          </cell>
        </row>
        <row r="74">
          <cell r="F74">
            <v>20050</v>
          </cell>
        </row>
        <row r="78">
          <cell r="F78">
            <v>548600</v>
          </cell>
        </row>
        <row r="82">
          <cell r="F82">
            <v>241119</v>
          </cell>
        </row>
        <row r="83">
          <cell r="F83">
            <v>110846</v>
          </cell>
        </row>
        <row r="84">
          <cell r="F84">
            <v>139001</v>
          </cell>
        </row>
        <row r="85">
          <cell r="F85">
            <v>325200</v>
          </cell>
        </row>
        <row r="89">
          <cell r="F89">
            <v>2627</v>
          </cell>
        </row>
        <row r="100">
          <cell r="G100">
            <v>14.8178920000792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586"/>
  <sheetViews>
    <sheetView tabSelected="1" zoomScale="80" zoomScaleNormal="80" workbookViewId="0">
      <selection activeCell="A5" sqref="A5"/>
    </sheetView>
  </sheetViews>
  <sheetFormatPr defaultColWidth="17.7142857142857" defaultRowHeight="15"/>
  <cols>
    <col min="1" max="1" width="6.42857142857143" customWidth="1"/>
    <col min="2" max="2" width="9.85714285714286" customWidth="1"/>
    <col min="3" max="3" width="41.2857142857143" customWidth="1"/>
    <col min="4" max="4" width="10.4285714285714" customWidth="1"/>
    <col min="5" max="5" width="12.2857142857143" style="1" customWidth="1"/>
    <col min="6" max="7" width="17.7142857142857" style="2"/>
    <col min="8" max="8" width="23.1428571428571" style="2" customWidth="1"/>
    <col min="9" max="9" width="22.8571428571429" style="3" customWidth="1"/>
    <col min="10" max="10" width="17.7142857142857" style="4"/>
  </cols>
  <sheetData>
    <row r="1" ht="15.75" spans="1:24">
      <c r="A1" s="5"/>
      <c r="B1" s="6"/>
      <c r="C1" s="6"/>
      <c r="D1" s="6"/>
      <c r="E1" s="6"/>
      <c r="F1" s="7"/>
      <c r="I1" s="91"/>
      <c r="J1" s="92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</row>
    <row r="2" ht="26.25" customHeight="1" spans="1:24">
      <c r="A2" s="8"/>
      <c r="B2" s="8"/>
      <c r="C2" s="9" t="s">
        <v>0</v>
      </c>
      <c r="D2" s="9"/>
      <c r="E2" s="9"/>
      <c r="F2" s="10"/>
      <c r="G2" s="11"/>
      <c r="H2" s="12" t="s">
        <v>1</v>
      </c>
      <c r="I2" s="94"/>
      <c r="J2" s="92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</row>
    <row r="3" ht="73.5" customHeight="1" spans="1:24">
      <c r="A3" s="13" t="s">
        <v>2</v>
      </c>
      <c r="B3" s="14" t="s">
        <v>3</v>
      </c>
      <c r="C3" s="15" t="s">
        <v>4</v>
      </c>
      <c r="D3" s="16" t="s">
        <v>5</v>
      </c>
      <c r="E3" s="17" t="s">
        <v>6</v>
      </c>
      <c r="F3" s="18" t="s">
        <v>7</v>
      </c>
      <c r="G3" s="18" t="s">
        <v>8</v>
      </c>
      <c r="H3" s="19" t="s">
        <v>7</v>
      </c>
      <c r="I3" s="95" t="s">
        <v>9</v>
      </c>
      <c r="J3" s="92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</row>
    <row r="4" ht="35.25" customHeight="1" spans="1:24">
      <c r="A4" s="20"/>
      <c r="B4" s="21" t="s">
        <v>10</v>
      </c>
      <c r="C4" s="22" t="s">
        <v>11</v>
      </c>
      <c r="D4" s="23" t="s">
        <v>5</v>
      </c>
      <c r="E4" s="24" t="s">
        <v>6</v>
      </c>
      <c r="F4" s="25"/>
      <c r="G4" s="26"/>
      <c r="H4" s="27"/>
      <c r="I4" s="96"/>
      <c r="J4" s="92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</row>
    <row r="5" ht="35.25" customHeight="1" spans="1:9">
      <c r="A5" s="28" t="str">
        <f>[1]NECESIDAD!A12</f>
        <v>1.0</v>
      </c>
      <c r="B5" s="29" t="str">
        <f>[1]NECESIDAD!B12</f>
        <v>P-1.53</v>
      </c>
      <c r="C5" s="30" t="str">
        <f>[1]NECESIDAD!C12</f>
        <v>CERRAMIENTO EN POLISOMBRA NEGRA 80% Retención de la luz. H=2.00m.</v>
      </c>
      <c r="D5" s="29" t="str">
        <f>[1]NECESIDAD!D12</f>
        <v>M</v>
      </c>
      <c r="E5" s="31">
        <f>[1]NECESIDAD!E12</f>
        <v>2</v>
      </c>
      <c r="F5" s="32">
        <f>'[1]PROYECCION DE CANTIDADES'!F5</f>
        <v>29422</v>
      </c>
      <c r="G5" s="32">
        <f>F5*E5</f>
        <v>58844</v>
      </c>
      <c r="H5" s="33"/>
      <c r="I5" s="97"/>
    </row>
    <row r="6" ht="51.75" customHeight="1" spans="1:9">
      <c r="A6" s="28">
        <f>[1]NECESIDAD!A13</f>
        <v>2</v>
      </c>
      <c r="B6" s="29" t="str">
        <f>[1]NECESIDAD!B13</f>
        <v>P-1.158</v>
      </c>
      <c r="C6" s="30" t="str">
        <f>[1]NECESIDAD!C13</f>
        <v>RETIRO DE MATERIAL HETEROGENEO (Incluye cargue y retiro del material a botadero.)</v>
      </c>
      <c r="D6" s="29" t="str">
        <f>[1]NECESIDAD!D13</f>
        <v>M3</v>
      </c>
      <c r="E6" s="31">
        <f>[1]NECESIDAD!E13</f>
        <v>1</v>
      </c>
      <c r="F6" s="32">
        <f>'[1]PROYECCION DE CANTIDADES'!F6</f>
        <v>47478</v>
      </c>
      <c r="G6" s="32">
        <f>F6*E6</f>
        <v>47478</v>
      </c>
      <c r="H6" s="34"/>
      <c r="I6" s="98"/>
    </row>
    <row r="7" spans="1:9">
      <c r="A7" s="35"/>
      <c r="B7" s="36"/>
      <c r="C7" s="37" t="s">
        <v>12</v>
      </c>
      <c r="D7" s="38"/>
      <c r="E7" s="39"/>
      <c r="F7" s="40"/>
      <c r="G7" s="40"/>
      <c r="H7" s="41"/>
      <c r="I7" s="99"/>
    </row>
    <row r="8" spans="1:9">
      <c r="A8" s="42"/>
      <c r="B8" s="43"/>
      <c r="C8" s="43"/>
      <c r="D8" s="43"/>
      <c r="E8" s="44"/>
      <c r="F8" s="32"/>
      <c r="G8" s="32"/>
      <c r="H8" s="34"/>
      <c r="I8" s="98"/>
    </row>
    <row r="9" spans="1:9">
      <c r="A9" s="35"/>
      <c r="B9" s="45" t="s">
        <v>13</v>
      </c>
      <c r="C9" s="46" t="s">
        <v>14</v>
      </c>
      <c r="D9" s="47"/>
      <c r="E9" s="48"/>
      <c r="F9" s="40"/>
      <c r="G9" s="40"/>
      <c r="H9" s="41"/>
      <c r="I9" s="100"/>
    </row>
    <row r="10" ht="177" customHeight="1" spans="1:9">
      <c r="A10" s="42">
        <f>[1]NECESIDAD!A17</f>
        <v>3</v>
      </c>
      <c r="B10" s="49" t="str">
        <f>[1]NECESIDAD!B17</f>
        <v>S-3.3A</v>
      </c>
      <c r="C10" s="50" t="str">
        <f>[1]NECESIDAD!C17</f>
        <v>CAJA DE INSPECCIÓN  0.60*0.60*1.00 m.  PARA CONEXIÓN DE INSTALACIONES AL SISTEMA DE ALCANTARILLADO (Incluye excavación, base en recebo comun, placa concreto, ladrillo común, marco en angulo 2 1/2 x 2 1/2 * 3/16" y tapa reforzada en platina de 3 * 3/16" con parrilla en varilla 3/8 cada 10 cm, conexión a acometida de aguas residuales o aguas lluvias existente de edificación que lo requiera a redes de alcantarillado sanitario o pluvial, demolición caja de inspección anterior y sello de acometida existente si aplica).Según detalle. </v>
      </c>
      <c r="D10" s="49" t="str">
        <f>[1]NECESIDAD!D17</f>
        <v>UND</v>
      </c>
      <c r="E10" s="51">
        <f>[1]NECESIDAD!E17</f>
        <v>1</v>
      </c>
      <c r="F10" s="32">
        <f>'[1]PROYECCION DE CANTIDADES'!F10</f>
        <v>954142.32</v>
      </c>
      <c r="G10" s="32">
        <f>F10*E10</f>
        <v>954142.32</v>
      </c>
      <c r="H10" s="34"/>
      <c r="I10" s="98"/>
    </row>
    <row r="11" ht="63.75" customHeight="1" spans="1:9">
      <c r="A11" s="42">
        <f>[1]NECESIDAD!A18</f>
        <v>4</v>
      </c>
      <c r="B11" s="49" t="str">
        <f>[1]NECESIDAD!B18</f>
        <v>S-3.29</v>
      </c>
      <c r="C11" s="50" t="str">
        <f>[1]NECESIDAD!C18</f>
        <v>TUBERIA PVC-S  4" (Red sanitaria) Incluye excavación manual, relleno inicial en base granular B-200 compactado, instalación  y accesorios.</v>
      </c>
      <c r="D11" s="49" t="str">
        <f>[1]NECESIDAD!D18</f>
        <v>M</v>
      </c>
      <c r="E11" s="51">
        <f>[1]NECESIDAD!E18</f>
        <v>50</v>
      </c>
      <c r="F11" s="32">
        <f>'[1]PROYECCION DE CANTIDADES'!F11</f>
        <v>43956</v>
      </c>
      <c r="G11" s="32">
        <f>F11*E11</f>
        <v>2197800</v>
      </c>
      <c r="H11" s="34"/>
      <c r="I11" s="98"/>
    </row>
    <row r="12" ht="30" spans="1:9">
      <c r="A12" s="35"/>
      <c r="B12" s="52"/>
      <c r="C12" s="53" t="s">
        <v>15</v>
      </c>
      <c r="D12" s="54"/>
      <c r="E12" s="55"/>
      <c r="F12" s="40"/>
      <c r="G12" s="40"/>
      <c r="H12" s="41"/>
      <c r="I12" s="99"/>
    </row>
    <row r="13" spans="1:9">
      <c r="A13" s="42"/>
      <c r="B13" s="56"/>
      <c r="C13" s="56"/>
      <c r="D13" s="56"/>
      <c r="E13" s="57"/>
      <c r="F13" s="32"/>
      <c r="G13" s="32"/>
      <c r="H13" s="34"/>
      <c r="I13" s="98"/>
    </row>
    <row r="14" spans="1:9">
      <c r="A14" s="35"/>
      <c r="B14" s="58" t="s">
        <v>16</v>
      </c>
      <c r="C14" s="59" t="s">
        <v>17</v>
      </c>
      <c r="D14" s="60"/>
      <c r="E14" s="61"/>
      <c r="F14" s="40"/>
      <c r="G14" s="40"/>
      <c r="H14" s="41"/>
      <c r="I14" s="100"/>
    </row>
    <row r="15" ht="53.25" customHeight="1" spans="1:9">
      <c r="A15" s="42">
        <f>[1]NECESIDAD!A22</f>
        <v>5</v>
      </c>
      <c r="B15" s="49" t="str">
        <f>[1]NECESIDAD!B22</f>
        <v>EC-5.2</v>
      </c>
      <c r="C15" s="50" t="str">
        <f>[1]NECESIDAD!C22</f>
        <v>MALLA ELECTROSOLDADA M-084 Q-2 Φ  4 mm c/.15m en ambos sentidos (Incluye alambre negro, colocación y traslapo).</v>
      </c>
      <c r="D15" s="62" t="str">
        <f>[1]NECESIDAD!D22</f>
        <v>kg</v>
      </c>
      <c r="E15" s="63">
        <f>[1]NECESIDAD!E22</f>
        <v>80</v>
      </c>
      <c r="F15" s="32">
        <f>'[1]PROYECCION DE CANTIDADES'!F15</f>
        <v>4278</v>
      </c>
      <c r="G15" s="32">
        <f>F15*E15</f>
        <v>342240</v>
      </c>
      <c r="H15" s="34"/>
      <c r="I15" s="98"/>
    </row>
    <row r="16" ht="49.5" customHeight="1" spans="1:9">
      <c r="A16" s="42">
        <f>[1]NECESIDAD!A23</f>
        <v>6</v>
      </c>
      <c r="B16" s="64" t="s">
        <v>18</v>
      </c>
      <c r="C16" s="65" t="s">
        <v>19</v>
      </c>
      <c r="D16" s="66" t="s">
        <v>20</v>
      </c>
      <c r="E16" s="63">
        <f>[1]NECESIDAD!E23</f>
        <v>7</v>
      </c>
      <c r="F16" s="32">
        <f>'[1]PROYECCION DE CANTIDADES'!F16</f>
        <v>135619</v>
      </c>
      <c r="G16" s="32">
        <f>F16*E16</f>
        <v>949333</v>
      </c>
      <c r="H16" s="34"/>
      <c r="I16" s="98"/>
    </row>
    <row r="17" ht="30" spans="1:9">
      <c r="A17" s="35"/>
      <c r="B17" s="58"/>
      <c r="C17" s="53" t="s">
        <v>21</v>
      </c>
      <c r="D17" s="54"/>
      <c r="E17" s="55"/>
      <c r="F17" s="40"/>
      <c r="G17" s="40"/>
      <c r="H17" s="41"/>
      <c r="I17" s="99"/>
    </row>
    <row r="18" spans="1:9">
      <c r="A18" s="42"/>
      <c r="B18" s="67"/>
      <c r="C18" s="68"/>
      <c r="D18" s="69"/>
      <c r="E18" s="70"/>
      <c r="F18" s="32"/>
      <c r="G18" s="32"/>
      <c r="H18" s="34"/>
      <c r="I18" s="98"/>
    </row>
    <row r="19" spans="1:9">
      <c r="A19" s="35"/>
      <c r="B19" s="58" t="s">
        <v>22</v>
      </c>
      <c r="C19" s="59" t="s">
        <v>23</v>
      </c>
      <c r="D19" s="60"/>
      <c r="E19" s="61"/>
      <c r="F19" s="40"/>
      <c r="G19" s="40"/>
      <c r="H19" s="41"/>
      <c r="I19" s="100"/>
    </row>
    <row r="20" ht="45" spans="1:9">
      <c r="A20" s="42">
        <f>[1]NECESIDAD!A27</f>
        <v>7</v>
      </c>
      <c r="B20" s="49" t="str">
        <f>[1]NECESIDAD!B27</f>
        <v>M-6.1</v>
      </c>
      <c r="C20" s="50" t="str">
        <f>[1]NECESIDAD!C27</f>
        <v>MURO EN BLOQUE Nº4  Arcilla 33*23*9 cm.  Incluye grafil 5 mm.Anclajes perforación y adhesivo epoxico</v>
      </c>
      <c r="D20" s="49" t="str">
        <f>[1]NECESIDAD!D27</f>
        <v>M2</v>
      </c>
      <c r="E20" s="51">
        <f>[1]NECESIDAD!E27</f>
        <v>50</v>
      </c>
      <c r="F20" s="32">
        <f>'[1]PROYECCION DE CANTIDADES'!F20</f>
        <v>46181</v>
      </c>
      <c r="G20" s="32">
        <f>F20*E20</f>
        <v>2309050</v>
      </c>
      <c r="H20" s="34"/>
      <c r="I20" s="98"/>
    </row>
    <row r="21" spans="1:9">
      <c r="A21" s="35"/>
      <c r="B21" s="52"/>
      <c r="C21" s="53" t="s">
        <v>24</v>
      </c>
      <c r="D21" s="54"/>
      <c r="E21" s="55"/>
      <c r="F21" s="40"/>
      <c r="G21" s="40"/>
      <c r="H21" s="41"/>
      <c r="I21" s="99"/>
    </row>
    <row r="22" spans="1:9">
      <c r="A22" s="42"/>
      <c r="B22" s="71"/>
      <c r="C22" s="72"/>
      <c r="D22" s="73"/>
      <c r="E22" s="74"/>
      <c r="F22" s="32"/>
      <c r="G22" s="32"/>
      <c r="H22" s="34"/>
      <c r="I22" s="98"/>
    </row>
    <row r="23" spans="1:9">
      <c r="A23" s="35"/>
      <c r="B23" s="58" t="s">
        <v>25</v>
      </c>
      <c r="C23" s="46" t="s">
        <v>26</v>
      </c>
      <c r="D23" s="47"/>
      <c r="E23" s="48"/>
      <c r="F23" s="40"/>
      <c r="G23" s="40"/>
      <c r="H23" s="41"/>
      <c r="I23" s="100"/>
    </row>
    <row r="24" ht="30" spans="1:9">
      <c r="A24" s="42">
        <f>[1]NECESIDAD!A31</f>
        <v>8</v>
      </c>
      <c r="B24" s="49" t="str">
        <f>[1]NECESIDAD!B31</f>
        <v>H-7.17</v>
      </c>
      <c r="C24" s="50" t="str">
        <f>[1]NECESIDAD!C31</f>
        <v>PUNTO  AGUA FRIA  1/2" PVC -P ( Incluye accesorios de instalación )</v>
      </c>
      <c r="D24" s="49" t="str">
        <f>[1]NECESIDAD!D31</f>
        <v>UND</v>
      </c>
      <c r="E24" s="51">
        <f>[1]NECESIDAD!E31</f>
        <v>6</v>
      </c>
      <c r="F24" s="32">
        <f>'[1]PROYECCION DE CANTIDADES'!F24</f>
        <v>59988</v>
      </c>
      <c r="G24" s="32">
        <f>F24*E24</f>
        <v>359928</v>
      </c>
      <c r="H24" s="34"/>
      <c r="I24" s="98"/>
    </row>
    <row r="25" ht="60" spans="1:9">
      <c r="A25" s="42">
        <f>[1]NECESIDAD!A32</f>
        <v>9</v>
      </c>
      <c r="B25" s="49" t="str">
        <f>[1]NECESIDAD!B32</f>
        <v>H-7.27</v>
      </c>
      <c r="C25" s="50" t="str">
        <f>[1]NECESIDAD!C32</f>
        <v>TUBERIA PVC-P  RDE 21  1 1/2"  Agua Fria  - Red de suministro  (Incluye excavación manual, relleno inicial en base granular B-200, instalación  y accesorios).</v>
      </c>
      <c r="D25" s="49" t="str">
        <f>[1]NECESIDAD!D32</f>
        <v>M</v>
      </c>
      <c r="E25" s="51">
        <f>[1]NECESIDAD!E32</f>
        <v>55</v>
      </c>
      <c r="F25" s="32">
        <f>'[1]PROYECCION DE CANTIDADES'!F25</f>
        <v>42112</v>
      </c>
      <c r="G25" s="32">
        <f>F25*E25</f>
        <v>2316160</v>
      </c>
      <c r="H25" s="34"/>
      <c r="I25" s="98"/>
    </row>
    <row r="26" ht="60" spans="1:9">
      <c r="A26" s="42">
        <f>[1]NECESIDAD!A33</f>
        <v>10</v>
      </c>
      <c r="B26" s="49" t="str">
        <f>[1]NECESIDAD!B33</f>
        <v>H-7.119</v>
      </c>
      <c r="C26" s="50" t="str">
        <f>[1]NECESIDAD!C33</f>
        <v>SUMINISTRO E INSTALACIÓN DE  TANQUE AGUA POTABLE PLASTICO CAP. 500 lts, Incluye: flotador, tapa, accesorios y manguera flexible. A todo costo.</v>
      </c>
      <c r="D26" s="49" t="str">
        <f>[1]NECESIDAD!D33</f>
        <v>UND</v>
      </c>
      <c r="E26" s="51">
        <f>[1]NECESIDAD!E33</f>
        <v>1</v>
      </c>
      <c r="F26" s="32">
        <f>'[1]PROYECCION DE CANTIDADES'!F26</f>
        <v>313476</v>
      </c>
      <c r="G26" s="32">
        <f>F26*E26</f>
        <v>313476</v>
      </c>
      <c r="H26" s="34"/>
      <c r="I26" s="98"/>
    </row>
    <row r="27" ht="30" spans="1:9">
      <c r="A27" s="42"/>
      <c r="B27" s="75"/>
      <c r="C27" s="53" t="s">
        <v>27</v>
      </c>
      <c r="D27" s="54"/>
      <c r="E27" s="55"/>
      <c r="F27" s="40"/>
      <c r="G27" s="40"/>
      <c r="H27" s="41"/>
      <c r="I27" s="99"/>
    </row>
    <row r="28" spans="1:9">
      <c r="A28" s="42"/>
      <c r="B28" s="76"/>
      <c r="C28" s="72"/>
      <c r="D28" s="73"/>
      <c r="E28" s="74"/>
      <c r="F28" s="32"/>
      <c r="G28" s="32"/>
      <c r="H28" s="34"/>
      <c r="I28" s="98"/>
    </row>
    <row r="29" ht="30" spans="1:9">
      <c r="A29" s="42"/>
      <c r="B29" s="45" t="s">
        <v>28</v>
      </c>
      <c r="C29" s="46" t="s">
        <v>29</v>
      </c>
      <c r="D29" s="47"/>
      <c r="E29" s="48"/>
      <c r="F29" s="40"/>
      <c r="G29" s="40"/>
      <c r="H29" s="41"/>
      <c r="I29" s="100"/>
    </row>
    <row r="30" ht="156" customHeight="1" spans="1:9">
      <c r="A30" s="42">
        <f>[1]NECESIDAD!A37</f>
        <v>11</v>
      </c>
      <c r="B30" s="49" t="str">
        <f>[1]NECESIDAD!B37</f>
        <v>IE-8.101</v>
      </c>
      <c r="C30" s="50" t="str">
        <f>[1]NECESIDAD!C37</f>
        <v>SUMINISTRO, INSTALACIÓN Y PUESTA EN FUNCIONAMIENTO DE LUMINARIA  LED TIPO PAR-30, Reflector tipo Showcase PAR-30, Bombilla rosca E27 de 10W (±10%), Angulo de iluminación 40° (±10%), Lumenes ≥800 Lm, Grado de protección ≥IP44, Temperatura de color (3000k-6000k) según lo requerido, Horas de vida útil ≥25.000 Horas. INCLUYE ACCESORIOS DE FIJACIÓN, CONEXIÓN Y TODO LO NECESARIO PARA SU CORRECTO FUNCIONAMIENTO.</v>
      </c>
      <c r="D30" s="49" t="str">
        <f>[1]NECESIDAD!D37</f>
        <v>UND</v>
      </c>
      <c r="E30" s="51">
        <f>[1]NECESIDAD!E37</f>
        <v>6</v>
      </c>
      <c r="F30" s="32">
        <f>'[1]PROYECCION DE CANTIDADES'!F30</f>
        <v>239815</v>
      </c>
      <c r="G30" s="32">
        <f>F30*E30</f>
        <v>1438890</v>
      </c>
      <c r="H30" s="34"/>
      <c r="I30" s="98"/>
    </row>
    <row r="31" ht="67.5" customHeight="1" spans="1:9">
      <c r="A31" s="42">
        <f>[1]NECESIDAD!A38</f>
        <v>12</v>
      </c>
      <c r="B31" s="49" t="str">
        <f>[1]NECESIDAD!B38</f>
        <v>IE-8.283</v>
      </c>
      <c r="C31" s="50" t="str">
        <f>[1]NECESIDAD!C38</f>
        <v>SUMINISTRO E INSTALACIÓN INTERRUPTOR ENCHUFABLE 3X50A. de alta Calidad de marca reconocida y homologada por el CIDET</v>
      </c>
      <c r="D31" s="49" t="str">
        <f>[1]NECESIDAD!D38</f>
        <v>UND</v>
      </c>
      <c r="E31" s="51">
        <f>[1]NECESIDAD!E38</f>
        <v>5</v>
      </c>
      <c r="F31" s="32">
        <f>'[1]PROYECCION DE CANTIDADES'!F31</f>
        <v>50373</v>
      </c>
      <c r="G31" s="32">
        <f>F31*E31</f>
        <v>251865</v>
      </c>
      <c r="H31" s="34"/>
      <c r="I31" s="98"/>
    </row>
    <row r="32" ht="56.25" customHeight="1" spans="1:9">
      <c r="A32" s="42">
        <f>[1]NECESIDAD!A39</f>
        <v>13</v>
      </c>
      <c r="B32" s="49" t="str">
        <f>[1]NECESIDAD!B39</f>
        <v>IE-8.317</v>
      </c>
      <c r="C32" s="50" t="str">
        <f>[1]NECESIDAD!C39</f>
        <v>SALIDA TOMACORRIENTE NORMAL DOBLE, POLO A TIERRA, 20A,125V. NEMA 5-20R, EN TUBERIA CONDUIT PVC 3/4", ALAMBRE No 12 AWG Prom 4m</v>
      </c>
      <c r="D32" s="49" t="str">
        <f>[1]NECESIDAD!D39</f>
        <v>UND</v>
      </c>
      <c r="E32" s="51">
        <f>[1]NECESIDAD!E39</f>
        <v>6</v>
      </c>
      <c r="F32" s="32">
        <f>'[1]PROYECCION DE CANTIDADES'!F32</f>
        <v>66209</v>
      </c>
      <c r="G32" s="32">
        <f>F32*E32</f>
        <v>397254</v>
      </c>
      <c r="H32" s="34"/>
      <c r="I32" s="98"/>
    </row>
    <row r="33" ht="174" customHeight="1" spans="1:9">
      <c r="A33" s="42">
        <f>[1]NECESIDAD!A40</f>
        <v>14</v>
      </c>
      <c r="B33" s="49" t="str">
        <f>[1]NECESIDAD!B40</f>
        <v>IE-8.395</v>
      </c>
      <c r="C33" s="50" t="str">
        <f>[1]NECESIDAD!C40</f>
        <v>SUMINISTRO E INSTALACIÓN DE LUMINARIA TIPO PANEL LED REDONDO DE INCRUSTAR Potencia 21 W, Temperatura de Color 6000K o similar, LED Tipo 2835, Flujo Luminoso 2200Lm (±10%), Voltaje 100/277 VAC, Driver 0-10V, FP&gt;0.90, Horas de Vida Útil 36.000 Horas, Garantía de 5 años o superior, La luminaria deberá ser avalada por la interventoría y cumplir con las especificaciones de diseño realizado por el COING. INCLUYE ACCESORIOS DE FIJACIÓN Y TODO LO NECESARIO PARA SU CORRECTO FUNCIONAMIENTO. </v>
      </c>
      <c r="D33" s="49" t="str">
        <f>[1]NECESIDAD!D40</f>
        <v>UND</v>
      </c>
      <c r="E33" s="51">
        <f>[1]NECESIDAD!E40</f>
        <v>6</v>
      </c>
      <c r="F33" s="32">
        <f>'[1]PROYECCION DE CANTIDADES'!F33</f>
        <v>212817</v>
      </c>
      <c r="G33" s="32">
        <f>F33*E33</f>
        <v>1276902</v>
      </c>
      <c r="H33" s="34"/>
      <c r="I33" s="98"/>
    </row>
    <row r="34" ht="30" spans="1:9">
      <c r="A34" s="42"/>
      <c r="B34" s="75"/>
      <c r="C34" s="53" t="s">
        <v>30</v>
      </c>
      <c r="D34" s="54"/>
      <c r="E34" s="55"/>
      <c r="F34" s="40"/>
      <c r="G34" s="40"/>
      <c r="H34" s="41"/>
      <c r="I34" s="99"/>
    </row>
    <row r="35" spans="1:9">
      <c r="A35" s="42"/>
      <c r="B35" s="76"/>
      <c r="C35" s="72"/>
      <c r="D35" s="73"/>
      <c r="E35" s="74"/>
      <c r="F35" s="32"/>
      <c r="G35" s="32"/>
      <c r="H35" s="34"/>
      <c r="I35" s="98"/>
    </row>
    <row r="36" spans="1:9">
      <c r="A36" s="42"/>
      <c r="B36" s="45" t="s">
        <v>31</v>
      </c>
      <c r="C36" s="46" t="s">
        <v>32</v>
      </c>
      <c r="D36" s="47"/>
      <c r="E36" s="48"/>
      <c r="F36" s="40"/>
      <c r="G36" s="40"/>
      <c r="H36" s="41"/>
      <c r="I36" s="100"/>
    </row>
    <row r="37" ht="108" customHeight="1" spans="1:9">
      <c r="A37" s="42">
        <f>[1]NECESIDAD!A44</f>
        <v>15</v>
      </c>
      <c r="B37" s="49" t="str">
        <f>[1]NECESIDAD!B44</f>
        <v>CB-10.7</v>
      </c>
      <c r="C37" s="50" t="str">
        <f>[1]NECESIDAD!C44</f>
        <v>SUMINISTRO E INSTACIÓN TEJA TERMOACUSTICA  , ancho total=0.88 m. Espesor del acero=0.35 mm. o equivalente según diseño color verde, azul o rojo. (Incluye instalación y el suministro de todos los accesorios requeridos para el correcto montaje.)</v>
      </c>
      <c r="D37" s="49" t="str">
        <f>[1]NECESIDAD!D44</f>
        <v>M2</v>
      </c>
      <c r="E37" s="77">
        <f>[1]NECESIDAD!E44</f>
        <v>30</v>
      </c>
      <c r="F37" s="78">
        <f>'[1]PROYECCION DE CANTIDADES'!F37</f>
        <v>53075</v>
      </c>
      <c r="G37" s="78">
        <f>F37*E37</f>
        <v>1592250</v>
      </c>
      <c r="H37" s="79"/>
      <c r="I37" s="101"/>
    </row>
    <row r="38" spans="1:9">
      <c r="A38" s="42"/>
      <c r="B38" s="75"/>
      <c r="C38" s="53" t="s">
        <v>33</v>
      </c>
      <c r="D38" s="54"/>
      <c r="E38" s="55"/>
      <c r="F38" s="40"/>
      <c r="G38" s="40"/>
      <c r="H38" s="41"/>
      <c r="I38" s="99"/>
    </row>
    <row r="39" spans="1:9">
      <c r="A39" s="42"/>
      <c r="B39" s="76"/>
      <c r="C39" s="72"/>
      <c r="D39" s="73"/>
      <c r="E39" s="74"/>
      <c r="F39" s="32"/>
      <c r="G39" s="32"/>
      <c r="H39" s="34"/>
      <c r="I39" s="98"/>
    </row>
    <row r="40" spans="1:9">
      <c r="A40" s="42"/>
      <c r="B40" s="45" t="s">
        <v>34</v>
      </c>
      <c r="C40" s="80" t="s">
        <v>35</v>
      </c>
      <c r="D40" s="80"/>
      <c r="E40" s="81"/>
      <c r="F40" s="40"/>
      <c r="G40" s="40"/>
      <c r="H40" s="41"/>
      <c r="I40" s="100"/>
    </row>
    <row r="41" ht="75" spans="1:9">
      <c r="A41" s="42">
        <f>[1]NECESIDAD!A48</f>
        <v>16</v>
      </c>
      <c r="B41" s="49" t="str">
        <f>[1]NECESIDAD!B48</f>
        <v>CR-11.20</v>
      </c>
      <c r="C41" s="50" t="str">
        <f>[1]NECESIDAD!C48</f>
        <v>TAPA DE INSPECCION DE CIELO RASO SUSPENDIDO DRYWALL 0,60  X 0,60 mt. (Refuerzos en perfilería metálica, Cal .24-26, marco en ángulo perimetral . Incluye tres (3) manos de pintura.</v>
      </c>
      <c r="D41" s="49" t="str">
        <f>[1]NECESIDAD!D48</f>
        <v>UND</v>
      </c>
      <c r="E41" s="51">
        <f>[1]NECESIDAD!E48</f>
        <v>2</v>
      </c>
      <c r="F41" s="32">
        <f>'[1]PROYECCION DE CANTIDADES'!F41</f>
        <v>24601</v>
      </c>
      <c r="G41" s="32">
        <f>F41*E41</f>
        <v>49202</v>
      </c>
      <c r="H41" s="34"/>
      <c r="I41" s="98"/>
    </row>
    <row r="42" ht="51.75" customHeight="1" spans="1:9">
      <c r="A42" s="42">
        <f>[1]NECESIDAD!A49</f>
        <v>17</v>
      </c>
      <c r="B42" s="49" t="str">
        <f>[1]NECESIDAD!B49</f>
        <v>CR-11.44</v>
      </c>
      <c r="C42" s="50" t="str">
        <f>[1]NECESIDAD!C49</f>
        <v>CIELO RASO SUSPENDIDO PVC JUNTA PERDIDA (Perfileria metálica, Cal .24-26,  estructura cada 50 cm).</v>
      </c>
      <c r="D42" s="49" t="str">
        <f>[1]NECESIDAD!D49</f>
        <v>M2</v>
      </c>
      <c r="E42" s="51">
        <f>[1]NECESIDAD!E49</f>
        <v>28</v>
      </c>
      <c r="F42" s="32">
        <f>'[1]PROYECCION DE CANTIDADES'!F42</f>
        <v>47927</v>
      </c>
      <c r="G42" s="32">
        <f>F42*E42</f>
        <v>1341956</v>
      </c>
      <c r="H42" s="34"/>
      <c r="I42" s="98"/>
    </row>
    <row r="43" spans="1:9">
      <c r="A43" s="42"/>
      <c r="B43" s="75"/>
      <c r="C43" s="53" t="s">
        <v>36</v>
      </c>
      <c r="D43" s="82"/>
      <c r="E43" s="83"/>
      <c r="F43" s="40"/>
      <c r="G43" s="40"/>
      <c r="H43" s="41"/>
      <c r="I43" s="99"/>
    </row>
    <row r="44" spans="1:9">
      <c r="A44" s="42"/>
      <c r="B44" s="76"/>
      <c r="C44" s="72"/>
      <c r="D44" s="73"/>
      <c r="E44" s="74"/>
      <c r="F44" s="32"/>
      <c r="G44" s="32"/>
      <c r="H44" s="34"/>
      <c r="I44" s="98"/>
    </row>
    <row r="45" spans="1:9">
      <c r="A45" s="42"/>
      <c r="B45" s="45" t="s">
        <v>37</v>
      </c>
      <c r="C45" s="46" t="s">
        <v>38</v>
      </c>
      <c r="D45" s="47"/>
      <c r="E45" s="48"/>
      <c r="F45" s="40"/>
      <c r="G45" s="40"/>
      <c r="H45" s="41"/>
      <c r="I45" s="100"/>
    </row>
    <row r="46" ht="30" customHeight="1" spans="1:9">
      <c r="A46" s="42">
        <f>[1]NECESIDAD!A53</f>
        <v>18</v>
      </c>
      <c r="B46" s="49" t="str">
        <f>[1]NECESIDAD!B53</f>
        <v>PA-12.1</v>
      </c>
      <c r="C46" s="84" t="str">
        <f>[1]NECESIDAD!C53</f>
        <v>ALISTADO PISOS Mortero 1:4  e= 0.03 m</v>
      </c>
      <c r="D46" s="49" t="str">
        <f>[1]NECESIDAD!D53</f>
        <v>M2</v>
      </c>
      <c r="E46" s="51">
        <f>[1]NECESIDAD!E53</f>
        <v>30</v>
      </c>
      <c r="F46" s="32">
        <f>'[1]PROYECCION DE CANTIDADES'!F46</f>
        <v>18820</v>
      </c>
      <c r="G46" s="32">
        <f>F46*E46</f>
        <v>564600</v>
      </c>
      <c r="H46" s="34"/>
      <c r="I46" s="98"/>
    </row>
    <row r="47" ht="41.25" customHeight="1" spans="1:9">
      <c r="A47" s="42">
        <f>[1]NECESIDAD!A54</f>
        <v>19</v>
      </c>
      <c r="B47" s="76" t="s">
        <v>39</v>
      </c>
      <c r="C47" s="85" t="s">
        <v>40</v>
      </c>
      <c r="D47" s="73" t="s">
        <v>20</v>
      </c>
      <c r="E47" s="51">
        <f>[1]NECESIDAD!E54</f>
        <v>24</v>
      </c>
      <c r="F47" s="32">
        <f>'[1]PROYECCION DE CANTIDADES'!F47</f>
        <v>51946</v>
      </c>
      <c r="G47" s="32">
        <f>F47*E47</f>
        <v>1246704</v>
      </c>
      <c r="H47" s="34"/>
      <c r="I47" s="98"/>
    </row>
    <row r="48" spans="1:9">
      <c r="A48" s="42"/>
      <c r="B48" s="75"/>
      <c r="C48" s="53" t="s">
        <v>41</v>
      </c>
      <c r="D48" s="54"/>
      <c r="E48" s="55"/>
      <c r="F48" s="40"/>
      <c r="G48" s="40"/>
      <c r="H48" s="41"/>
      <c r="I48" s="99"/>
    </row>
    <row r="49" spans="1:9">
      <c r="A49" s="42"/>
      <c r="B49" s="76"/>
      <c r="C49" s="72"/>
      <c r="D49" s="73"/>
      <c r="E49" s="74"/>
      <c r="F49" s="32"/>
      <c r="G49" s="32"/>
      <c r="H49" s="34"/>
      <c r="I49" s="98"/>
    </row>
    <row r="50" spans="1:9">
      <c r="A50" s="42"/>
      <c r="B50" s="45" t="s">
        <v>42</v>
      </c>
      <c r="C50" s="46" t="s">
        <v>43</v>
      </c>
      <c r="D50" s="47"/>
      <c r="E50" s="48"/>
      <c r="F50" s="40"/>
      <c r="G50" s="40"/>
      <c r="H50" s="41"/>
      <c r="I50" s="100"/>
    </row>
    <row r="51" ht="45" spans="1:9">
      <c r="A51" s="42">
        <f>[1]NECESIDAD!A58</f>
        <v>0</v>
      </c>
      <c r="B51" s="49" t="str">
        <f>[1]NECESIDAD!B58</f>
        <v>E-13.6</v>
      </c>
      <c r="C51" s="50" t="str">
        <f>[1]NECESIDAD!C58</f>
        <v>SUMINISTRO E INSTALACIÓN CERAMICA COLOR  ARENA 30.5X45-1. Instalado a 90° (Incluye boquilla color y win).</v>
      </c>
      <c r="D51" s="49" t="str">
        <f>[1]NECESIDAD!D58</f>
        <v>M2</v>
      </c>
      <c r="E51" s="51">
        <f>[1]NECESIDAD!E58</f>
        <v>12</v>
      </c>
      <c r="F51" s="32">
        <f>'[1]PROYECCION DE CANTIDADES'!F51</f>
        <v>56357</v>
      </c>
      <c r="G51" s="32">
        <f>F51*E51</f>
        <v>676284</v>
      </c>
      <c r="H51" s="34"/>
      <c r="I51" s="98"/>
    </row>
    <row r="52" ht="30" spans="1:9">
      <c r="A52" s="42"/>
      <c r="B52" s="75"/>
      <c r="C52" s="53" t="s">
        <v>44</v>
      </c>
      <c r="D52" s="54"/>
      <c r="E52" s="55"/>
      <c r="F52" s="40"/>
      <c r="G52" s="40"/>
      <c r="H52" s="41"/>
      <c r="I52" s="99"/>
    </row>
    <row r="53" spans="1:9">
      <c r="A53" s="42"/>
      <c r="B53" s="76"/>
      <c r="C53" s="72"/>
      <c r="D53" s="73"/>
      <c r="E53" s="74"/>
      <c r="F53" s="32"/>
      <c r="G53" s="32"/>
      <c r="H53" s="34"/>
      <c r="I53" s="98"/>
    </row>
    <row r="54" spans="1:9">
      <c r="A54" s="42"/>
      <c r="B54" s="45" t="s">
        <v>45</v>
      </c>
      <c r="C54" s="46" t="s">
        <v>46</v>
      </c>
      <c r="D54" s="47"/>
      <c r="E54" s="48"/>
      <c r="F54" s="40"/>
      <c r="G54" s="40"/>
      <c r="H54" s="41"/>
      <c r="I54" s="100"/>
    </row>
    <row r="55" ht="60" spans="1:9">
      <c r="A55" s="42">
        <f>[1]NECESIDAD!A62</f>
        <v>20</v>
      </c>
      <c r="B55" s="49" t="str">
        <f>[1]NECESIDAD!B62</f>
        <v>V-14.1</v>
      </c>
      <c r="C55" s="50" t="str">
        <f>[1]NECESIDAD!C62</f>
        <v>SUMINISTRO E INSTALACIÓN DE ESPEJO   4 mm. Biselado y Pulido cuatro lados. (Suministro e instalación incluyendo los elementos de fijación al muro).</v>
      </c>
      <c r="D55" s="49" t="str">
        <f>[1]NECESIDAD!D62</f>
        <v>M2</v>
      </c>
      <c r="E55" s="51">
        <f>[1]NECESIDAD!E62</f>
        <v>2.8</v>
      </c>
      <c r="F55" s="32">
        <f>'[1]PROYECCION DE CANTIDADES'!F55</f>
        <v>179910</v>
      </c>
      <c r="G55" s="32">
        <f>F55*E55</f>
        <v>503748</v>
      </c>
      <c r="H55" s="34"/>
      <c r="I55" s="98"/>
    </row>
    <row r="56" spans="1:9">
      <c r="A56" s="42"/>
      <c r="B56" s="75"/>
      <c r="C56" s="53" t="s">
        <v>47</v>
      </c>
      <c r="D56" s="54"/>
      <c r="E56" s="55"/>
      <c r="F56" s="40"/>
      <c r="G56" s="40"/>
      <c r="H56" s="41"/>
      <c r="I56" s="99"/>
    </row>
    <row r="57" spans="1:9">
      <c r="A57" s="42"/>
      <c r="B57" s="76"/>
      <c r="C57" s="72"/>
      <c r="D57" s="73"/>
      <c r="E57" s="74"/>
      <c r="F57" s="32"/>
      <c r="G57" s="32"/>
      <c r="H57" s="34"/>
      <c r="I57" s="98"/>
    </row>
    <row r="58" spans="1:9">
      <c r="A58" s="42"/>
      <c r="B58" s="45" t="s">
        <v>48</v>
      </c>
      <c r="C58" s="46" t="s">
        <v>49</v>
      </c>
      <c r="D58" s="47"/>
      <c r="E58" s="48"/>
      <c r="F58" s="40"/>
      <c r="G58" s="40"/>
      <c r="H58" s="41"/>
      <c r="I58" s="100"/>
    </row>
    <row r="59" ht="59.25" customHeight="1" spans="1:9">
      <c r="A59" s="42">
        <f>[1]NECESIDAD!A66</f>
        <v>21</v>
      </c>
      <c r="B59" s="49" t="str">
        <f>[1]NECESIDAD!B66</f>
        <v>AS-15.3</v>
      </c>
      <c r="C59" s="50" t="str">
        <f>[1]NECESIDAD!C66</f>
        <v>SUMINISTRO E INSTALACIÓN CONJUNTO SANITARIO Tipo LAGUNA Color Blanco (Incluye sanitario, tapa, tanque, grifería, accesorios de conexión e instalación.)</v>
      </c>
      <c r="D59" s="49" t="str">
        <f>[1]NECESIDAD!D66</f>
        <v>UND</v>
      </c>
      <c r="E59" s="51">
        <f>[1]NECESIDAD!E66</f>
        <v>2</v>
      </c>
      <c r="F59" s="32">
        <f>'[1]PROYECCION DE CANTIDADES'!F59</f>
        <v>219518</v>
      </c>
      <c r="G59" s="32">
        <f>F59*E59</f>
        <v>439036</v>
      </c>
      <c r="H59" s="34"/>
      <c r="I59" s="98"/>
    </row>
    <row r="60" ht="60" customHeight="1" spans="1:9">
      <c r="A60" s="42">
        <f>[1]NECESIDAD!A67</f>
        <v>22</v>
      </c>
      <c r="B60" s="49" t="str">
        <f>[1]NECESIDAD!B67</f>
        <v>AS-15.18</v>
      </c>
      <c r="C60" s="50" t="str">
        <f>[1]NECESIDAD!C67</f>
        <v>SUMINSTRO E INSTALCION DE LAVAMANOS SOBREPONER Color Blanco (Incluye desagüe automatico, sifón botella, grapas 2 und, acople).</v>
      </c>
      <c r="D60" s="49" t="str">
        <f>[1]NECESIDAD!D67</f>
        <v>UND</v>
      </c>
      <c r="E60" s="51">
        <f>[1]NECESIDAD!E67</f>
        <v>2</v>
      </c>
      <c r="F60" s="32">
        <f>'[1]PROYECCION DE CANTIDADES'!F60</f>
        <v>228792</v>
      </c>
      <c r="G60" s="32">
        <f>F60*E60</f>
        <v>457584</v>
      </c>
      <c r="H60" s="34"/>
      <c r="I60" s="98"/>
    </row>
    <row r="61" ht="92.25" customHeight="1" spans="1:9">
      <c r="A61" s="42">
        <f>[1]NECESIDAD!A68</f>
        <v>23</v>
      </c>
      <c r="B61" s="49" t="str">
        <f>[1]NECESIDAD!B68</f>
        <v>AS-15.27</v>
      </c>
      <c r="C61" s="50" t="str">
        <f>[1]NECESIDAD!C68</f>
        <v>SUMINISTRO E INSTALACIÓN DE DUCHA Mezcladora Cromada 8" Tipo ONTARIO Sin salida bañera (Incluye universal, mezclador y regadera). (Incluye tuberia y accesorios de punto de agua fria, universal, mezclador, regadera, registro de ducha, accesorios e instalación).</v>
      </c>
      <c r="D61" s="49" t="str">
        <f>[1]NECESIDAD!D68</f>
        <v>UND</v>
      </c>
      <c r="E61" s="51">
        <f>[1]NECESIDAD!E68</f>
        <v>2</v>
      </c>
      <c r="F61" s="32">
        <f>'[1]PROYECCION DE CANTIDADES'!F61</f>
        <v>248520</v>
      </c>
      <c r="G61" s="32">
        <f>F61*E61</f>
        <v>497040</v>
      </c>
      <c r="H61" s="34"/>
      <c r="I61" s="98"/>
    </row>
    <row r="62" ht="30" spans="1:9">
      <c r="A62" s="42"/>
      <c r="B62" s="86"/>
      <c r="C62" s="53" t="s">
        <v>50</v>
      </c>
      <c r="D62" s="54"/>
      <c r="E62" s="55"/>
      <c r="F62" s="40"/>
      <c r="G62" s="40"/>
      <c r="H62" s="41"/>
      <c r="I62" s="99"/>
    </row>
    <row r="63" spans="1:9">
      <c r="A63" s="42"/>
      <c r="B63" s="87"/>
      <c r="C63" s="88"/>
      <c r="D63" s="73"/>
      <c r="E63" s="74"/>
      <c r="F63" s="32"/>
      <c r="G63" s="32"/>
      <c r="H63" s="34"/>
      <c r="I63" s="98"/>
    </row>
    <row r="64" spans="1:9">
      <c r="A64" s="42"/>
      <c r="B64" s="89" t="s">
        <v>51</v>
      </c>
      <c r="C64" s="90" t="s">
        <v>52</v>
      </c>
      <c r="D64" s="47"/>
      <c r="E64" s="48"/>
      <c r="F64" s="40"/>
      <c r="G64" s="40"/>
      <c r="H64" s="41"/>
      <c r="I64" s="100"/>
    </row>
    <row r="65" ht="110.25" customHeight="1" spans="1:9">
      <c r="A65" s="42">
        <f>[1]NECESIDAD!A72</f>
        <v>24</v>
      </c>
      <c r="B65" s="49" t="str">
        <f>[1]NECESIDAD!B72</f>
        <v>ME-17.34</v>
      </c>
      <c r="C65" s="50" t="str">
        <f>[1]NECESIDAD!C72</f>
        <v>PUERTA EN VIDRIO TEMPLADO 10 mm con ZOCALO EN ALUMINIO con BISAGRAS DE PISO NEUMATICAS y PELICULA TIPO SANT BLASTING, con cerradura y manija (Hoja Sencilla). Incluye el suministro de todos los accesorios requeridos para el correcto montaje. SEGUN DETALLE. (Suministro e Instalación).</v>
      </c>
      <c r="D65" s="49" t="str">
        <f>[1]NECESIDAD!D72</f>
        <v>M2</v>
      </c>
      <c r="E65" s="51">
        <f>[1]NECESIDAD!E72</f>
        <v>2</v>
      </c>
      <c r="F65" s="32">
        <f>'[1]PROYECCION DE CANTIDADES'!F65</f>
        <v>960576</v>
      </c>
      <c r="G65" s="32">
        <f>F65*E65</f>
        <v>1921152</v>
      </c>
      <c r="H65" s="34"/>
      <c r="I65" s="98"/>
    </row>
    <row r="66" ht="54.75" customHeight="1" spans="1:9">
      <c r="A66" s="42">
        <f>[1]NECESIDAD!A73</f>
        <v>25</v>
      </c>
      <c r="B66" s="49" t="str">
        <f>[1]NECESIDAD!B73</f>
        <v>ME-17.280</v>
      </c>
      <c r="C66" s="50" t="str">
        <f>[1]NECESIDAD!C73</f>
        <v>DIVISIÓN EN VIDRIO PISO A TECHO: Divisiones en vidrio templado 6 mm. Con perfieria en aluminio Según diseño</v>
      </c>
      <c r="D66" s="49" t="str">
        <f>[1]NECESIDAD!D73</f>
        <v>M2</v>
      </c>
      <c r="E66" s="51">
        <f>[1]NECESIDAD!E73</f>
        <v>7</v>
      </c>
      <c r="F66" s="32">
        <f>'[1]PROYECCION DE CANTIDADES'!F66</f>
        <v>317217</v>
      </c>
      <c r="G66" s="32">
        <f>F66*E66</f>
        <v>2220519</v>
      </c>
      <c r="H66" s="34"/>
      <c r="I66" s="98"/>
    </row>
    <row r="67" ht="30" spans="1:9">
      <c r="A67" s="42"/>
      <c r="B67" s="86"/>
      <c r="C67" s="53" t="s">
        <v>53</v>
      </c>
      <c r="D67" s="54"/>
      <c r="E67" s="55"/>
      <c r="F67" s="40"/>
      <c r="G67" s="40"/>
      <c r="H67" s="41"/>
      <c r="I67" s="99"/>
    </row>
    <row r="68" spans="1:9">
      <c r="A68" s="42"/>
      <c r="B68" s="87"/>
      <c r="C68" s="88"/>
      <c r="D68" s="73"/>
      <c r="E68" s="74"/>
      <c r="F68" s="32"/>
      <c r="G68" s="32"/>
      <c r="H68" s="34"/>
      <c r="I68" s="98"/>
    </row>
    <row r="69" spans="1:9">
      <c r="A69" s="42"/>
      <c r="B69" s="89" t="s">
        <v>54</v>
      </c>
      <c r="C69" s="46" t="s">
        <v>55</v>
      </c>
      <c r="D69" s="47"/>
      <c r="E69" s="48"/>
      <c r="F69" s="40"/>
      <c r="G69" s="40"/>
      <c r="H69" s="41"/>
      <c r="I69" s="100"/>
    </row>
    <row r="70" ht="54.75" customHeight="1" spans="1:9">
      <c r="A70" s="42">
        <f>[1]NECESIDAD!A77</f>
        <v>26</v>
      </c>
      <c r="B70" s="49" t="str">
        <f>[1]NECESIDAD!B77</f>
        <v>PI-19.20</v>
      </c>
      <c r="C70" s="50" t="str">
        <f>[1]NECESIDAD!C77</f>
        <v>PINTURA ANTICORROSIVA 3 MANOS Sobre ELEMENTOS METALICOS ancho hasta 0,40 cm (Incluye thinner, filos y dilataciones). </v>
      </c>
      <c r="D70" s="49" t="str">
        <f>[1]NECESIDAD!D77</f>
        <v>M</v>
      </c>
      <c r="E70" s="51">
        <f>[1]NECESIDAD!E77</f>
        <v>28</v>
      </c>
      <c r="F70" s="32">
        <f>'[1]PROYECCION DE CANTIDADES'!F70</f>
        <v>12773</v>
      </c>
      <c r="G70" s="32">
        <f>F70*E70</f>
        <v>357644</v>
      </c>
      <c r="H70" s="34"/>
      <c r="I70" s="98"/>
    </row>
    <row r="71" ht="72" customHeight="1" spans="1:9">
      <c r="A71" s="42">
        <f>[1]NECESIDAD!A78</f>
        <v>27</v>
      </c>
      <c r="B71" s="49" t="str">
        <f>[1]NECESIDAD!B78</f>
        <v>PI-19.11</v>
      </c>
      <c r="C71" s="50" t="str">
        <f>[1]NECESIDAD!C78</f>
        <v>PINTURA EPOXICA ALTA RESISTENCIA CON CATALIZADOR 3 MANOS. (Incluye 1 mano en pintura  tipo 2 y dos manos en pintura epoxi poliamida con catalizador, filos y dilataciones).</v>
      </c>
      <c r="D71" s="49" t="str">
        <f>[1]NECESIDAD!D78</f>
        <v>M2</v>
      </c>
      <c r="E71" s="51">
        <f>[1]NECESIDAD!E78</f>
        <v>50</v>
      </c>
      <c r="F71" s="32">
        <f>'[1]PROYECCION DE CANTIDADES'!F71</f>
        <v>25014</v>
      </c>
      <c r="G71" s="32">
        <f>F71*E71</f>
        <v>1250700</v>
      </c>
      <c r="H71" s="34"/>
      <c r="I71" s="98"/>
    </row>
    <row r="72" ht="47.25" customHeight="1" spans="1:9">
      <c r="A72" s="42">
        <f>[1]NECESIDAD!A79</f>
        <v>28</v>
      </c>
      <c r="B72" s="49" t="str">
        <f>[1]NECESIDAD!B79</f>
        <v>PI-19.29</v>
      </c>
      <c r="C72" s="50" t="str">
        <f>[1]NECESIDAD!C79</f>
        <v>PINTURA PARA TRÁFICO  GRANDES SUPERFICIES Color según diseño. (Incluye 3 manos).</v>
      </c>
      <c r="D72" s="49" t="str">
        <f>[1]NECESIDAD!D79</f>
        <v>M2</v>
      </c>
      <c r="E72" s="51">
        <f>[1]NECESIDAD!E79</f>
        <v>16</v>
      </c>
      <c r="F72" s="32">
        <f>'[1]PROYECCION DE CANTIDADES'!F72</f>
        <v>24636</v>
      </c>
      <c r="G72" s="32">
        <f>F72*E72</f>
        <v>394176</v>
      </c>
      <c r="H72" s="34"/>
      <c r="I72" s="98"/>
    </row>
    <row r="73" ht="57.75" customHeight="1" spans="1:9">
      <c r="A73" s="42">
        <f>[1]NECESIDAD!A80</f>
        <v>29</v>
      </c>
      <c r="B73" s="49" t="str">
        <f>[1]NECESIDAD!B80</f>
        <v>PI-19.53</v>
      </c>
      <c r="C73" s="50" t="str">
        <f>[1]NECESIDAD!C80</f>
        <v>MANTENIMIENTO DE MURO INTERIOR, (Incluye resanes en estuco y dos manos en pintura tipo 1, filos y dilataciones). </v>
      </c>
      <c r="D73" s="49" t="str">
        <f>[1]NECESIDAD!D80</f>
        <v>M2</v>
      </c>
      <c r="E73" s="51">
        <f>[1]NECESIDAD!E80</f>
        <v>50</v>
      </c>
      <c r="F73" s="32">
        <f>'[1]PROYECCION DE CANTIDADES'!F73</f>
        <v>17142</v>
      </c>
      <c r="G73" s="32">
        <f>F73*E73</f>
        <v>857100</v>
      </c>
      <c r="H73" s="34"/>
      <c r="I73" s="98"/>
    </row>
    <row r="74" ht="66.75" customHeight="1" spans="1:9">
      <c r="A74" s="42">
        <f>[1]NECESIDAD!A81</f>
        <v>30</v>
      </c>
      <c r="B74" s="49" t="str">
        <f>[1]NECESIDAD!B81</f>
        <v>PI-19.54</v>
      </c>
      <c r="C74" s="50" t="str">
        <f>[1]NECESIDAD!C81</f>
        <v>MANTENIMIENTO DE MURO EXTERIOR, (Incluye resanes en estuco y dos manos en pintura Acrilica para exteriores (5 años), filos y dilataciones). </v>
      </c>
      <c r="D74" s="49" t="str">
        <f>[1]NECESIDAD!D81</f>
        <v>M2</v>
      </c>
      <c r="E74" s="51">
        <f>[1]NECESIDAD!E81</f>
        <v>50</v>
      </c>
      <c r="F74" s="32">
        <f>'[1]PROYECCION DE CANTIDADES'!F74</f>
        <v>20050</v>
      </c>
      <c r="G74" s="32">
        <f>F74*E74</f>
        <v>1002500</v>
      </c>
      <c r="H74" s="34"/>
      <c r="I74" s="98"/>
    </row>
    <row r="75" spans="1:9">
      <c r="A75" s="42"/>
      <c r="B75" s="75"/>
      <c r="C75" s="53" t="s">
        <v>56</v>
      </c>
      <c r="D75" s="54"/>
      <c r="E75" s="55"/>
      <c r="F75" s="40"/>
      <c r="G75" s="40"/>
      <c r="H75" s="41"/>
      <c r="I75" s="99"/>
    </row>
    <row r="76" spans="1:9">
      <c r="A76" s="42"/>
      <c r="B76" s="43"/>
      <c r="C76" s="43"/>
      <c r="D76" s="43"/>
      <c r="E76" s="44"/>
      <c r="F76" s="32"/>
      <c r="G76" s="32"/>
      <c r="H76" s="34"/>
      <c r="I76" s="98"/>
    </row>
    <row r="77" spans="1:9">
      <c r="A77" s="42"/>
      <c r="B77" s="102" t="s">
        <v>57</v>
      </c>
      <c r="C77" s="80" t="s">
        <v>58</v>
      </c>
      <c r="D77" s="80"/>
      <c r="E77" s="81"/>
      <c r="F77" s="40"/>
      <c r="G77" s="40"/>
      <c r="H77" s="41"/>
      <c r="I77" s="100"/>
    </row>
    <row r="78" ht="57.75" customHeight="1" spans="1:9">
      <c r="A78" s="42">
        <f>[1]NECESIDAD!A85</f>
        <v>31</v>
      </c>
      <c r="B78" s="49" t="str">
        <f>[1]NECESIDAD!B85</f>
        <v>EE-20.19 </v>
      </c>
      <c r="C78" s="50" t="str">
        <f>[1]NECESIDAD!C85</f>
        <v>EXTRACTOR EOLICO tipo VENTURI - TURBINA 24" , Industria GM. A todo costo.(Incluye SUMINISTRO E INSTALACIÓN)</v>
      </c>
      <c r="D78" s="49" t="str">
        <f>[1]NECESIDAD!D85</f>
        <v>UND</v>
      </c>
      <c r="E78" s="51">
        <f>[1]NECESIDAD!E85</f>
        <v>1</v>
      </c>
      <c r="F78" s="32">
        <f>'[1]PROYECCION DE CANTIDADES'!F78</f>
        <v>548600</v>
      </c>
      <c r="G78" s="32">
        <f>F78*E78</f>
        <v>548600</v>
      </c>
      <c r="H78" s="34"/>
      <c r="I78" s="98"/>
    </row>
    <row r="79" spans="1:9">
      <c r="A79" s="42"/>
      <c r="B79" s="75"/>
      <c r="C79" s="53" t="s">
        <v>59</v>
      </c>
      <c r="D79" s="82"/>
      <c r="E79" s="83"/>
      <c r="F79" s="40"/>
      <c r="G79" s="40"/>
      <c r="H79" s="41"/>
      <c r="I79" s="99"/>
    </row>
    <row r="80" spans="1:9">
      <c r="A80" s="42"/>
      <c r="B80" s="76"/>
      <c r="C80" s="72"/>
      <c r="D80" s="73"/>
      <c r="E80" s="74"/>
      <c r="F80" s="32"/>
      <c r="G80" s="32"/>
      <c r="H80" s="34"/>
      <c r="I80" s="98"/>
    </row>
    <row r="81" spans="1:9">
      <c r="A81" s="42"/>
      <c r="B81" s="102" t="s">
        <v>60</v>
      </c>
      <c r="C81" s="46" t="s">
        <v>61</v>
      </c>
      <c r="D81" s="47"/>
      <c r="E81" s="48"/>
      <c r="F81" s="40"/>
      <c r="G81" s="40"/>
      <c r="H81" s="41"/>
      <c r="I81" s="100"/>
    </row>
    <row r="82" ht="135" spans="1:9">
      <c r="A82" s="42">
        <f>[1]NECESIDAD!A89</f>
        <v>32</v>
      </c>
      <c r="B82" s="49" t="str">
        <f>[1]NECESIDAD!B89</f>
        <v>OE-21.13</v>
      </c>
      <c r="C82" s="50" t="str">
        <f>[1]NECESIDAD!C89</f>
        <v>PUERTA EN MALLA ESLABONADA P02 Cal. 12  de 2 1/4" x 2 1/4" +  angulo 3/4 x  1/8" + anticorrosivo + pintura, tubo aguas negras para cerramiento 3" ,concertina diametro 18"espiral espaciado cada 20 cm cuchillas en acero inoxidable AISI 430 espesor 0,60mm ancho 25mm,falleba,portacandado,viga de cimentación,concreto ciclopeo. Según detalle.</v>
      </c>
      <c r="D82" s="49" t="str">
        <f>[1]NECESIDAD!D89</f>
        <v>M2</v>
      </c>
      <c r="E82" s="51">
        <f>[1]NECESIDAD!E89</f>
        <v>4</v>
      </c>
      <c r="F82" s="32">
        <f>'[1]PROYECCION DE CANTIDADES'!F82</f>
        <v>241119</v>
      </c>
      <c r="G82" s="32">
        <f>F82*E82</f>
        <v>964476</v>
      </c>
      <c r="H82" s="34"/>
      <c r="I82" s="98"/>
    </row>
    <row r="83" ht="60" spans="1:9">
      <c r="A83" s="42">
        <f>[1]NECESIDAD!A90</f>
        <v>33</v>
      </c>
      <c r="B83" s="49" t="str">
        <f>[1]NECESIDAD!B90</f>
        <v>OE-21.60</v>
      </c>
      <c r="C83" s="50" t="str">
        <f>[1]NECESIDAD!C90</f>
        <v>ANDEN CONCRETO 3.000 psi  Reforzado  E= 0.10m.  Acabado:  Escobiado. (Incluye malla electrosoldada según diseño y recebo compactado 0,25m.)</v>
      </c>
      <c r="D83" s="49" t="str">
        <f>[1]NECESIDAD!D90</f>
        <v>M2</v>
      </c>
      <c r="E83" s="51">
        <f>[1]NECESIDAD!E90</f>
        <v>13</v>
      </c>
      <c r="F83" s="32">
        <f>'[1]PROYECCION DE CANTIDADES'!F83</f>
        <v>110846</v>
      </c>
      <c r="G83" s="32">
        <f>F83*E83</f>
        <v>1440998</v>
      </c>
      <c r="H83" s="34"/>
      <c r="I83" s="98"/>
    </row>
    <row r="84" ht="72" customHeight="1" spans="1:9">
      <c r="A84" s="42">
        <f>[1]NECESIDAD!A91</f>
        <v>34</v>
      </c>
      <c r="B84" s="49" t="str">
        <f>[1]NECESIDAD!B91</f>
        <v>OE-21.176</v>
      </c>
      <c r="C84" s="50" t="str">
        <f>[1]NECESIDAD!C91</f>
        <v>SUMINISTRO E INSTALACIÓN DE CERRAMIENTO CON TRIPLE CONCERTINA DE 24”. CON TUBERÍA DE ACERO GALVANIZADO DE 3", ESPACIADA CADA 3M.</v>
      </c>
      <c r="D84" s="49" t="str">
        <f>[1]NECESIDAD!D91</f>
        <v>M</v>
      </c>
      <c r="E84" s="51">
        <f>[1]NECESIDAD!E91</f>
        <v>50</v>
      </c>
      <c r="F84" s="32">
        <f>'[1]PROYECCION DE CANTIDADES'!F84</f>
        <v>139001</v>
      </c>
      <c r="G84" s="32">
        <f>F84*E84</f>
        <v>6950050</v>
      </c>
      <c r="H84" s="34"/>
      <c r="I84" s="98"/>
    </row>
    <row r="85" ht="139.5" customHeight="1" spans="1:9">
      <c r="A85" s="42">
        <f>[1]NECESIDAD!A92</f>
        <v>35</v>
      </c>
      <c r="B85" s="49" t="str">
        <f>[1]NECESIDAD!B92</f>
        <v>OE-21.253</v>
      </c>
      <c r="C85" s="50" t="str">
        <f>[1]NECESIDAD!C92</f>
        <v>CERRAMIENTO EN MALLA ESLABONADA GALVANIZADA Cal. 14  de 2 1/4" x 2 1/4" H=3.20m +  ángulo 3/4 x  1/8" (incluye tubería embebida en estructura en concreto de  0,35 cm + marco en angulo 3/4 x 1/8" + wash primer + esmalte sintético + tubo acero galvanizado 2" + paral diagonal en tubo galvanizado 1_1/2" concertina superior f18", incluye cable galvanizado 2" y elementos de sujeccion + pie de amigo c/12 m SEGUN DETALLE.</v>
      </c>
      <c r="D85" s="49" t="str">
        <f>[1]NECESIDAD!D92</f>
        <v>M</v>
      </c>
      <c r="E85" s="51">
        <f>[1]NECESIDAD!E92</f>
        <v>50</v>
      </c>
      <c r="F85" s="32">
        <f>'[1]PROYECCION DE CANTIDADES'!F85</f>
        <v>325200</v>
      </c>
      <c r="G85" s="32">
        <f>F85*E85</f>
        <v>16260000</v>
      </c>
      <c r="H85" s="34"/>
      <c r="I85" s="98"/>
    </row>
    <row r="86" spans="1:9">
      <c r="A86" s="103"/>
      <c r="B86" s="75"/>
      <c r="C86" s="53" t="s">
        <v>62</v>
      </c>
      <c r="D86" s="54"/>
      <c r="E86" s="55"/>
      <c r="F86" s="40"/>
      <c r="G86" s="40"/>
      <c r="H86" s="41"/>
      <c r="I86" s="99"/>
    </row>
    <row r="87" spans="1:9">
      <c r="A87" s="104"/>
      <c r="B87" s="76"/>
      <c r="C87" s="72"/>
      <c r="D87" s="73"/>
      <c r="E87" s="74"/>
      <c r="F87" s="32"/>
      <c r="G87" s="32"/>
      <c r="H87" s="34"/>
      <c r="I87" s="98"/>
    </row>
    <row r="88" spans="1:9">
      <c r="A88" s="103"/>
      <c r="B88" s="102" t="s">
        <v>63</v>
      </c>
      <c r="C88" s="46" t="s">
        <v>64</v>
      </c>
      <c r="D88" s="47"/>
      <c r="E88" s="48"/>
      <c r="F88" s="40"/>
      <c r="G88" s="40"/>
      <c r="H88" s="41"/>
      <c r="I88" s="100"/>
    </row>
    <row r="89" ht="23.25" customHeight="1" spans="1:9">
      <c r="A89" s="42">
        <f>[1]NECESIDAD!A96</f>
        <v>36</v>
      </c>
      <c r="B89" s="49" t="str">
        <f>[1]NECESIDAD!B96</f>
        <v>AG-22.1</v>
      </c>
      <c r="C89" s="84" t="str">
        <f>[1]NECESIDAD!C96</f>
        <v>ASEO GENERAL</v>
      </c>
      <c r="D89" s="49" t="str">
        <f>[1]NECESIDAD!D96</f>
        <v>M2</v>
      </c>
      <c r="E89" s="51">
        <f>[1]NECESIDAD!E96</f>
        <v>30.13</v>
      </c>
      <c r="F89" s="32">
        <f>'[1]PROYECCION DE CANTIDADES'!F89</f>
        <v>2627</v>
      </c>
      <c r="G89" s="32">
        <f>F89*E89</f>
        <v>79151.51</v>
      </c>
      <c r="H89" s="34"/>
      <c r="I89" s="98"/>
    </row>
    <row r="90" ht="24.75" customHeight="1" spans="1:9">
      <c r="A90" s="105"/>
      <c r="B90" s="75"/>
      <c r="C90" s="53" t="s">
        <v>65</v>
      </c>
      <c r="D90" s="54"/>
      <c r="E90" s="55"/>
      <c r="F90" s="106"/>
      <c r="G90" s="106"/>
      <c r="H90" s="107"/>
      <c r="I90" s="99"/>
    </row>
    <row r="91" ht="20.25" customHeight="1" spans="1:9">
      <c r="A91" s="103"/>
      <c r="B91" s="108"/>
      <c r="C91" s="103" t="s">
        <v>66</v>
      </c>
      <c r="D91" s="108"/>
      <c r="E91" s="81"/>
      <c r="F91" s="109"/>
      <c r="G91" s="109">
        <f>SUM(G5:G90)</f>
        <v>54828832.83</v>
      </c>
      <c r="H91" s="110"/>
      <c r="I91" s="99"/>
    </row>
    <row r="92" spans="1:9">
      <c r="A92" s="104"/>
      <c r="B92" s="111"/>
      <c r="C92" s="104"/>
      <c r="D92" s="111"/>
      <c r="E92" s="112"/>
      <c r="F92" s="113"/>
      <c r="G92" s="113"/>
      <c r="H92" s="34"/>
      <c r="I92" s="98"/>
    </row>
    <row r="93" spans="1:9">
      <c r="A93" s="103"/>
      <c r="B93" s="108"/>
      <c r="C93" s="103" t="s">
        <v>67</v>
      </c>
      <c r="D93" s="108"/>
      <c r="E93" s="81"/>
      <c r="F93" s="114"/>
      <c r="G93" s="114">
        <f>G91*16%</f>
        <v>8772613.2528</v>
      </c>
      <c r="H93" s="41"/>
      <c r="I93" s="100"/>
    </row>
    <row r="94" spans="1:9">
      <c r="A94" s="104"/>
      <c r="B94" s="111"/>
      <c r="C94" s="104"/>
      <c r="D94" s="111"/>
      <c r="E94" s="112"/>
      <c r="F94" s="113"/>
      <c r="G94" s="113"/>
      <c r="H94" s="34"/>
      <c r="I94" s="98"/>
    </row>
    <row r="95" spans="1:9">
      <c r="A95" s="103"/>
      <c r="B95" s="108"/>
      <c r="C95" s="103" t="s">
        <v>68</v>
      </c>
      <c r="D95" s="108"/>
      <c r="E95" s="81"/>
      <c r="F95" s="114"/>
      <c r="G95" s="114">
        <f>G91*2%</f>
        <v>1096576.6566</v>
      </c>
      <c r="H95" s="41"/>
      <c r="I95" s="100"/>
    </row>
    <row r="96" spans="1:9">
      <c r="A96" s="104"/>
      <c r="B96" s="111"/>
      <c r="C96" s="104"/>
      <c r="D96" s="111"/>
      <c r="E96" s="112"/>
      <c r="F96" s="113"/>
      <c r="G96" s="113"/>
      <c r="H96" s="34"/>
      <c r="I96" s="98"/>
    </row>
    <row r="97" spans="1:9">
      <c r="A97" s="103"/>
      <c r="B97" s="108"/>
      <c r="C97" s="103" t="s">
        <v>69</v>
      </c>
      <c r="D97" s="108"/>
      <c r="E97" s="81"/>
      <c r="F97" s="114"/>
      <c r="G97" s="114">
        <f>G91*4%</f>
        <v>2193153.3132</v>
      </c>
      <c r="H97" s="41"/>
      <c r="I97" s="100"/>
    </row>
    <row r="98" spans="1:9">
      <c r="A98" s="104"/>
      <c r="B98" s="111"/>
      <c r="C98" s="104"/>
      <c r="D98" s="111"/>
      <c r="E98" s="112"/>
      <c r="F98" s="113"/>
      <c r="G98" s="113"/>
      <c r="H98" s="34"/>
      <c r="I98" s="98"/>
    </row>
    <row r="99" spans="1:9">
      <c r="A99" s="105"/>
      <c r="B99" s="115"/>
      <c r="C99" s="105" t="s">
        <v>70</v>
      </c>
      <c r="D99" s="115"/>
      <c r="E99" s="81"/>
      <c r="F99" s="114"/>
      <c r="G99" s="114">
        <f>G97*19%</f>
        <v>416699.129508</v>
      </c>
      <c r="H99" s="41"/>
      <c r="I99" s="100"/>
    </row>
    <row r="100" spans="1:9">
      <c r="A100" s="42"/>
      <c r="B100" s="49"/>
      <c r="C100" s="42" t="s">
        <v>71</v>
      </c>
      <c r="D100" s="49"/>
      <c r="E100" s="112"/>
      <c r="F100" s="113"/>
      <c r="G100" s="113">
        <f>'[1]PROYECCION DE CANTIDADES'!G100</f>
        <v>14.8178920000792</v>
      </c>
      <c r="H100" s="34"/>
      <c r="I100" s="98"/>
    </row>
    <row r="101" ht="15.75" spans="1:9">
      <c r="A101" s="116"/>
      <c r="B101" s="117"/>
      <c r="C101" s="116" t="s">
        <v>72</v>
      </c>
      <c r="D101" s="117"/>
      <c r="E101" s="118"/>
      <c r="F101" s="119"/>
      <c r="G101" s="120">
        <f>SUM(G91:G100)</f>
        <v>67307890</v>
      </c>
      <c r="H101" s="121"/>
      <c r="I101" s="125"/>
    </row>
    <row r="102" spans="9:9">
      <c r="I102" s="126"/>
    </row>
    <row r="103" spans="9:9">
      <c r="I103" s="126"/>
    </row>
    <row r="104" spans="9:9">
      <c r="I104" s="126"/>
    </row>
    <row r="105" spans="9:9">
      <c r="I105" s="126"/>
    </row>
    <row r="106" spans="9:9">
      <c r="I106" s="126"/>
    </row>
    <row r="107" spans="9:9">
      <c r="I107" s="126"/>
    </row>
    <row r="108" spans="9:9">
      <c r="I108" s="126"/>
    </row>
    <row r="109" spans="5:9">
      <c r="E109" s="122"/>
      <c r="I109" s="126"/>
    </row>
    <row r="110" spans="4:9">
      <c r="D110" s="123"/>
      <c r="E110" s="123"/>
      <c r="I110" s="126"/>
    </row>
    <row r="111" ht="13.5" customHeight="1" spans="2:9">
      <c r="B111" s="124"/>
      <c r="C111" s="124"/>
      <c r="D111" s="123"/>
      <c r="E111" s="123"/>
      <c r="I111" s="126"/>
    </row>
    <row r="112" spans="9:9">
      <c r="I112" s="126"/>
    </row>
    <row r="113" spans="9:9">
      <c r="I113" s="126"/>
    </row>
    <row r="114" spans="9:9">
      <c r="I114" s="126"/>
    </row>
    <row r="115" spans="9:9">
      <c r="I115" s="126"/>
    </row>
    <row r="116" spans="9:9">
      <c r="I116" s="126"/>
    </row>
    <row r="117" spans="9:9">
      <c r="I117" s="126"/>
    </row>
    <row r="118" spans="9:9">
      <c r="I118" s="126"/>
    </row>
    <row r="119" spans="9:9">
      <c r="I119" s="126"/>
    </row>
    <row r="120" spans="9:9">
      <c r="I120" s="126"/>
    </row>
    <row r="121" spans="9:9">
      <c r="I121" s="126"/>
    </row>
    <row r="122" spans="9:9">
      <c r="I122" s="126"/>
    </row>
    <row r="123" spans="9:9">
      <c r="I123" s="126"/>
    </row>
    <row r="124" spans="9:9">
      <c r="I124" s="126"/>
    </row>
    <row r="125" spans="9:9">
      <c r="I125" s="126"/>
    </row>
    <row r="126" spans="9:9">
      <c r="I126" s="126"/>
    </row>
    <row r="127" spans="9:9">
      <c r="I127" s="126"/>
    </row>
    <row r="128" spans="9:9">
      <c r="I128" s="126"/>
    </row>
    <row r="129" spans="9:9">
      <c r="I129" s="126"/>
    </row>
    <row r="130" spans="9:9">
      <c r="I130" s="126"/>
    </row>
    <row r="131" spans="9:9">
      <c r="I131" s="126"/>
    </row>
    <row r="132" spans="9:9">
      <c r="I132" s="126"/>
    </row>
    <row r="133" spans="9:9">
      <c r="I133" s="126"/>
    </row>
    <row r="134" spans="9:9">
      <c r="I134" s="126"/>
    </row>
    <row r="135" spans="9:9">
      <c r="I135" s="126"/>
    </row>
    <row r="136" spans="9:9">
      <c r="I136" s="126"/>
    </row>
    <row r="137" spans="9:9">
      <c r="I137" s="126"/>
    </row>
    <row r="138" spans="9:9">
      <c r="I138" s="126"/>
    </row>
    <row r="139" spans="9:9">
      <c r="I139" s="126"/>
    </row>
    <row r="140" spans="9:9">
      <c r="I140" s="126"/>
    </row>
    <row r="141" spans="9:9">
      <c r="I141" s="126"/>
    </row>
    <row r="142" spans="9:9">
      <c r="I142" s="126"/>
    </row>
    <row r="143" spans="9:9">
      <c r="I143" s="126"/>
    </row>
    <row r="144" spans="9:9">
      <c r="I144" s="126"/>
    </row>
    <row r="145" spans="9:9">
      <c r="I145" s="126"/>
    </row>
    <row r="146" spans="9:9">
      <c r="I146" s="126"/>
    </row>
    <row r="147" spans="9:9">
      <c r="I147" s="126"/>
    </row>
    <row r="148" spans="9:9">
      <c r="I148" s="126"/>
    </row>
    <row r="149" spans="9:9">
      <c r="I149" s="126"/>
    </row>
    <row r="150" spans="9:9">
      <c r="I150" s="126"/>
    </row>
    <row r="151" spans="9:9">
      <c r="I151" s="126"/>
    </row>
    <row r="152" spans="9:9">
      <c r="I152" s="126"/>
    </row>
    <row r="153" spans="9:9">
      <c r="I153" s="126"/>
    </row>
    <row r="154" spans="9:9">
      <c r="I154" s="126"/>
    </row>
    <row r="155" spans="9:9">
      <c r="I155" s="126"/>
    </row>
    <row r="156" spans="9:9">
      <c r="I156" s="126"/>
    </row>
    <row r="157" spans="9:9">
      <c r="I157" s="126"/>
    </row>
    <row r="158" spans="9:9">
      <c r="I158" s="126"/>
    </row>
    <row r="159" spans="9:9">
      <c r="I159" s="126"/>
    </row>
    <row r="160" spans="9:9">
      <c r="I160" s="126"/>
    </row>
    <row r="161" spans="9:9">
      <c r="I161" s="126"/>
    </row>
    <row r="162" spans="9:9">
      <c r="I162" s="126"/>
    </row>
    <row r="163" spans="9:9">
      <c r="I163" s="126"/>
    </row>
    <row r="164" spans="9:9">
      <c r="I164" s="126"/>
    </row>
    <row r="165" spans="9:9">
      <c r="I165" s="126"/>
    </row>
    <row r="166" spans="9:9">
      <c r="I166" s="126"/>
    </row>
    <row r="167" spans="9:9">
      <c r="I167" s="126"/>
    </row>
    <row r="168" spans="9:9">
      <c r="I168" s="126"/>
    </row>
    <row r="169" spans="9:9">
      <c r="I169" s="126"/>
    </row>
    <row r="170" spans="9:9">
      <c r="I170" s="126"/>
    </row>
    <row r="171" spans="9:9">
      <c r="I171" s="126"/>
    </row>
    <row r="172" spans="9:9">
      <c r="I172" s="126"/>
    </row>
    <row r="173" spans="9:9">
      <c r="I173" s="126"/>
    </row>
    <row r="174" spans="9:9">
      <c r="I174" s="126"/>
    </row>
    <row r="175" spans="9:9">
      <c r="I175" s="126"/>
    </row>
    <row r="176" spans="9:9">
      <c r="I176" s="126"/>
    </row>
    <row r="177" spans="9:9">
      <c r="I177" s="126"/>
    </row>
    <row r="178" spans="9:9">
      <c r="I178" s="126"/>
    </row>
    <row r="179" spans="9:9">
      <c r="I179" s="126"/>
    </row>
    <row r="180" spans="9:9">
      <c r="I180" s="126"/>
    </row>
    <row r="181" spans="9:9">
      <c r="I181" s="126"/>
    </row>
    <row r="182" spans="9:9">
      <c r="I182" s="126"/>
    </row>
    <row r="183" spans="9:9">
      <c r="I183" s="126"/>
    </row>
    <row r="184" spans="9:9">
      <c r="I184" s="126"/>
    </row>
    <row r="185" spans="9:9">
      <c r="I185" s="126"/>
    </row>
    <row r="186" spans="9:9">
      <c r="I186" s="126"/>
    </row>
    <row r="187" spans="9:9">
      <c r="I187" s="126"/>
    </row>
    <row r="188" spans="9:9">
      <c r="I188" s="126"/>
    </row>
    <row r="189" spans="9:9">
      <c r="I189" s="126"/>
    </row>
    <row r="190" spans="9:9">
      <c r="I190" s="126"/>
    </row>
    <row r="191" spans="9:9">
      <c r="I191" s="126"/>
    </row>
    <row r="192" spans="9:9">
      <c r="I192" s="126"/>
    </row>
    <row r="193" spans="9:9">
      <c r="I193" s="126"/>
    </row>
    <row r="194" spans="9:9">
      <c r="I194" s="126"/>
    </row>
    <row r="195" spans="9:9">
      <c r="I195" s="126"/>
    </row>
    <row r="196" spans="9:9">
      <c r="I196" s="126"/>
    </row>
    <row r="197" spans="9:9">
      <c r="I197" s="126"/>
    </row>
    <row r="198" spans="9:9">
      <c r="I198" s="126"/>
    </row>
    <row r="199" spans="9:9">
      <c r="I199" s="126"/>
    </row>
    <row r="200" spans="9:9">
      <c r="I200" s="126"/>
    </row>
    <row r="201" spans="9:9">
      <c r="I201" s="126"/>
    </row>
    <row r="202" spans="9:9">
      <c r="I202" s="126"/>
    </row>
    <row r="203" spans="9:9">
      <c r="I203" s="126"/>
    </row>
    <row r="204" spans="9:9">
      <c r="I204" s="126"/>
    </row>
    <row r="205" spans="9:9">
      <c r="I205" s="126"/>
    </row>
    <row r="206" spans="9:9">
      <c r="I206" s="126"/>
    </row>
    <row r="207" spans="9:9">
      <c r="I207" s="126"/>
    </row>
    <row r="208" spans="9:9">
      <c r="I208" s="126"/>
    </row>
    <row r="209" spans="9:9">
      <c r="I209" s="126"/>
    </row>
    <row r="210" spans="9:9">
      <c r="I210" s="126"/>
    </row>
    <row r="211" spans="9:9">
      <c r="I211" s="126"/>
    </row>
    <row r="212" spans="9:9">
      <c r="I212" s="126"/>
    </row>
    <row r="213" spans="9:9">
      <c r="I213" s="126"/>
    </row>
    <row r="214" spans="9:9">
      <c r="I214" s="126"/>
    </row>
    <row r="215" spans="9:9">
      <c r="I215" s="126"/>
    </row>
    <row r="216" spans="9:9">
      <c r="I216" s="126"/>
    </row>
    <row r="217" spans="9:9">
      <c r="I217" s="126"/>
    </row>
    <row r="218" spans="9:9">
      <c r="I218" s="126"/>
    </row>
    <row r="219" spans="9:9">
      <c r="I219" s="126"/>
    </row>
    <row r="220" spans="9:9">
      <c r="I220" s="126"/>
    </row>
    <row r="221" spans="9:9">
      <c r="I221" s="126"/>
    </row>
    <row r="222" spans="9:9">
      <c r="I222" s="126"/>
    </row>
    <row r="223" spans="9:9">
      <c r="I223" s="126"/>
    </row>
    <row r="224" spans="9:9">
      <c r="I224" s="126"/>
    </row>
    <row r="225" spans="9:9">
      <c r="I225" s="126"/>
    </row>
    <row r="226" spans="9:9">
      <c r="I226" s="126"/>
    </row>
    <row r="227" spans="9:9">
      <c r="I227" s="126"/>
    </row>
    <row r="228" spans="9:9">
      <c r="I228" s="126"/>
    </row>
    <row r="229" spans="9:9">
      <c r="I229" s="126"/>
    </row>
    <row r="230" spans="9:9">
      <c r="I230" s="126"/>
    </row>
    <row r="231" spans="9:9">
      <c r="I231" s="126"/>
    </row>
    <row r="232" spans="9:9">
      <c r="I232" s="126"/>
    </row>
    <row r="233" spans="9:9">
      <c r="I233" s="126"/>
    </row>
    <row r="234" spans="9:9">
      <c r="I234" s="126"/>
    </row>
    <row r="235" spans="9:9">
      <c r="I235" s="126"/>
    </row>
    <row r="236" spans="9:9">
      <c r="I236" s="126"/>
    </row>
    <row r="237" spans="9:9">
      <c r="I237" s="126"/>
    </row>
    <row r="238" spans="9:9">
      <c r="I238" s="126"/>
    </row>
    <row r="239" spans="9:9">
      <c r="I239" s="126"/>
    </row>
    <row r="240" spans="9:9">
      <c r="I240" s="126"/>
    </row>
    <row r="241" spans="9:9">
      <c r="I241" s="126"/>
    </row>
    <row r="242" spans="9:9">
      <c r="I242" s="126"/>
    </row>
    <row r="243" spans="9:9">
      <c r="I243" s="126"/>
    </row>
    <row r="244" spans="9:9">
      <c r="I244" s="126"/>
    </row>
    <row r="245" spans="9:9">
      <c r="I245" s="126"/>
    </row>
    <row r="246" spans="9:9">
      <c r="I246" s="126"/>
    </row>
    <row r="247" spans="9:9">
      <c r="I247" s="126"/>
    </row>
    <row r="248" spans="9:9">
      <c r="I248" s="126"/>
    </row>
    <row r="249" spans="9:9">
      <c r="I249" s="126"/>
    </row>
    <row r="250" spans="9:9">
      <c r="I250" s="126"/>
    </row>
    <row r="251" spans="9:9">
      <c r="I251" s="126"/>
    </row>
    <row r="252" spans="9:9">
      <c r="I252" s="126"/>
    </row>
    <row r="253" spans="9:9">
      <c r="I253" s="126"/>
    </row>
    <row r="254" spans="9:9">
      <c r="I254" s="126"/>
    </row>
    <row r="255" spans="9:9">
      <c r="I255" s="126"/>
    </row>
    <row r="256" spans="9:9">
      <c r="I256" s="126"/>
    </row>
    <row r="257" spans="9:9">
      <c r="I257" s="126"/>
    </row>
    <row r="258" spans="9:9">
      <c r="I258" s="126"/>
    </row>
    <row r="259" spans="9:9">
      <c r="I259" s="126"/>
    </row>
    <row r="260" spans="9:9">
      <c r="I260" s="126"/>
    </row>
    <row r="261" spans="9:9">
      <c r="I261" s="126"/>
    </row>
    <row r="262" spans="9:9">
      <c r="I262" s="126"/>
    </row>
    <row r="263" spans="9:9">
      <c r="I263" s="126"/>
    </row>
    <row r="264" spans="9:9">
      <c r="I264" s="126"/>
    </row>
    <row r="265" spans="9:9">
      <c r="I265" s="126"/>
    </row>
    <row r="266" spans="9:9">
      <c r="I266" s="126"/>
    </row>
    <row r="267" spans="9:9">
      <c r="I267" s="126"/>
    </row>
    <row r="268" spans="9:9">
      <c r="I268" s="126"/>
    </row>
    <row r="269" spans="9:9">
      <c r="I269" s="126"/>
    </row>
    <row r="270" spans="9:9">
      <c r="I270" s="126"/>
    </row>
    <row r="271" spans="9:9">
      <c r="I271" s="126"/>
    </row>
    <row r="272" spans="9:9">
      <c r="I272" s="126"/>
    </row>
    <row r="273" spans="9:9">
      <c r="I273" s="126"/>
    </row>
    <row r="274" spans="9:9">
      <c r="I274" s="126"/>
    </row>
    <row r="275" spans="9:9">
      <c r="I275" s="126"/>
    </row>
    <row r="276" spans="9:9">
      <c r="I276" s="126"/>
    </row>
    <row r="277" spans="9:9">
      <c r="I277" s="126"/>
    </row>
    <row r="278" spans="9:9">
      <c r="I278" s="126"/>
    </row>
    <row r="279" spans="9:9">
      <c r="I279" s="126"/>
    </row>
    <row r="280" spans="9:9">
      <c r="I280" s="126"/>
    </row>
    <row r="281" spans="9:9">
      <c r="I281" s="126"/>
    </row>
    <row r="282" spans="9:9">
      <c r="I282" s="126"/>
    </row>
    <row r="283" spans="9:9">
      <c r="I283" s="126"/>
    </row>
    <row r="284" spans="9:9">
      <c r="I284" s="126"/>
    </row>
    <row r="285" spans="9:9">
      <c r="I285" s="126"/>
    </row>
    <row r="286" spans="9:9">
      <c r="I286" s="126"/>
    </row>
    <row r="287" spans="9:9">
      <c r="I287" s="126"/>
    </row>
    <row r="288" spans="9:9">
      <c r="I288" s="126"/>
    </row>
    <row r="289" spans="9:9">
      <c r="I289" s="126"/>
    </row>
    <row r="290" spans="9:9">
      <c r="I290" s="126"/>
    </row>
    <row r="291" spans="9:9">
      <c r="I291" s="126"/>
    </row>
    <row r="292" spans="9:9">
      <c r="I292" s="126"/>
    </row>
    <row r="293" spans="9:9">
      <c r="I293" s="126"/>
    </row>
    <row r="294" spans="9:9">
      <c r="I294" s="126"/>
    </row>
    <row r="295" spans="9:9">
      <c r="I295" s="126"/>
    </row>
    <row r="296" spans="9:9">
      <c r="I296" s="126"/>
    </row>
    <row r="297" spans="9:9">
      <c r="I297" s="126"/>
    </row>
    <row r="298" spans="9:9">
      <c r="I298" s="126"/>
    </row>
    <row r="299" spans="9:9">
      <c r="I299" s="126"/>
    </row>
    <row r="300" spans="9:9">
      <c r="I300" s="126"/>
    </row>
    <row r="301" spans="9:9">
      <c r="I301" s="126"/>
    </row>
    <row r="302" spans="9:9">
      <c r="I302" s="126"/>
    </row>
    <row r="303" spans="9:9">
      <c r="I303" s="126"/>
    </row>
    <row r="304" spans="9:9">
      <c r="I304" s="126"/>
    </row>
    <row r="305" spans="9:9">
      <c r="I305" s="126"/>
    </row>
    <row r="306" spans="9:9">
      <c r="I306" s="126"/>
    </row>
    <row r="307" spans="9:9">
      <c r="I307" s="126"/>
    </row>
    <row r="308" spans="9:9">
      <c r="I308" s="126"/>
    </row>
    <row r="309" spans="9:9">
      <c r="I309" s="126"/>
    </row>
    <row r="310" spans="9:9">
      <c r="I310" s="126"/>
    </row>
    <row r="311" spans="9:9">
      <c r="I311" s="126"/>
    </row>
    <row r="312" spans="9:9">
      <c r="I312" s="126"/>
    </row>
    <row r="313" spans="9:9">
      <c r="I313" s="126"/>
    </row>
    <row r="314" spans="9:9">
      <c r="I314" s="126"/>
    </row>
    <row r="315" spans="9:9">
      <c r="I315" s="126"/>
    </row>
    <row r="316" spans="9:9">
      <c r="I316" s="126"/>
    </row>
    <row r="317" spans="9:9">
      <c r="I317" s="126"/>
    </row>
    <row r="318" spans="9:9">
      <c r="I318" s="126"/>
    </row>
    <row r="319" spans="9:9">
      <c r="I319" s="126"/>
    </row>
    <row r="320" spans="9:9">
      <c r="I320" s="126"/>
    </row>
    <row r="321" spans="9:9">
      <c r="I321" s="126"/>
    </row>
    <row r="322" spans="9:9">
      <c r="I322" s="126"/>
    </row>
    <row r="323" spans="9:9">
      <c r="I323" s="126"/>
    </row>
    <row r="324" spans="9:9">
      <c r="I324" s="126"/>
    </row>
    <row r="325" spans="9:9">
      <c r="I325" s="126"/>
    </row>
    <row r="326" spans="9:9">
      <c r="I326" s="126"/>
    </row>
    <row r="327" spans="9:9">
      <c r="I327" s="126"/>
    </row>
    <row r="328" spans="9:9">
      <c r="I328" s="126"/>
    </row>
    <row r="329" spans="9:9">
      <c r="I329" s="126"/>
    </row>
    <row r="330" spans="9:9">
      <c r="I330" s="126"/>
    </row>
    <row r="331" spans="9:9">
      <c r="I331" s="126"/>
    </row>
    <row r="332" spans="9:9">
      <c r="I332" s="126"/>
    </row>
    <row r="333" spans="9:9">
      <c r="I333" s="126"/>
    </row>
    <row r="334" spans="9:9">
      <c r="I334" s="126"/>
    </row>
    <row r="335" spans="9:9">
      <c r="I335" s="126"/>
    </row>
    <row r="336" spans="9:9">
      <c r="I336" s="126"/>
    </row>
    <row r="337" spans="9:9">
      <c r="I337" s="126"/>
    </row>
    <row r="338" spans="9:9">
      <c r="I338" s="126"/>
    </row>
    <row r="339" spans="9:9">
      <c r="I339" s="126"/>
    </row>
    <row r="340" spans="9:9">
      <c r="I340" s="126"/>
    </row>
    <row r="341" spans="9:9">
      <c r="I341" s="126"/>
    </row>
    <row r="342" spans="9:9">
      <c r="I342" s="126"/>
    </row>
    <row r="343" spans="9:9">
      <c r="I343" s="126"/>
    </row>
    <row r="344" spans="9:9">
      <c r="I344" s="126"/>
    </row>
    <row r="345" spans="9:9">
      <c r="I345" s="126"/>
    </row>
    <row r="346" spans="9:9">
      <c r="I346" s="126"/>
    </row>
    <row r="347" spans="9:9">
      <c r="I347" s="126"/>
    </row>
    <row r="348" spans="9:9">
      <c r="I348" s="126"/>
    </row>
    <row r="349" spans="9:9">
      <c r="I349" s="126"/>
    </row>
    <row r="350" spans="9:9">
      <c r="I350" s="126"/>
    </row>
    <row r="351" spans="9:9">
      <c r="I351" s="126"/>
    </row>
    <row r="352" spans="9:9">
      <c r="I352" s="126"/>
    </row>
    <row r="353" spans="9:9">
      <c r="I353" s="126"/>
    </row>
    <row r="354" spans="9:9">
      <c r="I354" s="126"/>
    </row>
    <row r="355" spans="9:9">
      <c r="I355" s="126"/>
    </row>
    <row r="356" spans="9:9">
      <c r="I356" s="126"/>
    </row>
    <row r="357" spans="9:9">
      <c r="I357" s="126"/>
    </row>
    <row r="358" spans="9:9">
      <c r="I358" s="126"/>
    </row>
    <row r="359" spans="9:9">
      <c r="I359" s="126"/>
    </row>
    <row r="360" spans="9:9">
      <c r="I360" s="126"/>
    </row>
    <row r="361" spans="9:9">
      <c r="I361" s="126"/>
    </row>
    <row r="362" spans="9:9">
      <c r="I362" s="126"/>
    </row>
    <row r="363" spans="9:9">
      <c r="I363" s="126"/>
    </row>
    <row r="364" spans="9:9">
      <c r="I364" s="126"/>
    </row>
    <row r="365" spans="9:9">
      <c r="I365" s="126"/>
    </row>
    <row r="366" spans="9:9">
      <c r="I366" s="126"/>
    </row>
    <row r="367" spans="9:9">
      <c r="I367" s="126"/>
    </row>
    <row r="368" spans="9:9">
      <c r="I368" s="126"/>
    </row>
    <row r="369" spans="9:9">
      <c r="I369" s="126"/>
    </row>
    <row r="370" spans="9:9">
      <c r="I370" s="126"/>
    </row>
    <row r="371" spans="9:9">
      <c r="I371" s="126"/>
    </row>
    <row r="372" spans="9:9">
      <c r="I372" s="126"/>
    </row>
    <row r="373" spans="9:9">
      <c r="I373" s="126"/>
    </row>
    <row r="374" spans="9:9">
      <c r="I374" s="126"/>
    </row>
    <row r="375" spans="9:9">
      <c r="I375" s="126"/>
    </row>
    <row r="376" spans="9:9">
      <c r="I376" s="126"/>
    </row>
    <row r="377" spans="9:9">
      <c r="I377" s="126"/>
    </row>
    <row r="378" spans="9:9">
      <c r="I378" s="126"/>
    </row>
    <row r="379" spans="9:9">
      <c r="I379" s="126"/>
    </row>
    <row r="380" spans="9:9">
      <c r="I380" s="126"/>
    </row>
    <row r="381" spans="9:9">
      <c r="I381" s="126"/>
    </row>
    <row r="382" spans="9:9">
      <c r="I382" s="126"/>
    </row>
    <row r="383" spans="9:9">
      <c r="I383" s="126"/>
    </row>
    <row r="384" spans="9:9">
      <c r="I384" s="126"/>
    </row>
    <row r="385" spans="9:9">
      <c r="I385" s="126"/>
    </row>
    <row r="386" spans="9:9">
      <c r="I386" s="126"/>
    </row>
    <row r="387" spans="9:9">
      <c r="I387" s="126"/>
    </row>
    <row r="388" spans="9:9">
      <c r="I388" s="126"/>
    </row>
    <row r="389" spans="9:9">
      <c r="I389" s="126"/>
    </row>
    <row r="390" spans="9:9">
      <c r="I390" s="126"/>
    </row>
    <row r="391" spans="9:9">
      <c r="I391" s="126"/>
    </row>
    <row r="392" spans="9:9">
      <c r="I392" s="126"/>
    </row>
    <row r="393" spans="9:9">
      <c r="I393" s="126"/>
    </row>
    <row r="394" spans="9:9">
      <c r="I394" s="126"/>
    </row>
    <row r="395" spans="9:9">
      <c r="I395" s="126"/>
    </row>
    <row r="396" spans="9:9">
      <c r="I396" s="126"/>
    </row>
    <row r="397" spans="9:9">
      <c r="I397" s="126"/>
    </row>
    <row r="398" spans="9:9">
      <c r="I398" s="126"/>
    </row>
    <row r="399" spans="9:9">
      <c r="I399" s="126"/>
    </row>
    <row r="400" spans="9:9">
      <c r="I400" s="126"/>
    </row>
    <row r="401" spans="9:9">
      <c r="I401" s="126"/>
    </row>
    <row r="402" spans="9:9">
      <c r="I402" s="126"/>
    </row>
    <row r="403" spans="9:9">
      <c r="I403" s="126"/>
    </row>
    <row r="404" spans="9:9">
      <c r="I404" s="126"/>
    </row>
    <row r="405" spans="9:9">
      <c r="I405" s="126"/>
    </row>
    <row r="406" spans="9:9">
      <c r="I406" s="126"/>
    </row>
    <row r="407" spans="9:9">
      <c r="I407" s="126"/>
    </row>
    <row r="408" spans="9:9">
      <c r="I408" s="126"/>
    </row>
    <row r="409" spans="9:9">
      <c r="I409" s="126"/>
    </row>
    <row r="410" spans="9:9">
      <c r="I410" s="126"/>
    </row>
    <row r="411" spans="9:9">
      <c r="I411" s="126"/>
    </row>
    <row r="412" spans="9:9">
      <c r="I412" s="126"/>
    </row>
    <row r="413" spans="9:9">
      <c r="I413" s="126"/>
    </row>
    <row r="414" spans="9:9">
      <c r="I414" s="126"/>
    </row>
    <row r="415" spans="9:9">
      <c r="I415" s="126"/>
    </row>
    <row r="416" spans="9:9">
      <c r="I416" s="126"/>
    </row>
    <row r="417" spans="9:9">
      <c r="I417" s="126"/>
    </row>
    <row r="418" spans="9:9">
      <c r="I418" s="126"/>
    </row>
    <row r="419" spans="9:9">
      <c r="I419" s="126"/>
    </row>
    <row r="420" spans="9:9">
      <c r="I420" s="126"/>
    </row>
    <row r="421" spans="9:9">
      <c r="I421" s="126"/>
    </row>
    <row r="422" spans="9:9">
      <c r="I422" s="126"/>
    </row>
    <row r="423" spans="9:9">
      <c r="I423" s="126"/>
    </row>
    <row r="424" spans="9:9">
      <c r="I424" s="126"/>
    </row>
    <row r="425" spans="9:9">
      <c r="I425" s="126"/>
    </row>
    <row r="426" spans="9:9">
      <c r="I426" s="126"/>
    </row>
    <row r="427" spans="9:9">
      <c r="I427" s="126"/>
    </row>
    <row r="428" spans="9:9">
      <c r="I428" s="126"/>
    </row>
    <row r="429" spans="9:9">
      <c r="I429" s="126"/>
    </row>
    <row r="430" spans="9:9">
      <c r="I430" s="126"/>
    </row>
    <row r="431" spans="9:9">
      <c r="I431" s="126"/>
    </row>
    <row r="432" spans="9:9">
      <c r="I432" s="126"/>
    </row>
    <row r="433" spans="9:9">
      <c r="I433" s="126"/>
    </row>
    <row r="434" spans="9:9">
      <c r="I434" s="126"/>
    </row>
    <row r="435" spans="9:9">
      <c r="I435" s="126"/>
    </row>
    <row r="436" spans="9:9">
      <c r="I436" s="126"/>
    </row>
    <row r="437" spans="9:9">
      <c r="I437" s="126"/>
    </row>
    <row r="438" spans="9:9">
      <c r="I438" s="126"/>
    </row>
    <row r="439" spans="9:9">
      <c r="I439" s="126"/>
    </row>
    <row r="440" spans="9:9">
      <c r="I440" s="126"/>
    </row>
    <row r="441" spans="9:9">
      <c r="I441" s="126"/>
    </row>
    <row r="442" spans="9:9">
      <c r="I442" s="126"/>
    </row>
    <row r="443" spans="9:9">
      <c r="I443" s="126"/>
    </row>
    <row r="444" spans="9:9">
      <c r="I444" s="126"/>
    </row>
    <row r="445" spans="9:9">
      <c r="I445" s="126"/>
    </row>
    <row r="446" spans="9:9">
      <c r="I446" s="126"/>
    </row>
    <row r="447" spans="9:9">
      <c r="I447" s="126"/>
    </row>
    <row r="448" spans="9:9">
      <c r="I448" s="126"/>
    </row>
    <row r="449" spans="9:9">
      <c r="I449" s="126"/>
    </row>
    <row r="450" spans="9:9">
      <c r="I450" s="126"/>
    </row>
    <row r="451" spans="9:9">
      <c r="I451" s="126"/>
    </row>
    <row r="452" spans="9:9">
      <c r="I452" s="126"/>
    </row>
    <row r="453" spans="9:9">
      <c r="I453" s="126"/>
    </row>
    <row r="454" spans="9:9">
      <c r="I454" s="126"/>
    </row>
    <row r="455" spans="9:9">
      <c r="I455" s="126"/>
    </row>
    <row r="456" spans="9:9">
      <c r="I456" s="126"/>
    </row>
    <row r="457" spans="9:9">
      <c r="I457" s="126"/>
    </row>
    <row r="458" spans="9:9">
      <c r="I458" s="126"/>
    </row>
    <row r="459" spans="9:9">
      <c r="I459" s="126"/>
    </row>
    <row r="460" spans="9:9">
      <c r="I460" s="126"/>
    </row>
    <row r="461" spans="9:9">
      <c r="I461" s="126"/>
    </row>
    <row r="462" spans="9:9">
      <c r="I462" s="126"/>
    </row>
    <row r="463" spans="9:9">
      <c r="I463" s="126"/>
    </row>
    <row r="464" spans="9:9">
      <c r="I464" s="126"/>
    </row>
    <row r="465" spans="9:9">
      <c r="I465" s="126"/>
    </row>
    <row r="466" spans="9:9">
      <c r="I466" s="126"/>
    </row>
    <row r="467" spans="9:9">
      <c r="I467" s="126"/>
    </row>
    <row r="468" spans="9:9">
      <c r="I468" s="126"/>
    </row>
    <row r="469" spans="9:9">
      <c r="I469" s="126"/>
    </row>
    <row r="470" spans="9:9">
      <c r="I470" s="126"/>
    </row>
    <row r="471" spans="9:9">
      <c r="I471" s="126"/>
    </row>
    <row r="472" spans="9:9">
      <c r="I472" s="126"/>
    </row>
    <row r="473" spans="9:9">
      <c r="I473" s="126"/>
    </row>
    <row r="474" spans="9:9">
      <c r="I474" s="126"/>
    </row>
    <row r="475" spans="9:9">
      <c r="I475" s="126"/>
    </row>
    <row r="476" spans="9:9">
      <c r="I476" s="126"/>
    </row>
    <row r="477" spans="9:9">
      <c r="I477" s="126"/>
    </row>
    <row r="478" spans="9:9">
      <c r="I478" s="126"/>
    </row>
    <row r="479" spans="9:9">
      <c r="I479" s="126"/>
    </row>
    <row r="480" spans="9:9">
      <c r="I480" s="126"/>
    </row>
    <row r="481" spans="9:9">
      <c r="I481" s="126"/>
    </row>
    <row r="482" spans="9:9">
      <c r="I482" s="126"/>
    </row>
    <row r="483" spans="9:9">
      <c r="I483" s="126"/>
    </row>
    <row r="484" spans="9:9">
      <c r="I484" s="126"/>
    </row>
    <row r="485" spans="9:9">
      <c r="I485" s="126"/>
    </row>
    <row r="486" spans="9:9">
      <c r="I486" s="126"/>
    </row>
    <row r="487" spans="9:9">
      <c r="I487" s="126"/>
    </row>
    <row r="488" spans="9:9">
      <c r="I488" s="126"/>
    </row>
    <row r="489" spans="9:9">
      <c r="I489" s="126"/>
    </row>
    <row r="490" spans="9:9">
      <c r="I490" s="126"/>
    </row>
    <row r="491" spans="9:9">
      <c r="I491" s="126"/>
    </row>
    <row r="492" spans="9:9">
      <c r="I492" s="126"/>
    </row>
    <row r="493" spans="9:9">
      <c r="I493" s="126"/>
    </row>
    <row r="494" spans="9:9">
      <c r="I494" s="126"/>
    </row>
    <row r="495" spans="9:9">
      <c r="I495" s="126"/>
    </row>
    <row r="496" spans="9:9">
      <c r="I496" s="126"/>
    </row>
    <row r="497" spans="9:9">
      <c r="I497" s="126"/>
    </row>
    <row r="498" spans="9:9">
      <c r="I498" s="126"/>
    </row>
    <row r="499" spans="9:9">
      <c r="I499" s="126"/>
    </row>
    <row r="500" spans="9:9">
      <c r="I500" s="126"/>
    </row>
    <row r="501" spans="9:9">
      <c r="I501" s="126"/>
    </row>
    <row r="502" spans="9:9">
      <c r="I502" s="126"/>
    </row>
    <row r="503" spans="9:9">
      <c r="I503" s="126"/>
    </row>
    <row r="504" spans="9:9">
      <c r="I504" s="126"/>
    </row>
    <row r="505" spans="9:9">
      <c r="I505" s="126"/>
    </row>
    <row r="506" spans="9:9">
      <c r="I506" s="126"/>
    </row>
    <row r="507" spans="9:9">
      <c r="I507" s="126"/>
    </row>
    <row r="508" spans="9:9">
      <c r="I508" s="126"/>
    </row>
    <row r="509" spans="9:9">
      <c r="I509" s="126"/>
    </row>
    <row r="510" spans="9:9">
      <c r="I510" s="126"/>
    </row>
    <row r="511" spans="9:9">
      <c r="I511" s="126"/>
    </row>
    <row r="512" spans="9:9">
      <c r="I512" s="126"/>
    </row>
    <row r="513" spans="9:9">
      <c r="I513" s="126"/>
    </row>
    <row r="514" spans="9:9">
      <c r="I514" s="126"/>
    </row>
    <row r="515" spans="9:9">
      <c r="I515" s="126"/>
    </row>
    <row r="516" spans="9:9">
      <c r="I516" s="126"/>
    </row>
    <row r="517" spans="9:9">
      <c r="I517" s="126"/>
    </row>
    <row r="518" spans="9:9">
      <c r="I518" s="126"/>
    </row>
    <row r="519" spans="9:9">
      <c r="I519" s="126"/>
    </row>
    <row r="520" spans="9:9">
      <c r="I520" s="126"/>
    </row>
    <row r="521" spans="9:9">
      <c r="I521" s="126"/>
    </row>
    <row r="522" spans="9:9">
      <c r="I522" s="126"/>
    </row>
    <row r="523" spans="9:9">
      <c r="I523" s="126"/>
    </row>
    <row r="524" spans="9:9">
      <c r="I524" s="126"/>
    </row>
    <row r="525" spans="9:9">
      <c r="I525" s="126"/>
    </row>
    <row r="526" spans="9:9">
      <c r="I526" s="126"/>
    </row>
    <row r="527" spans="9:9">
      <c r="I527" s="126"/>
    </row>
    <row r="528" spans="9:9">
      <c r="I528" s="126"/>
    </row>
    <row r="529" spans="9:9">
      <c r="I529" s="126"/>
    </row>
    <row r="530" spans="9:9">
      <c r="I530" s="126"/>
    </row>
    <row r="531" spans="9:9">
      <c r="I531" s="126"/>
    </row>
    <row r="532" spans="9:9">
      <c r="I532" s="126"/>
    </row>
    <row r="533" spans="9:9">
      <c r="I533" s="126"/>
    </row>
    <row r="534" spans="9:9">
      <c r="I534" s="126"/>
    </row>
    <row r="535" spans="9:9">
      <c r="I535" s="126"/>
    </row>
    <row r="536" spans="9:9">
      <c r="I536" s="126"/>
    </row>
    <row r="537" spans="9:9">
      <c r="I537" s="126"/>
    </row>
    <row r="538" spans="9:9">
      <c r="I538" s="126"/>
    </row>
    <row r="539" spans="9:9">
      <c r="I539" s="126"/>
    </row>
    <row r="540" spans="9:9">
      <c r="I540" s="126"/>
    </row>
    <row r="541" spans="9:9">
      <c r="I541" s="126"/>
    </row>
    <row r="542" spans="9:9">
      <c r="I542" s="126"/>
    </row>
    <row r="543" spans="9:9">
      <c r="I543" s="126"/>
    </row>
    <row r="544" spans="9:9">
      <c r="I544" s="126"/>
    </row>
    <row r="545" spans="9:9">
      <c r="I545" s="126"/>
    </row>
    <row r="546" spans="9:9">
      <c r="I546" s="126"/>
    </row>
    <row r="547" spans="9:9">
      <c r="I547" s="126"/>
    </row>
    <row r="548" spans="9:9">
      <c r="I548" s="126"/>
    </row>
    <row r="549" spans="9:9">
      <c r="I549" s="126"/>
    </row>
    <row r="550" spans="9:9">
      <c r="I550" s="126"/>
    </row>
    <row r="551" spans="9:9">
      <c r="I551" s="126"/>
    </row>
    <row r="552" spans="9:9">
      <c r="I552" s="126"/>
    </row>
    <row r="553" spans="9:9">
      <c r="I553" s="126"/>
    </row>
    <row r="554" spans="9:9">
      <c r="I554" s="126"/>
    </row>
    <row r="555" spans="9:9">
      <c r="I555" s="126"/>
    </row>
    <row r="556" spans="9:9">
      <c r="I556" s="126"/>
    </row>
    <row r="557" spans="9:9">
      <c r="I557" s="126"/>
    </row>
    <row r="558" spans="9:9">
      <c r="I558" s="126"/>
    </row>
    <row r="559" spans="9:9">
      <c r="I559" s="126"/>
    </row>
    <row r="560" spans="9:9">
      <c r="I560" s="126"/>
    </row>
    <row r="561" spans="9:9">
      <c r="I561" s="126"/>
    </row>
    <row r="562" spans="9:9">
      <c r="I562" s="126"/>
    </row>
    <row r="563" spans="9:9">
      <c r="I563" s="126"/>
    </row>
    <row r="564" spans="9:9">
      <c r="I564" s="126"/>
    </row>
    <row r="565" spans="9:9">
      <c r="I565" s="126"/>
    </row>
    <row r="566" spans="9:9">
      <c r="I566" s="126"/>
    </row>
    <row r="567" spans="9:9">
      <c r="I567" s="126"/>
    </row>
    <row r="568" spans="9:9">
      <c r="I568" s="126"/>
    </row>
    <row r="569" spans="9:9">
      <c r="I569" s="126"/>
    </row>
    <row r="570" spans="9:9">
      <c r="I570" s="126"/>
    </row>
    <row r="571" spans="9:9">
      <c r="I571" s="126"/>
    </row>
    <row r="572" spans="9:9">
      <c r="I572" s="126"/>
    </row>
    <row r="573" spans="9:9">
      <c r="I573" s="126"/>
    </row>
    <row r="574" spans="9:9">
      <c r="I574" s="126"/>
    </row>
    <row r="575" spans="9:9">
      <c r="I575" s="126"/>
    </row>
    <row r="576" spans="9:9">
      <c r="I576" s="126"/>
    </row>
    <row r="577" spans="9:9">
      <c r="I577" s="126"/>
    </row>
    <row r="578" spans="9:9">
      <c r="I578" s="126"/>
    </row>
    <row r="579" spans="9:9">
      <c r="I579" s="126"/>
    </row>
    <row r="580" spans="9:9">
      <c r="I580" s="126"/>
    </row>
    <row r="581" spans="9:9">
      <c r="I581" s="126"/>
    </row>
    <row r="582" spans="9:9">
      <c r="I582" s="126"/>
    </row>
    <row r="583" spans="9:9">
      <c r="I583" s="126"/>
    </row>
    <row r="584" spans="9:9">
      <c r="I584" s="126"/>
    </row>
    <row r="585" spans="9:9">
      <c r="I585" s="126"/>
    </row>
    <row r="586" spans="9:9">
      <c r="I586" s="126"/>
    </row>
  </sheetData>
  <mergeCells count="18">
    <mergeCell ref="H2:I2"/>
    <mergeCell ref="A91:B91"/>
    <mergeCell ref="C91:D91"/>
    <mergeCell ref="A93:B93"/>
    <mergeCell ref="C93:D93"/>
    <mergeCell ref="A95:B95"/>
    <mergeCell ref="C95:D95"/>
    <mergeCell ref="A97:B97"/>
    <mergeCell ref="C97:D97"/>
    <mergeCell ref="A99:B99"/>
    <mergeCell ref="C99:D99"/>
    <mergeCell ref="A100:B100"/>
    <mergeCell ref="C100:D100"/>
    <mergeCell ref="A101:B101"/>
    <mergeCell ref="C101:D101"/>
    <mergeCell ref="D110:E110"/>
    <mergeCell ref="B111:C111"/>
    <mergeCell ref="D111:E11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FORMULARIO No 04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ginna</dc:creator>
  <cp:lastModifiedBy>Amanda</cp:lastModifiedBy>
  <dcterms:created xsi:type="dcterms:W3CDTF">2015-06-05T18:17:00Z</dcterms:created>
  <dcterms:modified xsi:type="dcterms:W3CDTF">2020-07-01T23:48:46Z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3082-11.2.0.9431</vt:lpwstr>
  </property>
</Properties>
</file>