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SENA 2024\21. LAVADEROS\LAVADERO RELANZADO\"/>
    </mc:Choice>
  </mc:AlternateContent>
  <xr:revisionPtr revIDLastSave="0" documentId="13_ncr:1_{19A7E41F-8C52-4F35-851E-4B871D290C02}" xr6:coauthVersionLast="47" xr6:coauthVersionMax="47" xr10:uidLastSave="{00000000-0000-0000-0000-000000000000}"/>
  <bookViews>
    <workbookView xWindow="-120" yWindow="-120" windowWidth="20730" windowHeight="11160" tabRatio="593" xr2:uid="{67070518-9E0B-4717-B656-B1542ACABBC5}"/>
  </bookViews>
  <sheets>
    <sheet name="ESTUDIO DE MERCADO" sheetId="5" r:id="rId1"/>
    <sheet name="COTIZACION 1" sheetId="33" r:id="rId2"/>
    <sheet name="COTIZACION 2" sheetId="34" r:id="rId3"/>
    <sheet name="COTIZACION 3" sheetId="3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1xNo._1_0_THW_FASES_Y_NEUTRO">'[1]APU ELEC '!$F$387</definedName>
    <definedName name="_2x1_0F_1x1_0NLSHF">'[1]APU ELEC '!$F$350</definedName>
    <definedName name="_2x4F_1x4N_1x8TLSHF">'[1]APU ELEC '!$F$313</definedName>
    <definedName name="_Fill" hidden="1">#REF!</definedName>
    <definedName name="A_IMPRESIÓN_IM">#REF!</definedName>
    <definedName name="Accesorio_canaleta_plastica_de_100x45_cm_Por_ml">[1]Insumos!$B$168</definedName>
    <definedName name="Accesorio_de_sujeccion_para_luminaria">[1]Insumos!$B$169</definedName>
    <definedName name="Accesorios_de_fijacion">[1]Insumos!$B$170</definedName>
    <definedName name="Acero_de_refuerzo">[1]Insumos!$B$38</definedName>
    <definedName name="Acero_de_refuerzo_Fy_4200_Kg_cm2.">[1]APU!$F$848</definedName>
    <definedName name="Acero_de_refuerzo_Fy_4200_Kg_cm2._C">'[2]2-CIMENTACIONES'!#REF!</definedName>
    <definedName name="Acero_de_refuerzo_muros._Dovelas_acero_horizontal">[2]APU!#REF!</definedName>
    <definedName name="Acometida__en_tubería_PVC_de_1__de_medidor_a_tanque_enterrado">'[2]APU SANI'!$G$75</definedName>
    <definedName name="Acople_copa_flare">[1]Insumos!$B$153</definedName>
    <definedName name="Acople_para_lavamanos_plastico">[1]Insumos!$B$142</definedName>
    <definedName name="Acople_para_sanitario_plastico">[1]Insumos!$B$141</definedName>
    <definedName name="AD">#REF!</definedName>
    <definedName name="Adaptador_macho_de_cobre_1_2">[1]Insumos!$B$149</definedName>
    <definedName name="Adaptador_PVC_1">[1]Insumos!$B$172</definedName>
    <definedName name="Adaptador_PVC_1_1_2">[1]Insumos!$B$171</definedName>
    <definedName name="Adaptador_PVC_1_2">[1]Insumos!$B$173</definedName>
    <definedName name="Adaptador_PVC_3">[1]Insumos!$B$175</definedName>
    <definedName name="Adaptor_EMT_1_2">[1]Insumos!$B$176</definedName>
    <definedName name="Adhesivo_epoxico">[1]Insumos!$B$43</definedName>
    <definedName name="Agua">[1]Insumos!$B$27</definedName>
    <definedName name="Aislador_line_post_de_83_4__23_KV">[1]Insumos!$B$178</definedName>
    <definedName name="Aislador_suspension_sintetico__Polimero_15_KV">[1]Insumos!$B$179</definedName>
    <definedName name="Aislador_tensor_de_6_3_4">[1]Insumos!$B$180</definedName>
    <definedName name="Alambre_de_pua_x400m">[1]Insumos!$B$22</definedName>
    <definedName name="Alambre_Negro">[1]Insumos!$B$39</definedName>
    <definedName name="Alambre_puas_16_5_x400_metros">[3]Insumos!#REF!</definedName>
    <definedName name="Alambrón_de_8mm_y_soporte_DEHN_para_alambrón_de_8mm.">'[1]APU ELEC '!$F$1742</definedName>
    <definedName name="Alambron_en_aluminio_de_8mm">[1]Insumos!$B$181</definedName>
    <definedName name="Alfarjias_en_Concreto_reforzado_de_2500_PSI__0.10mx0.14m_.">[1]APU!$F$1139</definedName>
    <definedName name="Anclajes_para_acero_vertical_y_horizontal._Incluye_perforación_y_epoxico">[1]APU!$F$957</definedName>
    <definedName name="Andamio_Completo">[1]Insumos!$B$422</definedName>
    <definedName name="Anillo_inferrior">'[1]APU ELEC '!$F$1905</definedName>
    <definedName name="Antisol_16_kg">[1]Insumos!$B$47</definedName>
    <definedName name="Arandela_4x4">[1]Insumos!$B$347</definedName>
    <definedName name="Arandela_de_presion_5_8">[1]Insumos!$B$182</definedName>
    <definedName name="Arandela_redonda_5_8">[1]Insumos!$B$183</definedName>
    <definedName name="_xlnm.Extract">#REF!</definedName>
    <definedName name="_xlnm.Print_Area" localSheetId="1">'COTIZACION 1'!$A$1:$F$191</definedName>
    <definedName name="_xlnm.Print_Area" localSheetId="2">'COTIZACION 2'!$A$1:$F$191</definedName>
    <definedName name="_xlnm.Print_Area" localSheetId="3">'COTIZACION 3'!$A$1:$F$191</definedName>
    <definedName name="_xlnm.Print_Area" localSheetId="0">'ESTUDIO DE MERCADO'!$A$1:$L$191</definedName>
    <definedName name="Arena">[1]Insumos!$B$5</definedName>
    <definedName name="Aseo_General">[1]APU!$F$2275</definedName>
    <definedName name="Ayudante">'[1]Mano de obra'!$B$13</definedName>
    <definedName name="Ayudante_Electrico">'[1]Mano de obra'!$B$23</definedName>
    <definedName name="Bajante_para_canaleta_amazonas">[1]Insumos!$B$134</definedName>
    <definedName name="Bandeja_soporta_equipos">[1]Insumos!$B$184</definedName>
    <definedName name="Baranda_de_0.90m_de_altura__para_escaleras__en_Tuberia_Circular_de_2__de_diametro__apoyo_para_niños_a_0.70_metros__angulo_1_1_2___malla_eslabonada_y_anticorrosivo_gris">[1]APU!$F$1638</definedName>
    <definedName name="Barras_apoyo_42__acero_inox">[1]Insumos!$B$360</definedName>
    <definedName name="Base_datos_IM">#REF!</definedName>
    <definedName name="Base_material_seleccionado_compactado_con_95__PM_e__0.30m">[1]APU!$F$1990</definedName>
    <definedName name="Base_punta_captadora_horizontal_2_0_5_8">[1]Insumos!$B$185</definedName>
    <definedName name="_xlnm.Database">#REF!</definedName>
    <definedName name="Bloque_calado_12x20x20cm">[1]Insumos!$B$7</definedName>
    <definedName name="bloque_calado_tipo_persiana__0.10x0.20x0.40m">[1]Insumos!#REF!</definedName>
    <definedName name="Bloque_de_prueba">[1]Insumos!$B$351</definedName>
    <definedName name="Bloque_N°5_semiestructural">[1]Insumos!#REF!</definedName>
    <definedName name="Bloque_semiestructural_0.10x20x40">[1]Insumos!$B$8</definedName>
    <definedName name="Bloque_semiestructural_10x20x40__10MPA">[4]Insumos!$B$8</definedName>
    <definedName name="Bloque_semiestructural_15x20x40">[1]Insumos!$B$6</definedName>
    <definedName name="Bomba_centrifuga_1HP">[1]Insumos!$B$58</definedName>
    <definedName name="Bomba_centrifuga_horizontal___Diametro_succión_1__y_diametro_descarga_1__con_capacidad_Q__0_26_lps_y_altura_dinamica_total_9_81_m.c.a._Motor_electrico_1_HP__incluye_valvula_y_cheque._Accesorios">'[2]APU SANI'!$G$239</definedName>
    <definedName name="Breaker_Enchufable__1x15__10ka">'[2]APU ELECT'!$G$658</definedName>
    <definedName name="Breaker_Enchufable__1x20__10ka">'[1]APU ELEC '!$F$707</definedName>
    <definedName name="Breaker_enchufable_monopolar_1x20A">[1]Insumos!$B$189</definedName>
    <definedName name="Breaker_Totalizador__2x100__10ka">'[2]APU ELECT'!$G$719</definedName>
    <definedName name="Breaker_Totalizador__2x15__10ka">'[2]APU ELECT'!$G$752</definedName>
    <definedName name="Breaker_Totalizador__2x15__10ka.">'[1]APU ELEC '!#REF!</definedName>
    <definedName name="Breaker_Totalizador__2x20__10ka.">'[1]APU ELEC '!#REF!</definedName>
    <definedName name="Breaker_Totalizador__2x80__10ka">'[1]APU ELEC '!#REF!</definedName>
    <definedName name="Breaker_Totalizador__2x90__10ka">'[1]APU ELEC '!#REF!</definedName>
    <definedName name="Breaker_totalizador_2x20__10_kva">[3]Insumos!#REF!</definedName>
    <definedName name="Breaker_totalizador_2x30__10">[3]Insumos!#REF!</definedName>
    <definedName name="Buje_1__x1_2">[1]Insumos!$B$60</definedName>
    <definedName name="Buje_sanitario_4x2">[1]Insumos!$B$59</definedName>
    <definedName name="Cabinas_en_PVC_para_baños_de_adolesentes__incluye_puertas__accesorios_y_cerraduras.">[1]APU!$F$1710</definedName>
    <definedName name="cable_acsr_1_0" hidden="1">#REF!</definedName>
    <definedName name="Cable_ACSR_N°_1_0">[1]Insumos!$B$198</definedName>
    <definedName name="Cable_coaxial_RG_6">[1]Insumos!$B$211</definedName>
    <definedName name="Cable_De_Cobre_2_0_Desnudo." hidden="1">#REF!</definedName>
    <definedName name="Cable_de_cobre_aislado_N°_1_0">'[1]APU ELEC '!$F$1840</definedName>
    <definedName name="Cable_de_cobre_aislado_THHN_N°_1_0_AWG">[1]Insumos!$B$199</definedName>
    <definedName name="Cable_de_cobre_aislado_THHN_N°_12">[1]Insumos!$B$200</definedName>
    <definedName name="Cable_de_cobre_aislado_THHN_N°_4">[1]Insumos!$B$203</definedName>
    <definedName name="Cable_de_cobre_aislado_THHN_N°_8">[1]Insumos!$B$206</definedName>
    <definedName name="Cable_de_cobre_desnudo___2_0">[1]Insumos!$B$343</definedName>
    <definedName name="Cable_de_cobre_desnudo_2_0">[3]Insumos!#REF!</definedName>
    <definedName name="Cable_de_cobre_desnudo_N°_2_0">[3]Insumos!#REF!</definedName>
    <definedName name="Cable_de_cobre_desnudo_N°1_0_AWG">[1]Insumos!$B$208</definedName>
    <definedName name="Cable_de_cobre_desnudo_N°2">[1]Insumos!$B$209</definedName>
    <definedName name="Cable_encahuchetado_3x14">[1]Insumos!$B$212</definedName>
    <definedName name="Cable_galvanizado_SXG_3_8">[1]Insumos!$B$213</definedName>
    <definedName name="CABLE_No._12_LSHF">'[1]APU ELEC '!$F$424</definedName>
    <definedName name="Cable_telefonico_encauchetado__2_pares_interior">[1]Insumos!$B$214</definedName>
    <definedName name="Cable_triplex_10____1_6__THHN_ACSR">'[2]APU ELECT'!$G$418</definedName>
    <definedName name="Cable_triplex_10___1_6__THHN_ACSR" hidden="1">'[5]APU ELEC'!$G$493</definedName>
    <definedName name="Cable_triplex_2___1_2__THHN_ACSR">'[2]APU ELECT'!$G$381</definedName>
    <definedName name="Cable_UTP_nivel_6">[1]Insumos!$B$216</definedName>
    <definedName name="Caja_30x30_Cm_De_Inspección_Subterránea." hidden="1">#REF!</definedName>
    <definedName name="Caja_5500">[1]Insumos!$B$217</definedName>
    <definedName name="Caja_de_control_para_iluminacion_6_contactores">[1]Insumos!$B$219</definedName>
    <definedName name="Caja_De_Inspección_De_0_30_X_0_30_X_0_40_M__En_Concreto." hidden="1">#REF!</definedName>
    <definedName name="Caja_De_Inspección_De_0_60_X_0_60_X_0_60_M__En_Concreto." hidden="1">#REF!</definedName>
    <definedName name="Caja_de_registro_0_30x0_30x0_4_m_concreto">[1]Insumos!$B$224</definedName>
    <definedName name="Caja_de_registro_0_60x0_60x0_6_m_concreto">[1]Insumos!$B$225</definedName>
    <definedName name="Caja_galvanizada_4x4">[1]Insumos!$B$218</definedName>
    <definedName name="Caja_metalica_40x40x15_cm_fondo_madera">[1]Insumos!$B$220</definedName>
    <definedName name="Caja_plastica_para_llave">[1]Insumos!$B$61</definedName>
    <definedName name="Caja_PVC_2_X4">[1]Insumos!$B$226</definedName>
    <definedName name="Caja_PVC_4_X4">[1]Insumos!$B$227</definedName>
    <definedName name="caja_registro_0_8mx0_4m">[1]Insumos!$B$123</definedName>
    <definedName name="Canaleta_plastica_100x45_mm">[1]Insumos!$B$228</definedName>
    <definedName name="Canaleta_tipo_amazonas_PVC_x3m">[1]Insumos!$B$127</definedName>
    <definedName name="canaletas_tipo_amazonas___incluye_accesorios">'[1]APU SANI'!$F$1485</definedName>
    <definedName name="Caseton_de_icopor_recuperable">[1]Insumos!$B$31</definedName>
    <definedName name="Cemento_blanco_x_40_kg">[1]Insumos!$B$44</definedName>
    <definedName name="Cemento_gris_50_Kg">[1]Insumos!$B$9</definedName>
    <definedName name="Cerramiento_Perimetral_Vegetal_en_cerca_viva">[1]APU!$F$1852</definedName>
    <definedName name="Cerramiento_Provisional_en_Lona_Verde__altura_2.10m.">[1]APU!$F$104</definedName>
    <definedName name="Certificación_De_Salidas_De_Datos_En_Categoría._6." hidden="1">#REF!</definedName>
    <definedName name="Cinta_bandit_5_8">[1]Insumos!$B$346</definedName>
    <definedName name="Cinta_sellante_para_gas_10m_1_2">[1]Insumos!$B$154</definedName>
    <definedName name="Codo_45°_de_bajante">[1]Insumos!$B$135</definedName>
    <definedName name="Codo_90°_campana_por_espigo">[1]Insumos!$B$69</definedName>
    <definedName name="Codo_90°_de_bajante">[1]Insumos!$B$136</definedName>
    <definedName name="Codo_90°_de_cobre_1_2">[1]Insumos!$B$146</definedName>
    <definedName name="Codo_90°_Presion_1">[1]Insumos!$B$64</definedName>
    <definedName name="Codo_de_45°_sanitario_2">[1]Insumos!$B$70</definedName>
    <definedName name="Codo_de_45°_sanitario_4">[1]Insumos!$B$71</definedName>
    <definedName name="Codo_sanitario_90°x2">[1]Insumos!$B$140</definedName>
    <definedName name="Codo_sanitario_90°x4">[1]Insumos!$B$139</definedName>
    <definedName name="Collarin_4_x_1">[1]Insumos!$B$125</definedName>
    <definedName name="Columnas_de_Mitigación_en_Concreto_Impermeabilizado_de_3000_PSI.">[1]APU!$F$438</definedName>
    <definedName name="Columnas_en_Concreto_de_3000_PSI.">[1]APU!$F$639</definedName>
    <definedName name="Comisión_de_Topografia">'[1]Mano de obra'!$B$25</definedName>
    <definedName name="Compactador_manual">[1]Insumos!$B$419</definedName>
    <definedName name="Concolor_blanco_5Kg">[1]Insumos!$B$359</definedName>
    <definedName name="Concreto_2000">'[3]Concretos&amp;Morteros'!$G$24</definedName>
    <definedName name="Concreto_3000_PSI_e_10cms__para_andenes__acceso_peatonal_y_circulaciones">[1]APU!$F$1818</definedName>
    <definedName name="concreto_3500">'[3]Concretos&amp;Morteros'!$G$21</definedName>
    <definedName name="Concreto_Impermeabilizado_de_3000_PSI_para_Escaleras">[1]APU!$F$605</definedName>
    <definedName name="Concreto_Impermeabilizado_de_3000_PSI_para_losa_de_Rampa">[1]APU!$F$571</definedName>
    <definedName name="Concreto_impermeabilizado_de_3000PSI_para_muros_tanque__e_0_20">'[1]APU SANI'!$F$550</definedName>
    <definedName name="Concreto_impermeabilizado_de_3000PSI_para_Placa_de_fondo_tanque__e_0_25">'[1]APU SANI'!$F$513</definedName>
    <definedName name="Concreto_impermeabilizado_de_3000PSI_para_Tapa_tanque__e_0_20">'[1]APU SANI'!$F$585</definedName>
    <definedName name="Concreto3000">'[3]Concretos&amp;Morteros'!$G$22</definedName>
    <definedName name="Conector_derivacion_10_12">[1]Insumos!$B$229</definedName>
    <definedName name="Conector_flexible_GN_1M">[1]Insumos!$B$152</definedName>
    <definedName name="Conector_paralelo_DEHN_810_mm">[1]Insumos!$B$230</definedName>
    <definedName name="Conector_paralelo_DEHN_810mm">'[1]APU ELEC '!$F$1773</definedName>
    <definedName name="Control_de_alumbrado__incluye_contadores_y_estaciones_de_mano">'[1]APU ELEC '!$F$774</definedName>
    <definedName name="Corta_Sol_en_Estructura_Metalica_con_Cobertura_Vegetal__Según_Diseño.">[2]APU!$G$678</definedName>
    <definedName name="Cortacircuitos_100_A_10_KVA">[1]Insumos!$B$231</definedName>
    <definedName name="Cruceta_autosoportada_1_4_m">[1]Insumos!$B$349</definedName>
    <definedName name="Cruceta_metalica_2_4_mts">[1]Insumos!$B$232</definedName>
    <definedName name="Cruceta_metalica_2_4_mts_autosortada">[1]Insumos!$B$233</definedName>
    <definedName name="Cuadrilla_11">'[6]Mano de obra'!$B$8</definedName>
    <definedName name="Cuadrilla_12">'[6]Mano de obra'!$B$9</definedName>
    <definedName name="Cuadrilla_13">'[6]Mano de obra'!$B$10</definedName>
    <definedName name="Cuadrilla_14">'[6]Mano de obra'!$B$11</definedName>
    <definedName name="Cuadrilla_15">'[6]Mano de obra'!$B$12</definedName>
    <definedName name="Cuadrilla_16">'[6]Mano de obra'!$B$13</definedName>
    <definedName name="Cubierta_en__Lamina_Termo_Acustica_tipo_Sandwich_con_Poliuretano_inyectado_de_50mm_de_Espesor.">[1]APU!$F$1388</definedName>
    <definedName name="Curva_90°_EMT_1_2">[1]Insumos!$B$235</definedName>
    <definedName name="Curva_90°_IMC_3_4">[1]Insumos!$B$237</definedName>
    <definedName name="Curva_EMT_3_4">[1]Insumos!$B$238</definedName>
    <definedName name="Curva_PVC_1_1_2">[1]Insumos!$B$240</definedName>
    <definedName name="Curva_PVC_1_2">[1]Insumos!$B$241</definedName>
    <definedName name="Curva_PVC_3">[1]Insumos!$B$243</definedName>
    <definedName name="Demarcacion__en_pintura_tipo_trafico">[1]APU!$F$2097</definedName>
    <definedName name="Descapote_manual_en_terreno_natural">[1]APU!$F$1922</definedName>
    <definedName name="Desmonte_y_descapote_a_máquina">[1]APU!$F$71</definedName>
    <definedName name="Diagonal_recta_cruceta_metalica_1_1_2x3_16x0_6">[1]Insumos!$B$245</definedName>
    <definedName name="Disolvente_para_pintura">[1]Insumos!$B$37</definedName>
    <definedName name="Dispensador_papel_higienico_acero_inox">[1]Insumos!$B$363</definedName>
    <definedName name="Dispensador_toallas_de_papel">[1]Insumos!$B$364</definedName>
    <definedName name="Distancia_1">[1]Insumos!$B$434</definedName>
    <definedName name="Divisiones_en_PVC_1_3X1_84m">[1]Insumos!$B$361</definedName>
    <definedName name="Divisiones_en_PVC_para_baños_según_Diseño.">[2]APU!#REF!</definedName>
    <definedName name="Ducha_emergencia_mixta">[1]Insumos!$B$362</definedName>
    <definedName name="Electricista">'[1]Mano de obra'!$B$22</definedName>
    <definedName name="Eleva_personas">[1]Insumos!$B$402</definedName>
    <definedName name="Emulsion_asfaltica">[1]Insumos!$B$398</definedName>
    <definedName name="Enchufe_de_caucho">[1]Insumos!$B$246</definedName>
    <definedName name="Equipo_de_Medida" hidden="1">#REF!</definedName>
    <definedName name="equipo_de_perforación">[7]Insumos!$B$415</definedName>
    <definedName name="Equipo_de_soldadura">[1]Insumos!$B$428</definedName>
    <definedName name="Equipo_Eleva_Personas">[2]APU!$G$1577</definedName>
    <definedName name="Escalera_de_tijera_2_4">[1]Insumos!$B$355</definedName>
    <definedName name="Espaciador_Galv_5_8_x_12">[1]Insumos!$B$247</definedName>
    <definedName name="Espejo_biselado_de_4mm_de_espesor">[1]Insumos!$B$407</definedName>
    <definedName name="Espigo__PIN__largo_19_mm">[1]Insumos!$B$248</definedName>
    <definedName name="Estación_Electronica_total">[1]Insumos!$B$23</definedName>
    <definedName name="Estribos_con_conector_ampac_1_10">[1]Insumos!$B$249</definedName>
    <definedName name="Estructura_metalica_con_tablero_para_baloncesto__arco_para_micro_futbol">[1]Insumos!$B$399</definedName>
    <definedName name="Estructura_metalica_con_tablero_para_baloncesto__arco_para_micro_futbol_y_voleibol">[1]APU!$F$2061</definedName>
    <definedName name="Estufa_de_Mesa">[1]Insumos!$B$406</definedName>
    <definedName name="ewe">#REF!</definedName>
    <definedName name="Excavacion_Manual__incluye_retiro_de_material_distancia_no_mayor_a_5_km">'[1]APU SANI'!$F$443</definedName>
    <definedName name="Excavacion_Manual_para_Estructuras_de_Cimientos">[1]APU!$F$170</definedName>
    <definedName name="Excavacion_Manual_para_tuberias__incluye_retiro_de_material_distancia_no_mayor_a_5_km">'[1]APU SANI'!$F$375</definedName>
    <definedName name="Excavacion_Manual_para_tuberias_sanitarias__incluye_retiro_de_material_distancia_no_mayor_a_5_km">'[1]APU SANI'!$F$1032</definedName>
    <definedName name="Extintor_con_soporte">[3]Insumos!#REF!</definedName>
    <definedName name="Extintor_con_soporte_y_señalizacion_incluida">[1]Insumos!$B$405</definedName>
    <definedName name="Extintores_ABC_Multiproposito__incluye_soporte_y_señalización.">[1]APU!$F$2133</definedName>
    <definedName name="Extracción_IM">#REF!</definedName>
    <definedName name="Face_plates_dobles">[1]Insumos!$B$250</definedName>
    <definedName name="Factor_Prestacional">'[1]Factor Prestacional'!$D$42</definedName>
    <definedName name="Fertilizante_40_KG">[3]Insumos!#REF!</definedName>
    <definedName name="Fijador_de_ala">[1]Insumos!$B$392</definedName>
    <definedName name="Fleje_de_Sujeccion">[1]Insumos!$B$352</definedName>
    <definedName name="Flotador_1">[1]Insumos!$B$73</definedName>
    <definedName name="Flotador_de_1">'[1]APU SANI'!$F$655</definedName>
    <definedName name="FP">'[6]Factor Prestacional'!$D$38</definedName>
    <definedName name="Fusibles_primarios">[1]Insumos!$B$251</definedName>
    <definedName name="Gabinete_autosoportado__lámina__calibre_16_Dm._1200_x_1000_x_40_cms__160KVA" hidden="1">#REF!</definedName>
    <definedName name="Gabinete_autosoportado__lámina_cal_16__1_2_x_1_x_0_4_m_incluye_protecciones_principal_de_300_400_Amp_y_parciales___DPS__160KVA">[1]Insumos!$B$252</definedName>
    <definedName name="Gabinete_autosoportado_construido_en_lámina_COLD_ROLLED_calibre_16_para_uso_exterior_Nema4__de_dimensiones_1200_x_1000x_40_cms__Alto_x_Ancho_x_Profundo_.__incluye_protecciones_principales_de_300_400_Amp__y_parciales__DPS_de_160_KVA">'[2]APU ELECT'!$G$784</definedName>
    <definedName name="Gabinete_de_pared_compacto_de_7_RMS__19_x20">[1]Insumos!$B$253</definedName>
    <definedName name="Gabinete_para_medidor_bloque_de_prueba">[1]Insumos!$B$353</definedName>
    <definedName name="Gato_mediano">[1]Insumos!$B$424</definedName>
    <definedName name="Granito_Negro">[1]Insumos!$B$45</definedName>
    <definedName name="Grapa_bimetalica_DEHN_8_10mm">'[1]APU ELEC '!$F$1807</definedName>
    <definedName name="Grapa_bimetalica_dehn_union_alambronRAPA_BIMATALICA_DEHN_UNIÓN_ALAMBRÓN_CU_8_10MM">[1]Insumos!$B$254</definedName>
    <definedName name="Grapa_cerca_caja_1000_Gr">[3]Insumos!#REF!</definedName>
    <definedName name="Grapa_pasante_tipo_pistola">[1]Insumos!$B$255</definedName>
    <definedName name="Grava_1_2">[1]Insumos!$B$13</definedName>
    <definedName name="Guardacabo_3_8">[1]Insumos!$B$256</definedName>
    <definedName name="Hebilla_Bandit_5_8">[1]Insumos!$B$340</definedName>
    <definedName name="herramientas">'[8]Trans y Herra'!$A$4:$A$37</definedName>
    <definedName name="Herramientas_Menores">[1]Insumos!$B$15</definedName>
    <definedName name="Hincado_de_Pilotes_d_0.30m_y_Mano_de_obra_de_armado_de_refuerzo__fabricacion_y_fundida_de_concreto__no_incluye_materiales">[7]APU!$G$170</definedName>
    <definedName name="Impermeabilizacion_placa_fachada_y_tanques">[1]APU!$F$1424</definedName>
    <definedName name="Impermeabilizante_para_concreto_x_20Kg">[1]Insumos!$B$29</definedName>
    <definedName name="Impermeabilizante_para_concreto_x_20Kg__plastocrete">[4]Insumos!$B$29</definedName>
    <definedName name="Impermeabilizante_toxement_polvo">[1]Insumos!$B$30</definedName>
    <definedName name="Impulsion__en_tubería_PVC_de_1__a_tanque_elevado">'[2]APU SANI'!$G$107</definedName>
    <definedName name="Impulsion__en_tubería_PVC_de_2__de_tanque_elevadoa_tuberia__de_distribucion">'[1]APU SANI'!$F$67</definedName>
    <definedName name="inf">#REF!</definedName>
    <definedName name="Interruptor_doble">[1]Insumos!$B$257</definedName>
    <definedName name="Interruptor_sencillo">[1]Insumos!$B$258</definedName>
    <definedName name="Interruptor_triple">[1]Insumos!$B$259</definedName>
    <definedName name="Jabonera_de_sobreponer_acero_in">[1]Insumos!#REF!</definedName>
    <definedName name="Jabonera_de_sobreponer_acero_inox">'[1]APU SANI'!$F$1380</definedName>
    <definedName name="Jabonera_portobello_de_sobreponer_acero_in">[1]Insumos!$B$164</definedName>
    <definedName name="Juego_de_mallas_para_microfutbol_en_Nylon_No._3">[1]Insumos!$B$400</definedName>
    <definedName name="Lavamanos_de_colgar">'[1]APU SANI'!$F$1170</definedName>
    <definedName name="Lavamanos_de_colgar_blanco">[1]Insumos!$B$368</definedName>
    <definedName name="Lavamanos_para_Personas_con_Movilidad_Reducida">'[1]APU SANI'!$F$1205</definedName>
    <definedName name="Lavamanos_personas_con_movilidad_reducida">[1]Insumos!$B$369</definedName>
    <definedName name="Lavaplatos_Doble_de_acero_inoxidable">'[1]APU SANI'!$F$1275</definedName>
    <definedName name="Lavaplatos_empotrar_doble_acero">[1]Insumos!$B$370</definedName>
    <definedName name="Levante_de_Muros_en_Bloque_Calado__0.12m_Semi_Estrcutural_Gris_a_la_Vista__Formato_20cmX20cm.">[1]APU!$F$922</definedName>
    <definedName name="Levante_de_Muros_en_Bloque_Liso_0.14m_Semi_Estrcutural_Gris_a_la_Vista__Formato_20cmX40cm.">[1]APU!$F$885</definedName>
    <definedName name="Levante_de_Muros_en_Bloque_persiana__Gris_a_la_Vista__Formato_0.10mx20cmX40cm">[1]APU!#REF!</definedName>
    <definedName name="Levante_de_Muros_en_Cubierta_para_Fachada_y_cuchilla_en_Bloque_Liso_0.10m_Semi_Estrcutural_Gris_a_la_Vista__Formato_20cmX40cm.">[1]APU!$F$994</definedName>
    <definedName name="Levante_de_Muros_para_Pasamanos_sobre_Placa_de_Mitigación_y_o_Placa_de_Segundo_piso__en_Bloque_Liso_0.01m_Semi_Estructural_Gris_a_la_Vista__Formato_20cmX40cm">[1]APU!$F$1031</definedName>
    <definedName name="Levante_de_Muros_para_Pasamanos_sobre_Placa_de_Mitigación_y_o_Placa_de_Segundo_piso__en_Bloque_Liso_0.10m_Semi_Estrcutural_Gris_a_la_Vista__Formato_20cmX40cm.">[2]APU!$G$898</definedName>
    <definedName name="Limoncillo_Swinglea">[1]Insumos!$B$410</definedName>
    <definedName name="Limpiador_PVC_1_4_Gal">[1]Insumos!$B$74</definedName>
    <definedName name="Listón_2_x2_x15">[1]Insumos!$B$17</definedName>
    <definedName name="Listón_2_x4_x15">[1]Insumos!$B$18</definedName>
    <definedName name="Localizacion_y_replanteo_de_ejes">[1]APU!$F$1886</definedName>
    <definedName name="Localización_y_trazado_con_equipo_de_precisión.">[1]APU!$F$38</definedName>
    <definedName name="Losa_en_concreto_de_3000_PSI_para_cancha_multiple__esp__15cm">[1]APU!$F$2025</definedName>
    <definedName name="Luminaria_bala_descolgar_1x25w_120_V">[3]Insumos!#REF!</definedName>
    <definedName name="Luminaria_de_emergencia" hidden="1">#REF!</definedName>
    <definedName name="Luminaria_de_emergencia_en_led">[1]Insumos!$B$262</definedName>
    <definedName name="Luminaria_de_MH_400W_200V_completa_calima_II">[1]Insumos!$B$263</definedName>
    <definedName name="luminaria_fluorescente_descolgar_2x28_w">[1]Insumos!$B$265</definedName>
    <definedName name="luminaria_fluorescente_descolgar_2x28_w_t5_con_balasto_electronico_120_v___thd___10">'[2]APU ELECT'!$G$2053</definedName>
    <definedName name="luminaria_hermetica_fluorescente_descolgar_2x28_w">[1]Insumos!$B$266</definedName>
    <definedName name="Luminaria_hermetica_fluorescente_descolgar_2x28_w_t5_con_balasto_electronico_120v__thd___10">'[2]APU ELECT'!$G$2084</definedName>
    <definedName name="Luminaria_metal_halide_de_400w__incluye_poste__bombillo_y_cableado_de_conexión">'[2]APU ELECT'!$G$2022</definedName>
    <definedName name="luminaria_tipo_alumbrado_público_170_w">'[2]APU ELECT'!$G$2212</definedName>
    <definedName name="Luminaria_tipo_bala_fluorescente_1x25_W_120V">[3]Insumos!#REF!</definedName>
    <definedName name="Luminaria_tipo_bala_fluorescente_incrustar_1x25w__120v">'[1]APU ELEC '!$F$2376</definedName>
    <definedName name="Luminaria_tpo_alumbrado_publico_170_W">[3]Insumos!#REF!</definedName>
    <definedName name="madera">#REF!</definedName>
    <definedName name="Madera_aserrada_0.1x1.5m">[3]Insumos!#REF!</definedName>
    <definedName name="Malla_electrosoldada_4_x_4mm__reticula_15x15">[1]Insumos!$B$40</definedName>
    <definedName name="Malla_electrosoldada_XX_084_15X15_4mm">[1]Insumos!$B$41</definedName>
    <definedName name="Manto_500_XT_x10_m2">[1]Insumos!$B$397</definedName>
    <definedName name="Material_de_relleno">[1]Insumos!#REF!</definedName>
    <definedName name="Material_seleccionado__base__PO">[1]Insumos!$B$25</definedName>
    <definedName name="materiales2">'[8]Lista Precios'!$B$5:$B$629</definedName>
    <definedName name="Medidor_electronico">[1]Insumos!$B$350</definedName>
    <definedName name="Mesón_en_concreto_reforzado__acabado_en_Granito_Blanco_Pulido__e_0_10_a__80_cm._Incluye_refuerzo">[1]APU!$F$1104</definedName>
    <definedName name="Mesón_en_Concreto_reforzado__acabado_en_Granito_Blanco_Pulido__e_0_7_a__60_cm._Incluye_refuerzo.">[1]APU!$F$1068</definedName>
    <definedName name="Mezcladora">[1]Insumos!$B$420</definedName>
    <definedName name="micromedidor_1">[1]Insumos!$B$124</definedName>
    <definedName name="Micromedidor_de_1___incluye_válvula_de_corte__cheque_y_caja_de_registro_y_conexión_a_red">'[1]APU SANI'!#REF!</definedName>
    <definedName name="Mortero1_4">'[3]Concretos&amp;Morteros'!$G$28</definedName>
    <definedName name="Mortero1_5">'[3]Concretos&amp;Morteros'!$G$29</definedName>
    <definedName name="Multitoma_de_tres_tomas_dobles">[1]Insumos!$B$269</definedName>
    <definedName name="Muro_soporte_de_rampa_y_escaleras_en_Concreto_Impermeablizado_de_3000PSI">[1]APU!$F$539</definedName>
    <definedName name="Niple_pasamuro_HF_1">[1]Insumos!$B$144</definedName>
    <definedName name="Nivel_de_precision">[1]Insumos!$B$24</definedName>
    <definedName name="Numeros_en_acrilico">[1]Insumos!$B$401</definedName>
    <definedName name="Oficial">'[1]Mano de obra'!$B$12</definedName>
    <definedName name="Org._de_cableado_delantero">[3]Insumos!#REF!</definedName>
    <definedName name="Org._de_cableado_trasero">[1]Insumos!$B$271</definedName>
    <definedName name="Org._de_cableado_vertical">[3]Insumos!#REF!</definedName>
    <definedName name="Organizador_de_cableado_delantero">[1]Insumos!$B$270</definedName>
    <definedName name="Organizador_de_cableado_vertical">[1]Insumos!$B$272</definedName>
    <definedName name="Orinal_incluye_griferia">[1]Insumos!$B$372</definedName>
    <definedName name="Orinales">'[1]APU SANI'!$F$1240</definedName>
    <definedName name="Pacht_cord_cat_6_9m">[1]Insumos!$B$275</definedName>
    <definedName name="Panel_metalico_para_cubiertas___tipo_sandwich_inyectado_en_linea_continua_con_poliuretano__con_accesorios_incluidos">[1]Insumos!$B$386</definedName>
    <definedName name="Pañete_para_Laboratorios__baños_y_cocina">[1]APU!$F$1280</definedName>
    <definedName name="Pararrayos_12_KV__10_KA">[1]Insumos!$B$344</definedName>
    <definedName name="Pared_en_Ceramica_Blanca_para_piso_y__Pared_de_Baños_y_Cocina_en_Formato_30.5cmx30.5cm.">[1]APU!$F$1782</definedName>
    <definedName name="Patch_cords_categoria_6_3m">[1]Insumos!$B$274</definedName>
    <definedName name="Patch_panel_categoria_6_16_puertos">[1]Insumos!$B$276</definedName>
    <definedName name="Pegacor_blanco_x_25_kilos">[1]Insumos!$B$46</definedName>
    <definedName name="Pegante_para_PVC">[1]Insumos!$B$278</definedName>
    <definedName name="Perfil_C">[1]Insumos!$B$33</definedName>
    <definedName name="Perfil_metálico_en_C_Grado_50_para_Correas_de_Soporte_de_Cubierta__Incluye_Elementos_de_Fijación_y_Tensores">[1]APU!$F$811</definedName>
    <definedName name="Perno_3_8_x12">[1]Insumos!$B$279</definedName>
    <definedName name="Perno_de_maquina_5_8x1_1_2">[1]Insumos!$B$280</definedName>
    <definedName name="Perno_de_maquina_5_8x12">[1]Insumos!$B$281</definedName>
    <definedName name="Perno_de_maquina_5_8x8">[1]Insumos!$B$282</definedName>
    <definedName name="Pilotes_en_Concreto_Impermeabilizado_4000_PSI__Diametro_0.03m___Incluye_solo_materiales">[2]APU!$G$203</definedName>
    <definedName name="Pintura_Anticorrosiva">[1]Insumos!$B$36</definedName>
    <definedName name="Pintura_trafico">[1]Insumos!$B$375</definedName>
    <definedName name="Pinza_Voltiamperica">[1]Insumos!$B$354</definedName>
    <definedName name="Piso_Allanado_en_Concreto_para_Aulas__circulaciones_y_area_administrativa_E__0.07cm">[1]APU!$F$1316</definedName>
    <definedName name="Piso_ceramico_antideslizante_33_8x33_8">[1]Insumos!$B$377</definedName>
    <definedName name="Piso_en_ceramica_blanca_antideslizante_para_piso_baños__Laboratorio_y_Cocina_33.8_cmx_33.8_cm">[1]APU!$F$1351</definedName>
    <definedName name="Placa_Aligerada_en_Concreto_de_3000_PSI">[2]APU!$G$500</definedName>
    <definedName name="Placa_Area_para_Elemento_de_fachada_en_Concreto_de_3000_PSI._E_10cm">[1]APU!$F$708</definedName>
    <definedName name="Placa_de_cubierta_en_concreto_de_3000PSI._E_0.10_m">[2]APU!$G$569</definedName>
    <definedName name="Placa_de_entrepiso_Aligerada_en_Concreto_de_3000_PSI">[1]APU!$F$739</definedName>
    <definedName name="Placa_de_Mitigación_Aligerada_en_Concreto_Impermeabilizado_de_3000_PSI">[1]APU!$F$470</definedName>
    <definedName name="Placa_para_Soporte_de_Tanque_Elevado_en_Concreto_de_3000_PSI.">[1]APU!$F$774</definedName>
    <definedName name="Plastocrete">[1]Insumos!#REF!</definedName>
    <definedName name="Portón__en_tubo_de_2___en_malla_eslabonada__altura__2.67m_ancho__4.00m">[1]Insumos!$B$382</definedName>
    <definedName name="Portón_para_acceso_principal__según_diseño__altura__2.67m_ancho__4.00m">[1]APU!$F$1532</definedName>
    <definedName name="Poste_de_concreto_12mtrs_1050KGF">[1]Insumos!$B$284</definedName>
    <definedName name="Poste_de_concreto_12mtrs_510KGF">[1]Insumos!$B$285</definedName>
    <definedName name="Poste_en_concreto12_750_kg_h">'[2]APU ELECT'!$G$1895</definedName>
    <definedName name="Protector_para_cocina_altura__0.63m_ancho__3.00m">[1]APU!$F$1604</definedName>
    <definedName name="Prov">#REF!</definedName>
    <definedName name="PTTO">'[9]PPTO-obra'!#REF!</definedName>
    <definedName name="PUERTADE3.0DEALTO">[1]Insumos!$B$379</definedName>
    <definedName name="puertade3.5dealto">[1]Insumos!$B$378</definedName>
    <definedName name="puertaentuboshorizontales">[1]Insumos!$B$380</definedName>
    <definedName name="Puertas__según_diseño__altura__3.00m_ancho__0.80m">[2]APU!$G$1365</definedName>
    <definedName name="Puertas__según_diseño__altura__3.00m_ancho__1.00m">[2]APU!$G$1223</definedName>
    <definedName name="Puertas__según_diseño__altura__3.50m_ancho__0.80m">[2]APU!$G$1331</definedName>
    <definedName name="Puertas__según_diseño__altura__3.50m_ancho__1.00m">[1]APU!#REF!</definedName>
    <definedName name="Puertas__según_diseño__altura__3.50m_ancho__1.40m">[1]APU!#REF!</definedName>
    <definedName name="Puertas__según_diseño__altura__3.50m_ancho__1.50m">[2]APU!#REF!</definedName>
    <definedName name="Puertas__según_diseño__altura__3.50m_ancho__2.00m">[2]APU!$G$1295</definedName>
    <definedName name="Puertas_Altura___3.00m">[1]APU!$F$1496</definedName>
    <definedName name="Puertas_Altura___3.50m">[1]APU!$F$1460</definedName>
    <definedName name="Pulidora">[1]Insumos!$B$430</definedName>
    <definedName name="Punta_captadora_5_8x_1_mt">[1]Insumos!$B$288</definedName>
    <definedName name="Punta_captadora_y_base_para_punta_captadora">'[1]APU ELEC '!$F$1712</definedName>
    <definedName name="Puntillas">[1]Insumos!$B$19</definedName>
    <definedName name="Regulador_R20">[1]Insumos!$B$151</definedName>
    <definedName name="Reja_1__R1__altura__3.50m_ancho__0.84m">[1]APU!$F$1568</definedName>
    <definedName name="Rejilla_plastica_2">[1]Insumos!$B$75</definedName>
    <definedName name="Relleno__compactado_≥95__P.M.">'[1]APU SANI'!$F$408</definedName>
    <definedName name="Relleno_de_Material_Seleccionado__compactado_≥95__P.M.">[1]APU!$F$236</definedName>
    <definedName name="Relleno_en_material_seleccionado_compactado_al_95__Proctor_Modificado">'[2]2-CIMENTACIONES'!#REF!</definedName>
    <definedName name="Relleno_para_tuberias_sanitarias__compactado_≥95__P.M.">'[1]APU SANI'!$F$1065</definedName>
    <definedName name="Remate_GZ_50_Des_310">[1]Insumos!$B$389</definedName>
    <definedName name="Remate_transversal_Des_500">[1]Insumos!$B$387</definedName>
    <definedName name="Retroexcavadora_caterpillar">[1]Insumos!$B$417</definedName>
    <definedName name="Rieles_de_pavimento">[1]Insumos!#REF!</definedName>
    <definedName name="Salida_para_electrobomba_en_tuberia_emt__cable__12_thhn_thwn" hidden="1">#REF!</definedName>
    <definedName name="Salida_para_iluminacion_exterior_tipo_alumbrado_publico_en_tuberia_pvc_en_cable__8_thhn_thwn" hidden="1">#REF!</definedName>
    <definedName name="salida_para_luminaria_de_emergencia_tuberia_emt__cable__12_thhn_thwn" hidden="1">#REF!</definedName>
    <definedName name="Salida_Para_Luminaria_En_Techo_Tubería_Emt__Cable__12_Thhn_Thwn" hidden="1">#REF!</definedName>
    <definedName name="Salida_Para_Toma_Doble_120v__15a__Color_Blanco___Tubería__Pvc__Cable__12_Thhn_Thwn" hidden="1">#REF!</definedName>
    <definedName name="Salida_Para_Toma_Doble_Con_Protección_De_Abuso_120v__15a__Color_Blanco___Tubería__Pvc__Cable__12_Thhn_Thwn" hidden="1">#REF!</definedName>
    <definedName name="Salida_Para_Tomacorriente_Eléctrico_Doble_120v__15a___Polo_A_Tierra__Gfci__Cable__12_Thhn_Thwn" hidden="1">#REF!</definedName>
    <definedName name="Salida_Para_Tomacorriente_Eléctrico_Regulado_120_V__15_A__Color_Naranja__Polo_A_Tierra__Cable__12_Thhn_Thwn" hidden="1">#REF!</definedName>
    <definedName name="Salida_Para_Ventilador_De_Techo_En_Tubería_Emt__Cable__12_Thhn_Thwn" hidden="1">#REF!</definedName>
    <definedName name="Sanitario_blanco_movilidad_reducida">[1]Insumos!$B$383</definedName>
    <definedName name="Sanitario_tipo_institucional_blanco">[1]Insumos!$B$385</definedName>
    <definedName name="Sellante">[1]Insumos!$B$150</definedName>
    <definedName name="Sellante__x300_ML">[1]Insumos!$B$393</definedName>
    <definedName name="Señalizacion_en_acrilico_numeracion_aulas">[1]APU!$F$2239</definedName>
    <definedName name="Sifon_2">[1]Insumos!$B$77</definedName>
    <definedName name="Sifon_4">[1]Insumos!#REF!</definedName>
    <definedName name="Silicona_300_CC">[1]Insumos!$B$143</definedName>
    <definedName name="Sistema_de_tratamiento_de_aguas_residuales_mediante_el_uso_de_un_sistema_anaeróbico__FAF__Humedal_artififical_como_tratamiento_secundario_y_terciario_y_sistema_de_reutilización_de_agua_no_potable_en_sanitario.">'[1]APU SANI'!$F$997</definedName>
    <definedName name="SMIN">'[3]Factor Prestacional'!$C$6</definedName>
    <definedName name="SMT">'[3]Factor Prestacional'!$C$8</definedName>
    <definedName name="Sobrecimiento_en_bloque_macizo_15x20x30_cms__3_hiladas__va_imperm">'[2]2-CIMENTACIONES'!#REF!</definedName>
    <definedName name="Solado_en_concreto_de_2000_Psi_E_0.05">'[1]APU SANI'!$F$478</definedName>
    <definedName name="Solado_en_Concreto_de_2200_PSI_para_Zapatas.">[1]APU!$F$302</definedName>
    <definedName name="Solado_en_Concreto_pobre_e_5cm">'[2]2-CIMENTACIONES'!#REF!</definedName>
    <definedName name="Soldador">'[1]Mano de obra'!$B$24</definedName>
    <definedName name="Soldadura">[3]Insumos!#REF!</definedName>
    <definedName name="Soldadura_7018x1_8">[1]Insumos!$B$34</definedName>
    <definedName name="Soldadura_exoterica_115_gr">[1]Insumos!$B$290</definedName>
    <definedName name="Soldadura_exoterica_150_gr">[1]Insumos!$B$291</definedName>
    <definedName name="Soldadura_exoterica_90_gr">[1]Insumos!$B$292</definedName>
    <definedName name="Soldadura_Exotérmica__90_G">'[1]APU ELEC '!$F$1648</definedName>
    <definedName name="Soldadura_PVC_1_4_galon">[1]Insumos!$B$78</definedName>
    <definedName name="Soporte_bajante">[1]Insumos!$B$137</definedName>
    <definedName name="Soporte_DEHN_para_conductor_8mm">[1]Insumos!$B$295</definedName>
    <definedName name="Soporte_metalico_para_canaleta">[1]Insumos!$B$133</definedName>
    <definedName name="Soporte_PVC_para_canaleta">[1]Insumos!$B$132</definedName>
    <definedName name="succion_en_tuberia_PVC__de_1__de_tanque_subterraneo_a_tanque_elevado">'[1]APU SANI'!$F$36</definedName>
    <definedName name="Suministro_e_instalación_de_bajante_con_tubo_3__m.g_tipo_pesado__cinta_bandit_." hidden="1">#REF!</definedName>
    <definedName name="Suministro_e_Instalación_De_Bandejas_Soporta_Equipos_Metálicas." hidden="1">#REF!</definedName>
    <definedName name="Suministro_e_Instalación_de_cable_coaxial_al_95">'[1]APU ELEC '!$F$944</definedName>
    <definedName name="Suministro_e_Instalación_De_Cable_Utp_4_Pares_Cat_6__Uso_Interior">'[1]APU ELEC '!$F$1012</definedName>
    <definedName name="Suministro_e_Instalación_De_Caja__40x40x15_Cm_Metálica_Fondo_De_Madera__Distribución_Teléfonos.">'[2]APU ELECT'!$G$1421</definedName>
    <definedName name="Suministro_e_Instalación_De_Canaleta_Plástica_45x100_Cms_.Incluye__Accesorios_Y_Elementos_De_Fijación" hidden="1">#REF!</definedName>
    <definedName name="Suministro_e_instalación_de_conjunto_de_pararrayos_y_caja_primaria_de_15_kv_tipo_polimerico_de_12_kv__10_ka." hidden="1">#REF!</definedName>
    <definedName name="Suministro_e_instalación_de_Espejo_Biselado_de_4mm_de_espesor.">[1]APU!$F$2205</definedName>
    <definedName name="suministro_e_instalacion_de_estructura_de_alineacion_primaria_en__media_tensión_monofasica">'[1]APU ELEC '!$F$2251</definedName>
    <definedName name="suministro_e_instalacion_de_estructura_de_fin_de_linea_primaria_en__media_tensión_monofasica" hidden="1">#REF!</definedName>
    <definedName name="suministro_e_instalacion_de_estructura_punto_de_conexion_en__media_tensión_monofasica" hidden="1">#REF!</definedName>
    <definedName name="Suministro_e_instalación_de_Estufa_mesa">[1]APU!$F$2169</definedName>
    <definedName name="Suministro_e_Instalación_De_Gabinete_Rack_Pared_1_00_Mts_X__0_65_X_0_50_Mts_Cerrado____Centro_Principal_De_Cableado." hidden="1">#REF!</definedName>
    <definedName name="Suministro_e_instalacion_de_gas">'[1]APU SANI'!$F$962</definedName>
    <definedName name="Suministro_e_Instalación_de_micromedidor_de_1_2___incluye_válvula_de_corte__cheque_y_caja_de_registro.">'[1]APU SANI'!#REF!</definedName>
    <definedName name="Suministro_e_Instalación_De_Multitoma_De_Tres_Tomas_Dobles_De_Tierra_Aislada__Con_Picos_Protectores." hidden="1">#REF!</definedName>
    <definedName name="Suministro_e_Instalación_De_Organizador_De_Cableado_Delantero." hidden="1">#REF!</definedName>
    <definedName name="Suministro_e_Instalación_De_Organizador_De_Cableado_Trasero." hidden="1">#REF!</definedName>
    <definedName name="Suministro_e_Instalación_De_Organizador_De_Cableado_Vertical_De_0_6_M." hidden="1">#REF!</definedName>
    <definedName name="Suministro_e_Instalación_De_Patch_Cord_0_9_Mt_Cat_6__Color_Rojo." hidden="1">#REF!</definedName>
    <definedName name="Suministro_e_Instalación_De_Patch_Cord_De_3_M_Cat_6__Color_Rojo." hidden="1">#REF!</definedName>
    <definedName name="Suministro_e_Instalación_De_Patch_Panel_16_Puertos_Cat_6_Marca_Amp_O_Equivalente." hidden="1">#REF!</definedName>
    <definedName name="suministro_e_instalacion_de_retenida_primaria_en__media_tensión" hidden="1">#REF!</definedName>
    <definedName name="Suministro_e_Instalación_De_Salida__Datos__Categoría_6_Incluye_Face_Plate___Jack_Rj45_Marca_Amp_O_Equivalente.">'[2]APU ELECT'!$G$984</definedName>
    <definedName name="Suministro_e_Instalación_de_salida__de_TV">'[1]APU ELEC '!$F$910</definedName>
    <definedName name="Suministro_e_Instalación_De_Sistema_Ininterrumpido_Ups_De_5_Kva__Monofásica__Incluye_Alimentador_Y_Conexiones" hidden="1">'[10]APU ELEC'!$G$1467</definedName>
    <definedName name="Tabla_1_x12_x10´_blanca">[1]Insumos!$B$28</definedName>
    <definedName name="Tablero_bifasico__12_circuitos_con_puerta__240_120v__200_amp." hidden="1">#REF!</definedName>
    <definedName name="Tablero_bifasico__24_circuitos_con_puerta__240_120v__200_amp.">'[1]APU ELEC '!$F$842</definedName>
    <definedName name="Tablero_bifasico__28_circuitos_con_puerta__240_120v__200_amp.">'[1]APU ELEC '!$F$808</definedName>
    <definedName name="Tablero_bifasico_18_circuitos">[1]Insumos!$B$298</definedName>
    <definedName name="Tablero_bifasico_24_circuitos">[1]Insumos!$B$299</definedName>
    <definedName name="Tablero_bifasico_8_circuitos">[1]Insumos!$B$300</definedName>
    <definedName name="Tablero_Redulado__8_circuitos_con_puerta__240_120v__200_amp.">'[1]APU ELEC '!$F$876</definedName>
    <definedName name="Tableros_madera_0.7x1.4m">[1]Insumos!$B$427</definedName>
    <definedName name="Tablon_de_madera">[1]Insumos!$B$423</definedName>
    <definedName name="Taladro_percutor_1_2">[1]Insumos!$B$429</definedName>
    <definedName name="Tanque_5000_Ml">[1]Insumos!$B$79</definedName>
    <definedName name="Tanque_IHMOFF">[1]Insumos!$B$160</definedName>
    <definedName name="Tanque_Plastico_de_1000_Lts_incluye_valvula_y_accesorios_de_instalacion">'[2]APU SANI'!$G$309</definedName>
    <definedName name="Tapa_ciega_PVC_4X4">[1]Insumos!$B$301</definedName>
    <definedName name="Tapa_externa">[1]Insumos!$B$131</definedName>
    <definedName name="Tapa_fluxe">[1]Insumos!$B$302</definedName>
    <definedName name="tapon_1">[1]Insumos!$B$159</definedName>
    <definedName name="Tee_de_cobre_1_2">[1]Insumos!$B$148</definedName>
    <definedName name="Tee_presion_1">[1]Insumos!$B$80</definedName>
    <definedName name="Tee_sanitaria_2_x2_x2">[1]Insumos!$B$84</definedName>
    <definedName name="Tela_de_cerramiento_verde_h_2.1mx_100m">[1]Insumos!$B$20</definedName>
    <definedName name="Temporizador">[1]Insumos!$B$303</definedName>
    <definedName name="Terminales_de_cobre_estañado_N°_1_0">[1]Insumos!$B$304</definedName>
    <definedName name="Terminales_de_cobre_estañado_N°_4_0">[1]Insumos!$B$306</definedName>
    <definedName name="Terminales_de_cobre_estañado_N°_8">[1]Insumos!$B$308</definedName>
    <definedName name="Timbre">[1]Insumos!$B$348</definedName>
    <definedName name="timbre_industrial_1">'[1]APU ELEC '!$F$2153</definedName>
    <definedName name="_xlnm.Print_Titles" localSheetId="1">'COTIZACION 1'!$4:$4</definedName>
    <definedName name="_xlnm.Print_Titles" localSheetId="2">'COTIZACION 2'!$4:$4</definedName>
    <definedName name="_xlnm.Print_Titles" localSheetId="3">'COTIZACION 3'!$4:$4</definedName>
    <definedName name="_xlnm.Print_Titles" localSheetId="0">'ESTUDIO DE MERCADO'!$4:$4</definedName>
    <definedName name="Toma_doble_polo_a_tierra">[1]Insumos!$B$310</definedName>
    <definedName name="Toma_para_TV_Coaxial">[1]Insumos!$B$312</definedName>
    <definedName name="Tomacorriente_para_telefono">[1]Insumos!$B$311</definedName>
    <definedName name="Tornillo_autoperforante_6_3x15_neopreno_capelote">[1]Insumos!$B$390</definedName>
    <definedName name="Tornillo_autorroscante_6_3x0_20_neopreno">[1]Insumos!$B$391</definedName>
    <definedName name="Tracjacks_categoria_6">[1]Insumos!$B$313</definedName>
    <definedName name="tramites_y_pagos_ante_electricaribe" hidden="1">#REF!</definedName>
    <definedName name="tramites_y_pagos_para_certificacion_retie" hidden="1">#REF!</definedName>
    <definedName name="tramites_y_pagos_para_certificacion_retilap" hidden="1">#REF!</definedName>
    <definedName name="Trampa_de_grasas_500_litros">[1]Insumos!$B$138</definedName>
    <definedName name="Transformador_10_5_AMP_17_5KVA">[1]Insumos!$B$314</definedName>
    <definedName name="Transformador_50KVA_13200V">[1]Insumos!$B$315</definedName>
    <definedName name="Transformador_de_corriente_ATEL__MT__INT_5__10__5_AMP_17__5_KVA">'[2]APU ELECT'!$G$1927</definedName>
    <definedName name="Transformador_de_corriente_ATEL_MT_INT_5_10_5_AMP_17_5_KV" hidden="1">#REF!</definedName>
    <definedName name="Transformador_monofasico_25_KVA_13_200_V">'[2]APU ELECT'!$G$1454</definedName>
    <definedName name="Transformador_monofasico_50_KVA_13_200_V">'[1]APU ELEC '!$F$1481</definedName>
    <definedName name="Transporte_de_material">[1]Insumos!$B$418</definedName>
    <definedName name="Tuberia_de_cobre_1_2__X_1ml">[1]Insumos!$B$145</definedName>
    <definedName name="Tubería_EMT_De_1_2">'[1]APU ELEC '!$F$637</definedName>
    <definedName name="Tubería_EMT_De_3_4">'[1]APU ELEC '!$F$675</definedName>
    <definedName name="Tuberia_PVC__1__x_3m">[1]Insumos!$B$87</definedName>
    <definedName name="Tuberia_PVC__2__x_1m">[1]Insumos!$B$88</definedName>
    <definedName name="Tuberia_PVC__4__x_3m">[1]Insumos!$B$90</definedName>
    <definedName name="Tubería_PVC_De_1__1_2">'[1]APU ELEC '!$F$535</definedName>
    <definedName name="Tubería_PVC_De_1_2">'[1]APU ELEC '!$F$498</definedName>
    <definedName name="Tubería_PVC_De_2">'[2]APU ELECT'!$G$455</definedName>
    <definedName name="Tuberia_pvc_de_3_4" hidden="1">#REF!</definedName>
    <definedName name="Tuberia_PVC_presion_1_x6m">[1]Insumos!$B$94</definedName>
    <definedName name="Tuberia_PVC_sanitaria_2">'[1]APU SANI'!$F$788</definedName>
    <definedName name="Tuberia_PVC_sanitaria_2__para_ventilación">'[1]APU SANI'!$F$821</definedName>
    <definedName name="Tuberia_PVC_ventilacion__2__6m">[1]Insumos!$B$98</definedName>
    <definedName name="Tuberia_redonda_galvanizada__1_1_2_x6m">[1]Insumos!$B$395</definedName>
    <definedName name="Tuberia_redonda_x6m__2">[1]Insumos!$B$396</definedName>
    <definedName name="Tuberia_sanitaria_PVC_2__x_6m">[1]Insumos!$B$89</definedName>
    <definedName name="Tuberia_sanitaria_PVC_4__x_6m">[1]Insumos!$B$90</definedName>
    <definedName name="Tubo_conduit_IMC_3_4_x3m">[1]Insumos!$B$321</definedName>
    <definedName name="Tubo_EMT_conduit_1_2">[1]Insumos!$B$329</definedName>
    <definedName name="Tubo_EMT_conduit_3_4">[1]Insumos!$B$331</definedName>
    <definedName name="Tubo_galvanizado_IMC_1_1_4">[1]Insumos!$B$345</definedName>
    <definedName name="Tubo_PVC_conduit_1_1_2">[1]Insumos!$B$324</definedName>
    <definedName name="Tubo_PVC_conduit_1_2">[1]Insumos!$B$323</definedName>
    <definedName name="Tubo_PVC_conduit_3">[1]Insumos!$B$326</definedName>
    <definedName name="Tubo_PVC_conduit_3_4">[1]Insumos!$B$327</definedName>
    <definedName name="Tuerca_ojo_alargado_5_8">[1]Insumos!$B$332</definedName>
    <definedName name="Unidad_de_medida">[1]Insumos!$B$342</definedName>
    <definedName name="Union_bajante">[1]Insumos!$B$130</definedName>
    <definedName name="union_canal">[1]Insumos!$B$128</definedName>
    <definedName name="Union_EMT_1_2">[1]Insumos!$B$334</definedName>
    <definedName name="Union_presion_1">[1]Insumos!$B$100</definedName>
    <definedName name="Union_sanitaria_2">[1]Insumos!$B$104</definedName>
    <definedName name="Union_sanitaria_4">[1]Insumos!$B$106</definedName>
    <definedName name="Union_sin_tope_de_cobre_1_2">[1]Insumos!$B$147</definedName>
    <definedName name="Union_universal_1">[1]Insumos!$B$107</definedName>
    <definedName name="Universal_1">[1]Insumos!$B$158</definedName>
    <definedName name="UPS_bifasica_220V_5KVA">[1]Insumos!$B$337</definedName>
    <definedName name="Valvula_bola_gas_de_manija">[1]Insumos!$B$155</definedName>
    <definedName name="valvula_bola_rosca_1">[1]Insumos!$B$108</definedName>
    <definedName name="Valvula_Cheque">'[1]APU SANI'!$F$267</definedName>
    <definedName name="valvula_cheque_horizontal_1">[1]Insumos!$B$110</definedName>
    <definedName name="valvula_corte_1">[1]Insumos!$B$117</definedName>
    <definedName name="Valvula_de_cierre_rapido_1___incluye_caja_plastica">'[1]APU SANI'!$F$166</definedName>
    <definedName name="Valvula_de_pie_PVC_1">[1]Insumos!$B$113</definedName>
    <definedName name="Varilla_cooper_weld_2_4">[1]Insumos!$B$338</definedName>
    <definedName name="Varilla_cooperweld_2.4_mtrs">'[1]APU ELEC '!$F$1874</definedName>
    <definedName name="Varilla_de_anclaje_5_8x_1_8_m">[1]Insumos!$B$339</definedName>
    <definedName name="varilla_lisa_cuadrada_1_2">[1]Insumos!$B$53</definedName>
    <definedName name="Varilla_Puesta_A_Tierra_De_5_8_X_2.40" hidden="1">#REF!</definedName>
    <definedName name="Ventana_2_en_perfil_metalico_y_malla_cuadrada__Según_diseño__altura_2.00m_ancho_1.00m">[1]APU!#REF!</definedName>
    <definedName name="Ventana_aluminio_natural_ref_8025_tres_rieles__tres_hojas_seguros_media_luna__felpa_empaque__vidrio_templado_incoloro_de_4mm__un_montante_en_perfil_3_x_1_liso__dos_divisores_para_tres_espacios_persianas_S315._con_un_montante_fijo_de_40_Area__2_82_x_1_64">[1]Insumos!$B$381</definedName>
    <definedName name="Ventana_en_aluminio_natural_sistema_8025_con_vidrio__incoloro_de_4mm_con_marco_en_tubo_de_1_1_2_x_1_1_2_con_adaptador_según_diseño_Ancho_1.72m__Alto_2.54m">[1]APU!#REF!</definedName>
    <definedName name="Ventana_en_aluminio_natural_sistema_8025_con_vidrio__incoloro_de_4mm_con_marco_en_tubo_de_1_1_2_x_1_1_2_con_adaptador_según_diseño_Ancho_2.82m__Alto_2.04m">[1]APU!$F$1674</definedName>
    <definedName name="Ventana_en_aluminio_natural_sistema_8025_con_vidrio__templado_de_4mm_con_sus_rodajas_seguro_media_luna_con_persiana_en_aluminio_ref._ALN_315_color_natural_con_marco_en_tubo_de_1_1_2_x_1_1_2_con_adaptador_según_diseño.">[2]APU!$G$1471</definedName>
    <definedName name="Vibrador_electrico_de_concreto">[1]Insumos!$B$421</definedName>
    <definedName name="Viga_canal_en_concreto_reforzado_de_3000psi_impermeabilizado">[1]APU!#REF!</definedName>
    <definedName name="Viga_de_Confinamiento_para_muros._0.10m_X_0.10_m">[1]APU!$F$1175</definedName>
    <definedName name="Viga_de_Confinamiento_para_muros._0.10m_X_0.20_m">[1]APU!$F$1211</definedName>
    <definedName name="Viga_de_Confinamiento_para_muros._0.10m_X_0.30_m">[1]APU!$F$1244</definedName>
    <definedName name="Vigas_de_Cimentación_Concreto_3000_PSI">'[2]2-CIMENTACIONES'!#REF!</definedName>
    <definedName name="Vigas_de_Cimentación_en_Concreto_de_3000_PSI">[1]APU!$F$367</definedName>
    <definedName name="Vigas_de_Cubierta_y_tanque_elevado_en_Concreto_de_3000_PSI.">[1]APU!$F$673</definedName>
    <definedName name="Vigas_Soporte__de_rampa_y_escalera_en_Concreto_Impermeabilizado_de_3000PSI">[1]APU!$F$505</definedName>
    <definedName name="Vigas_Soporte__de_rampa_y_escalera_en_Concreto_Impermeabilizado_de_3000PSI.">[2]APU!$G$369</definedName>
    <definedName name="wrn.GP.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X" hidden="1">#REF!</definedName>
    <definedName name="yee_sanitaria_2_x2_x2">[1]Insumos!$B$120</definedName>
    <definedName name="yee_sanitaria_4_x4_x2">[1]Insumos!$B$118</definedName>
    <definedName name="Z_A9FF6F3C_8CAD_4F83_88AB_A1344BC57F0E_.wvu.Cols" localSheetId="1" hidden="1">'COTIZACION 1'!#REF!</definedName>
    <definedName name="Z_A9FF6F3C_8CAD_4F83_88AB_A1344BC57F0E_.wvu.Cols" localSheetId="2" hidden="1">'COTIZACION 2'!$E:$F</definedName>
    <definedName name="Z_A9FF6F3C_8CAD_4F83_88AB_A1344BC57F0E_.wvu.Cols" localSheetId="3" hidden="1">'COTIZACION 3'!$E:$E</definedName>
    <definedName name="Z_A9FF6F3C_8CAD_4F83_88AB_A1344BC57F0E_.wvu.Cols" localSheetId="0" hidden="1">'ESTUDIO DE MERCADO'!$G:$I</definedName>
    <definedName name="Zapatas_en_Concreto__3000_PSI">'[2]2-CIMENTACIONES'!#REF!</definedName>
    <definedName name="Zapatas_en_Concreto_Impermeabilizado_de_3000_PSI.">[1]APU!$F$335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3" i="5" l="1"/>
  <c r="L181" i="5"/>
  <c r="L179" i="5"/>
  <c r="L178" i="5"/>
  <c r="L9" i="5" l="1"/>
  <c r="L11" i="5"/>
  <c r="L13" i="5"/>
  <c r="L16" i="5"/>
  <c r="L20" i="5"/>
  <c r="L22" i="5"/>
  <c r="L25" i="5"/>
  <c r="L27" i="5"/>
  <c r="L29" i="5"/>
  <c r="L31" i="5"/>
  <c r="L33" i="5"/>
  <c r="L35" i="5"/>
  <c r="L40" i="5"/>
  <c r="L41" i="5"/>
  <c r="L43" i="5"/>
  <c r="L44" i="5"/>
  <c r="L45" i="5"/>
  <c r="L47" i="5"/>
  <c r="L49" i="5"/>
  <c r="L51" i="5"/>
  <c r="L53" i="5"/>
  <c r="L59" i="5"/>
  <c r="L60" i="5"/>
  <c r="L68" i="5"/>
  <c r="L69" i="5"/>
  <c r="L70" i="5"/>
  <c r="L72" i="5"/>
  <c r="L73" i="5"/>
  <c r="L75" i="5"/>
  <c r="L76" i="5"/>
  <c r="L78" i="5"/>
  <c r="L79" i="5"/>
  <c r="L81" i="5"/>
  <c r="L82" i="5"/>
  <c r="L84" i="5"/>
  <c r="L85" i="5"/>
  <c r="L90" i="5"/>
  <c r="L93" i="5"/>
  <c r="L95" i="5"/>
  <c r="L99" i="5"/>
  <c r="L102" i="5"/>
  <c r="L103" i="5"/>
  <c r="L105" i="5"/>
  <c r="L106" i="5"/>
  <c r="L107" i="5"/>
  <c r="L115" i="5"/>
  <c r="L118" i="5"/>
  <c r="L119" i="5"/>
  <c r="L121" i="5"/>
  <c r="L124" i="5"/>
  <c r="L126" i="5"/>
  <c r="L131" i="5"/>
  <c r="L135" i="5"/>
  <c r="L136" i="5"/>
  <c r="L144" i="5"/>
  <c r="L150" i="5"/>
  <c r="L151" i="5"/>
  <c r="L158" i="5"/>
  <c r="L160" i="5"/>
  <c r="L162" i="5"/>
  <c r="L166" i="5"/>
  <c r="L168" i="5"/>
  <c r="L171" i="5"/>
  <c r="L173" i="5"/>
  <c r="K92" i="5"/>
  <c r="K9" i="5"/>
  <c r="K10" i="5"/>
  <c r="K11" i="5"/>
  <c r="K12" i="5"/>
  <c r="K13" i="5"/>
  <c r="K14" i="5"/>
  <c r="K16" i="5"/>
  <c r="K17" i="5"/>
  <c r="K20" i="5"/>
  <c r="K21" i="5"/>
  <c r="K22" i="5"/>
  <c r="K23" i="5"/>
  <c r="K25" i="5"/>
  <c r="K26" i="5"/>
  <c r="K27" i="5"/>
  <c r="K28" i="5"/>
  <c r="K30" i="5"/>
  <c r="K32" i="5"/>
  <c r="K33" i="5"/>
  <c r="K34" i="5"/>
  <c r="K36" i="5"/>
  <c r="K37" i="5"/>
  <c r="K38" i="5"/>
  <c r="K39" i="5"/>
  <c r="K41" i="5"/>
  <c r="K42" i="5"/>
  <c r="K43" i="5"/>
  <c r="K46" i="5"/>
  <c r="K47" i="5"/>
  <c r="K48" i="5"/>
  <c r="K49" i="5"/>
  <c r="K50" i="5"/>
  <c r="K51" i="5"/>
  <c r="K52" i="5"/>
  <c r="K54" i="5"/>
  <c r="K55" i="5"/>
  <c r="K56" i="5"/>
  <c r="K57" i="5"/>
  <c r="K58" i="5"/>
  <c r="K61" i="5"/>
  <c r="K62" i="5"/>
  <c r="K63" i="5"/>
  <c r="K64" i="5"/>
  <c r="K65" i="5"/>
  <c r="K66" i="5"/>
  <c r="K67" i="5"/>
  <c r="K69" i="5"/>
  <c r="K71" i="5"/>
  <c r="K73" i="5"/>
  <c r="K74" i="5"/>
  <c r="K75" i="5"/>
  <c r="K77" i="5"/>
  <c r="K79" i="5"/>
  <c r="K80" i="5"/>
  <c r="K100" i="5"/>
  <c r="K101" i="5"/>
  <c r="K103" i="5"/>
  <c r="K104" i="5"/>
  <c r="K105" i="5"/>
  <c r="K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90" i="5"/>
  <c r="J91" i="5"/>
  <c r="J92" i="5"/>
  <c r="J93" i="5"/>
  <c r="J95" i="5"/>
  <c r="J99" i="5"/>
  <c r="J100" i="5"/>
  <c r="J101" i="5"/>
  <c r="J102" i="5"/>
  <c r="J103" i="5"/>
  <c r="J104" i="5"/>
  <c r="J105" i="5"/>
  <c r="J106" i="5"/>
  <c r="J107" i="5"/>
  <c r="J111" i="5"/>
  <c r="J114" i="5"/>
  <c r="J115" i="5"/>
  <c r="J117" i="5"/>
  <c r="J118" i="5"/>
  <c r="J119" i="5"/>
  <c r="J121" i="5"/>
  <c r="J124" i="5"/>
  <c r="J126" i="5"/>
  <c r="J127" i="5"/>
  <c r="J128" i="5"/>
  <c r="J131" i="5"/>
  <c r="J135" i="5"/>
  <c r="J136" i="5"/>
  <c r="J142" i="5"/>
  <c r="J144" i="5"/>
  <c r="J150" i="5"/>
  <c r="J151" i="5"/>
  <c r="J152" i="5"/>
  <c r="J153" i="5"/>
  <c r="J154" i="5"/>
  <c r="J155" i="5"/>
  <c r="J156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90" i="5"/>
  <c r="H92" i="5"/>
  <c r="H93" i="5"/>
  <c r="H95" i="5"/>
  <c r="H99" i="5"/>
  <c r="H100" i="5"/>
  <c r="H101" i="5"/>
  <c r="H102" i="5"/>
  <c r="H103" i="5"/>
  <c r="H104" i="5"/>
  <c r="H105" i="5"/>
  <c r="H106" i="5"/>
  <c r="H107" i="5"/>
  <c r="H115" i="5"/>
  <c r="H118" i="5"/>
  <c r="H119" i="5"/>
  <c r="H121" i="5"/>
  <c r="H124" i="5"/>
  <c r="H126" i="5"/>
  <c r="H131" i="5"/>
  <c r="H135" i="5"/>
  <c r="H136" i="5"/>
  <c r="H144" i="5"/>
  <c r="H150" i="5"/>
  <c r="H151" i="5"/>
  <c r="H158" i="5"/>
  <c r="H160" i="5"/>
  <c r="H162" i="5"/>
  <c r="H166" i="5"/>
  <c r="H168" i="5"/>
  <c r="H171" i="5"/>
  <c r="H172" i="5"/>
  <c r="H173" i="5"/>
  <c r="H174" i="5"/>
  <c r="H175" i="5"/>
  <c r="H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4" i="5"/>
  <c r="F85" i="5"/>
  <c r="F90" i="5"/>
  <c r="F91" i="5"/>
  <c r="F92" i="5"/>
  <c r="F93" i="5"/>
  <c r="F95" i="5"/>
  <c r="F99" i="5"/>
  <c r="F100" i="5"/>
  <c r="F101" i="5"/>
  <c r="F102" i="5"/>
  <c r="F103" i="5"/>
  <c r="F104" i="5"/>
  <c r="F105" i="5"/>
  <c r="F106" i="5"/>
  <c r="F107" i="5"/>
  <c r="F115" i="5"/>
  <c r="F118" i="5"/>
  <c r="F119" i="5"/>
  <c r="F121" i="5"/>
  <c r="F124" i="5"/>
  <c r="F126" i="5"/>
  <c r="F131" i="5"/>
  <c r="F135" i="5"/>
  <c r="F136" i="5"/>
  <c r="F144" i="5"/>
  <c r="F150" i="5"/>
  <c r="F151" i="5"/>
  <c r="F158" i="5"/>
  <c r="F160" i="5"/>
  <c r="F162" i="5"/>
  <c r="F166" i="5"/>
  <c r="F168" i="5"/>
  <c r="F171" i="5"/>
  <c r="F173" i="5"/>
  <c r="F8" i="5"/>
  <c r="F181" i="35"/>
  <c r="F179" i="35"/>
  <c r="F178" i="35"/>
  <c r="F175" i="35"/>
  <c r="F174" i="35"/>
  <c r="F172" i="35"/>
  <c r="F170" i="35"/>
  <c r="F169" i="35"/>
  <c r="F167" i="35"/>
  <c r="F165" i="35"/>
  <c r="F164" i="35"/>
  <c r="F163" i="35"/>
  <c r="F161" i="35"/>
  <c r="F159" i="35"/>
  <c r="D157" i="35"/>
  <c r="F156" i="35"/>
  <c r="F155" i="35"/>
  <c r="F154" i="35"/>
  <c r="F153" i="35"/>
  <c r="F152" i="35"/>
  <c r="E149" i="35"/>
  <c r="F149" i="35" s="1"/>
  <c r="E148" i="35"/>
  <c r="F148" i="35" s="1"/>
  <c r="E147" i="35"/>
  <c r="F147" i="35" s="1"/>
  <c r="E146" i="35"/>
  <c r="F146" i="35" s="1"/>
  <c r="E145" i="35"/>
  <c r="F145" i="35" s="1"/>
  <c r="F144" i="35"/>
  <c r="E143" i="35"/>
  <c r="F143" i="35" s="1"/>
  <c r="F142" i="35"/>
  <c r="E141" i="35"/>
  <c r="F141" i="35" s="1"/>
  <c r="F140" i="35"/>
  <c r="E140" i="35"/>
  <c r="E139" i="35"/>
  <c r="F139" i="35" s="1"/>
  <c r="F138" i="35"/>
  <c r="E138" i="35"/>
  <c r="E137" i="35"/>
  <c r="F137" i="35" s="1"/>
  <c r="B137" i="35"/>
  <c r="E134" i="35"/>
  <c r="F134" i="35" s="1"/>
  <c r="E133" i="35"/>
  <c r="F133" i="35" s="1"/>
  <c r="E132" i="35"/>
  <c r="F132" i="35" s="1"/>
  <c r="E130" i="35"/>
  <c r="F130" i="35" s="1"/>
  <c r="E129" i="35"/>
  <c r="F129" i="35" s="1"/>
  <c r="F128" i="35"/>
  <c r="F127" i="35"/>
  <c r="F125" i="35"/>
  <c r="E125" i="35"/>
  <c r="E123" i="35"/>
  <c r="F123" i="35" s="1"/>
  <c r="F122" i="35"/>
  <c r="E122" i="35"/>
  <c r="E120" i="35"/>
  <c r="F120" i="35" s="1"/>
  <c r="F117" i="35"/>
  <c r="E116" i="35"/>
  <c r="F116" i="35" s="1"/>
  <c r="F114" i="35"/>
  <c r="E113" i="35"/>
  <c r="F113" i="35" s="1"/>
  <c r="E112" i="35"/>
  <c r="F112" i="35" s="1"/>
  <c r="F111" i="35"/>
  <c r="B111" i="35"/>
  <c r="E110" i="35"/>
  <c r="F110" i="35" s="1"/>
  <c r="B110" i="35"/>
  <c r="E109" i="35"/>
  <c r="F109" i="35" s="1"/>
  <c r="E108" i="35"/>
  <c r="F108" i="35" s="1"/>
  <c r="F105" i="35"/>
  <c r="F104" i="35"/>
  <c r="F103" i="35"/>
  <c r="F102" i="35"/>
  <c r="F101" i="35"/>
  <c r="F100" i="35"/>
  <c r="E98" i="35"/>
  <c r="F98" i="35" s="1"/>
  <c r="E97" i="35"/>
  <c r="F97" i="35" s="1"/>
  <c r="F96" i="35"/>
  <c r="E96" i="35"/>
  <c r="B96" i="35"/>
  <c r="B127" i="35" s="1"/>
  <c r="E94" i="35"/>
  <c r="F94" i="35" s="1"/>
  <c r="F92" i="35"/>
  <c r="F91" i="35"/>
  <c r="F90" i="35"/>
  <c r="E89" i="35"/>
  <c r="F89" i="35" s="1"/>
  <c r="E88" i="35"/>
  <c r="F88" i="35" s="1"/>
  <c r="E87" i="35"/>
  <c r="F87" i="35" s="1"/>
  <c r="E86" i="35"/>
  <c r="F86" i="35" s="1"/>
  <c r="F83" i="35"/>
  <c r="F80" i="35"/>
  <c r="F79" i="35"/>
  <c r="F77" i="35"/>
  <c r="F75" i="35"/>
  <c r="F74" i="35"/>
  <c r="F73" i="35"/>
  <c r="F71" i="35"/>
  <c r="F69" i="35"/>
  <c r="D67" i="35"/>
  <c r="F67" i="35" s="1"/>
  <c r="F66" i="35"/>
  <c r="F65" i="35"/>
  <c r="F64" i="35"/>
  <c r="F63" i="35"/>
  <c r="F62" i="35"/>
  <c r="F61" i="35"/>
  <c r="F58" i="35"/>
  <c r="F57" i="35"/>
  <c r="F56" i="35"/>
  <c r="F55" i="35"/>
  <c r="F54" i="35"/>
  <c r="F53" i="35"/>
  <c r="F52" i="35"/>
  <c r="F51" i="35"/>
  <c r="F50" i="35"/>
  <c r="F49" i="35"/>
  <c r="F48" i="35"/>
  <c r="F47" i="35"/>
  <c r="F46" i="35"/>
  <c r="F43" i="35"/>
  <c r="F42" i="35"/>
  <c r="F41" i="35"/>
  <c r="F40" i="35"/>
  <c r="F39" i="35"/>
  <c r="F38" i="35"/>
  <c r="F37" i="35"/>
  <c r="F36" i="35"/>
  <c r="F34" i="35"/>
  <c r="F33" i="35"/>
  <c r="F32" i="35"/>
  <c r="F31" i="35"/>
  <c r="F30" i="35"/>
  <c r="F28" i="35"/>
  <c r="F27" i="35"/>
  <c r="F26" i="35"/>
  <c r="F25" i="35"/>
  <c r="F24" i="35"/>
  <c r="F23" i="35"/>
  <c r="F22" i="35"/>
  <c r="F21" i="35"/>
  <c r="F20" i="35"/>
  <c r="F17" i="35"/>
  <c r="F16" i="35"/>
  <c r="F15" i="35"/>
  <c r="F14" i="35"/>
  <c r="F13" i="35"/>
  <c r="F12" i="35"/>
  <c r="F11" i="35"/>
  <c r="F10" i="35"/>
  <c r="F9" i="35"/>
  <c r="F8" i="35"/>
  <c r="F181" i="34"/>
  <c r="F179" i="34"/>
  <c r="F178" i="34"/>
  <c r="F175" i="34"/>
  <c r="F174" i="34"/>
  <c r="F172" i="34"/>
  <c r="F170" i="34"/>
  <c r="E170" i="34"/>
  <c r="E169" i="34"/>
  <c r="F169" i="34" s="1"/>
  <c r="E167" i="34"/>
  <c r="E165" i="34"/>
  <c r="F165" i="34" s="1"/>
  <c r="E164" i="34"/>
  <c r="E163" i="34"/>
  <c r="F163" i="34" s="1"/>
  <c r="E161" i="34"/>
  <c r="F161" i="34" s="1"/>
  <c r="E159" i="34"/>
  <c r="F159" i="34" s="1"/>
  <c r="E157" i="34"/>
  <c r="D157" i="34"/>
  <c r="E156" i="34"/>
  <c r="E155" i="34"/>
  <c r="F155" i="34" s="1"/>
  <c r="E154" i="34"/>
  <c r="F154" i="34" s="1"/>
  <c r="E153" i="34"/>
  <c r="F153" i="34" s="1"/>
  <c r="E152" i="34"/>
  <c r="E149" i="34"/>
  <c r="F149" i="34" s="1"/>
  <c r="E148" i="34"/>
  <c r="F148" i="34" s="1"/>
  <c r="E147" i="34"/>
  <c r="F147" i="34" s="1"/>
  <c r="E146" i="34"/>
  <c r="E145" i="34"/>
  <c r="F145" i="34" s="1"/>
  <c r="F144" i="34"/>
  <c r="E143" i="34"/>
  <c r="F143" i="34" s="1"/>
  <c r="E142" i="34"/>
  <c r="F142" i="34" s="1"/>
  <c r="E141" i="34"/>
  <c r="F141" i="34" s="1"/>
  <c r="E140" i="34"/>
  <c r="F140" i="34" s="1"/>
  <c r="E139" i="34"/>
  <c r="F139" i="34" s="1"/>
  <c r="E138" i="34"/>
  <c r="F138" i="34" s="1"/>
  <c r="E137" i="34"/>
  <c r="F137" i="34" s="1"/>
  <c r="B137" i="34"/>
  <c r="E134" i="34"/>
  <c r="E133" i="34"/>
  <c r="E132" i="34"/>
  <c r="E130" i="34"/>
  <c r="E129" i="34"/>
  <c r="E128" i="34"/>
  <c r="F128" i="34" s="1"/>
  <c r="F127" i="34"/>
  <c r="E127" i="34"/>
  <c r="E125" i="34"/>
  <c r="F125" i="34" s="1"/>
  <c r="E123" i="34"/>
  <c r="F123" i="34" s="1"/>
  <c r="E122" i="34"/>
  <c r="F122" i="34" s="1"/>
  <c r="E120" i="34"/>
  <c r="F120" i="34" s="1"/>
  <c r="E117" i="34"/>
  <c r="E116" i="34"/>
  <c r="F116" i="34" s="1"/>
  <c r="E114" i="34"/>
  <c r="F114" i="34" s="1"/>
  <c r="E113" i="34"/>
  <c r="F113" i="34" s="1"/>
  <c r="E112" i="34"/>
  <c r="F112" i="34" s="1"/>
  <c r="E111" i="34"/>
  <c r="F111" i="34" s="1"/>
  <c r="B111" i="34"/>
  <c r="E110" i="34"/>
  <c r="F110" i="34" s="1"/>
  <c r="B110" i="34"/>
  <c r="F109" i="34"/>
  <c r="E109" i="34"/>
  <c r="E108" i="34"/>
  <c r="F105" i="34"/>
  <c r="F104" i="34"/>
  <c r="F103" i="34"/>
  <c r="F102" i="34"/>
  <c r="F101" i="34"/>
  <c r="F100" i="34"/>
  <c r="E98" i="34"/>
  <c r="F98" i="34" s="1"/>
  <c r="E97" i="34"/>
  <c r="F97" i="34" s="1"/>
  <c r="E96" i="34"/>
  <c r="F96" i="34" s="1"/>
  <c r="B96" i="34"/>
  <c r="B127" i="34" s="1"/>
  <c r="E94" i="34"/>
  <c r="F92" i="34"/>
  <c r="E91" i="34"/>
  <c r="F90" i="34"/>
  <c r="E89" i="34"/>
  <c r="F89" i="34" s="1"/>
  <c r="E88" i="34"/>
  <c r="F88" i="34" s="1"/>
  <c r="E87" i="34"/>
  <c r="F87" i="34" s="1"/>
  <c r="E86" i="34"/>
  <c r="F86" i="34" s="1"/>
  <c r="F83" i="34"/>
  <c r="F80" i="34"/>
  <c r="F79" i="34"/>
  <c r="F77" i="34"/>
  <c r="F75" i="34"/>
  <c r="F74" i="34"/>
  <c r="F73" i="34"/>
  <c r="F71" i="34"/>
  <c r="F69" i="34"/>
  <c r="D67" i="34"/>
  <c r="F66" i="34"/>
  <c r="F65" i="34"/>
  <c r="F64" i="34"/>
  <c r="F63" i="34"/>
  <c r="F62" i="34"/>
  <c r="F61" i="34"/>
  <c r="F58" i="34"/>
  <c r="F57" i="34"/>
  <c r="F56" i="34"/>
  <c r="F55" i="34"/>
  <c r="F54" i="34"/>
  <c r="F53" i="34"/>
  <c r="F52" i="34"/>
  <c r="F51" i="34"/>
  <c r="F50" i="34"/>
  <c r="F49" i="34"/>
  <c r="F48" i="34"/>
  <c r="F47" i="34"/>
  <c r="F46" i="34"/>
  <c r="F43" i="34"/>
  <c r="F42" i="34"/>
  <c r="F41" i="34"/>
  <c r="F40" i="34"/>
  <c r="F39" i="34"/>
  <c r="F38" i="34"/>
  <c r="F37" i="34"/>
  <c r="F36" i="34"/>
  <c r="F34" i="34"/>
  <c r="F33" i="34"/>
  <c r="F32" i="34"/>
  <c r="F31" i="34"/>
  <c r="F30" i="34"/>
  <c r="F28" i="34"/>
  <c r="F27" i="34"/>
  <c r="F26" i="34"/>
  <c r="F25" i="34"/>
  <c r="F24" i="34"/>
  <c r="F23" i="34"/>
  <c r="F22" i="34"/>
  <c r="F21" i="34"/>
  <c r="F20" i="34"/>
  <c r="F17" i="34"/>
  <c r="F16" i="34"/>
  <c r="F15" i="34"/>
  <c r="F14" i="34"/>
  <c r="F13" i="34"/>
  <c r="F12" i="34"/>
  <c r="F11" i="34"/>
  <c r="F10" i="34"/>
  <c r="F9" i="34"/>
  <c r="F8" i="34"/>
  <c r="F175" i="33"/>
  <c r="E175" i="33"/>
  <c r="E174" i="33"/>
  <c r="F174" i="33" s="1"/>
  <c r="F172" i="33"/>
  <c r="E172" i="33"/>
  <c r="E170" i="33"/>
  <c r="F169" i="33"/>
  <c r="E169" i="33"/>
  <c r="E167" i="33"/>
  <c r="E165" i="33"/>
  <c r="F165" i="33" s="1"/>
  <c r="E164" i="33"/>
  <c r="F163" i="33"/>
  <c r="E163" i="33"/>
  <c r="E161" i="33"/>
  <c r="F159" i="33"/>
  <c r="E159" i="33"/>
  <c r="E157" i="33"/>
  <c r="D157" i="33"/>
  <c r="F157" i="33" s="1"/>
  <c r="E156" i="33"/>
  <c r="F155" i="33"/>
  <c r="E155" i="33"/>
  <c r="E154" i="33"/>
  <c r="F153" i="33"/>
  <c r="E153" i="33"/>
  <c r="E152" i="33"/>
  <c r="E149" i="33"/>
  <c r="F149" i="33" s="1"/>
  <c r="E148" i="33"/>
  <c r="F148" i="33" s="1"/>
  <c r="E147" i="33"/>
  <c r="F147" i="33" s="1"/>
  <c r="E146" i="33"/>
  <c r="F146" i="33" s="1"/>
  <c r="E145" i="33"/>
  <c r="F145" i="33" s="1"/>
  <c r="F144" i="33"/>
  <c r="E143" i="33"/>
  <c r="F143" i="33" s="1"/>
  <c r="E142" i="33"/>
  <c r="F142" i="33" s="1"/>
  <c r="F141" i="33"/>
  <c r="E141" i="33"/>
  <c r="E140" i="33"/>
  <c r="F140" i="33" s="1"/>
  <c r="F139" i="33"/>
  <c r="E139" i="33"/>
  <c r="E138" i="33"/>
  <c r="F138" i="33" s="1"/>
  <c r="F137" i="33"/>
  <c r="E137" i="33"/>
  <c r="B137" i="33"/>
  <c r="E134" i="33"/>
  <c r="F134" i="33" s="1"/>
  <c r="E133" i="33"/>
  <c r="F133" i="33" s="1"/>
  <c r="E132" i="33"/>
  <c r="F132" i="33" s="1"/>
  <c r="E130" i="33"/>
  <c r="F130" i="33" s="1"/>
  <c r="E129" i="33"/>
  <c r="F129" i="33" s="1"/>
  <c r="F128" i="33"/>
  <c r="E128" i="33"/>
  <c r="E127" i="33"/>
  <c r="F125" i="33"/>
  <c r="E125" i="33"/>
  <c r="E123" i="33"/>
  <c r="F123" i="33" s="1"/>
  <c r="F122" i="33"/>
  <c r="E122" i="33"/>
  <c r="E120" i="33"/>
  <c r="F120" i="33" s="1"/>
  <c r="E117" i="33"/>
  <c r="E116" i="33"/>
  <c r="F116" i="33" s="1"/>
  <c r="E114" i="33"/>
  <c r="F114" i="33" s="1"/>
  <c r="F113" i="33"/>
  <c r="E113" i="33"/>
  <c r="E112" i="33"/>
  <c r="F112" i="33" s="1"/>
  <c r="E111" i="33"/>
  <c r="B111" i="33"/>
  <c r="E110" i="33"/>
  <c r="F110" i="33" s="1"/>
  <c r="B110" i="33"/>
  <c r="E109" i="33"/>
  <c r="F109" i="33" s="1"/>
  <c r="E108" i="33"/>
  <c r="F108" i="33" s="1"/>
  <c r="F105" i="33"/>
  <c r="F104" i="33"/>
  <c r="F103" i="33"/>
  <c r="F102" i="33"/>
  <c r="F101" i="33"/>
  <c r="F100" i="33"/>
  <c r="F98" i="33"/>
  <c r="E98" i="33"/>
  <c r="E97" i="33"/>
  <c r="F97" i="33" s="1"/>
  <c r="F96" i="33"/>
  <c r="E96" i="33"/>
  <c r="B96" i="33"/>
  <c r="B127" i="33" s="1"/>
  <c r="E94" i="33"/>
  <c r="F94" i="33" s="1"/>
  <c r="F92" i="33"/>
  <c r="F91" i="33"/>
  <c r="F90" i="33"/>
  <c r="F89" i="33"/>
  <c r="E89" i="33"/>
  <c r="E88" i="33"/>
  <c r="F88" i="33" s="1"/>
  <c r="F87" i="33"/>
  <c r="E87" i="33"/>
  <c r="E86" i="33"/>
  <c r="F86" i="33" s="1"/>
  <c r="F83" i="33"/>
  <c r="E83" i="33"/>
  <c r="F80" i="33"/>
  <c r="F79" i="33"/>
  <c r="F77" i="33"/>
  <c r="F75" i="33"/>
  <c r="F74" i="33"/>
  <c r="F73" i="33"/>
  <c r="F71" i="33"/>
  <c r="F69" i="33"/>
  <c r="F67" i="33"/>
  <c r="D67" i="33"/>
  <c r="F66" i="33"/>
  <c r="F65" i="33"/>
  <c r="F64" i="33"/>
  <c r="F63" i="33"/>
  <c r="F62" i="33"/>
  <c r="F61" i="33"/>
  <c r="F58" i="33"/>
  <c r="F57" i="33"/>
  <c r="F56" i="33"/>
  <c r="F55" i="33"/>
  <c r="F54" i="33"/>
  <c r="F53" i="33"/>
  <c r="F52" i="33"/>
  <c r="F51" i="33"/>
  <c r="F50" i="33"/>
  <c r="F49" i="33"/>
  <c r="F48" i="33"/>
  <c r="F47" i="33"/>
  <c r="F46" i="33"/>
  <c r="F43" i="33"/>
  <c r="F42" i="33"/>
  <c r="F41" i="33"/>
  <c r="F40" i="33"/>
  <c r="F39" i="33"/>
  <c r="F38" i="33"/>
  <c r="F37" i="33"/>
  <c r="F36" i="33"/>
  <c r="F34" i="33"/>
  <c r="F33" i="33"/>
  <c r="F32" i="33"/>
  <c r="F31" i="33"/>
  <c r="F30" i="33"/>
  <c r="F28" i="33"/>
  <c r="F27" i="33"/>
  <c r="F26" i="33"/>
  <c r="F25" i="33"/>
  <c r="F24" i="33"/>
  <c r="F23" i="33"/>
  <c r="F22" i="33"/>
  <c r="F21" i="33"/>
  <c r="F20" i="33"/>
  <c r="F17" i="33"/>
  <c r="F16" i="33"/>
  <c r="F15" i="33"/>
  <c r="F14" i="33"/>
  <c r="F13" i="33"/>
  <c r="F12" i="33"/>
  <c r="F11" i="33"/>
  <c r="F10" i="33"/>
  <c r="F9" i="33"/>
  <c r="F8" i="33"/>
  <c r="L8" i="5" l="1"/>
  <c r="L80" i="5"/>
  <c r="L74" i="5"/>
  <c r="L52" i="5"/>
  <c r="L50" i="5"/>
  <c r="L48" i="5"/>
  <c r="L46" i="5"/>
  <c r="L42" i="5"/>
  <c r="L34" i="5"/>
  <c r="L32" i="5"/>
  <c r="L28" i="5"/>
  <c r="L26" i="5"/>
  <c r="L23" i="5"/>
  <c r="L21" i="5"/>
  <c r="L17" i="5"/>
  <c r="L14" i="5"/>
  <c r="L12" i="5"/>
  <c r="L10" i="5"/>
  <c r="L92" i="5"/>
  <c r="L71" i="5"/>
  <c r="L63" i="5"/>
  <c r="L57" i="5"/>
  <c r="L37" i="5"/>
  <c r="L104" i="5"/>
  <c r="L101" i="5"/>
  <c r="L77" i="5"/>
  <c r="L65" i="5"/>
  <c r="L61" i="5"/>
  <c r="L55" i="5"/>
  <c r="L39" i="5"/>
  <c r="L100" i="5"/>
  <c r="L66" i="5"/>
  <c r="L64" i="5"/>
  <c r="L62" i="5"/>
  <c r="L58" i="5"/>
  <c r="L56" i="5"/>
  <c r="L54" i="5"/>
  <c r="L38" i="5"/>
  <c r="L36" i="5"/>
  <c r="L30" i="5"/>
  <c r="F157" i="35"/>
  <c r="F176" i="35"/>
  <c r="F108" i="34"/>
  <c r="F117" i="34"/>
  <c r="F167" i="34"/>
  <c r="F129" i="34"/>
  <c r="F130" i="34"/>
  <c r="F132" i="34"/>
  <c r="F133" i="34"/>
  <c r="F134" i="34"/>
  <c r="F91" i="34"/>
  <c r="F94" i="34"/>
  <c r="F146" i="34"/>
  <c r="F152" i="34"/>
  <c r="F157" i="34"/>
  <c r="F67" i="34"/>
  <c r="F164" i="34"/>
  <c r="F156" i="34"/>
  <c r="F111" i="33"/>
  <c r="F117" i="33"/>
  <c r="F127" i="33"/>
  <c r="F154" i="33"/>
  <c r="F161" i="33"/>
  <c r="F167" i="33"/>
  <c r="F176" i="33"/>
  <c r="F152" i="33"/>
  <c r="F156" i="33"/>
  <c r="F164" i="33"/>
  <c r="F170" i="33"/>
  <c r="F176" i="34" l="1"/>
  <c r="F179" i="33"/>
  <c r="F181" i="33" s="1"/>
  <c r="F183" i="33" s="1" a="1"/>
  <c r="F183" i="33" s="1"/>
  <c r="F185" i="33" s="1"/>
  <c r="F178" i="33"/>
  <c r="F183" i="35" l="1"/>
  <c r="F185" i="35" s="1"/>
  <c r="F183" i="34"/>
  <c r="F185" i="34" s="1"/>
  <c r="E130" i="5" l="1"/>
  <c r="I137" i="5"/>
  <c r="J137" i="5" s="1"/>
  <c r="I134" i="5"/>
  <c r="J134" i="5" s="1"/>
  <c r="I133" i="5"/>
  <c r="J133" i="5" s="1"/>
  <c r="I120" i="5"/>
  <c r="J120" i="5" s="1"/>
  <c r="F130" i="5" l="1"/>
  <c r="I94" i="5"/>
  <c r="J94" i="5" s="1"/>
  <c r="G94" i="5"/>
  <c r="H94" i="5" s="1"/>
  <c r="I89" i="5"/>
  <c r="J89" i="5" s="1"/>
  <c r="G89" i="5"/>
  <c r="H89" i="5" s="1"/>
  <c r="I88" i="5"/>
  <c r="J88" i="5" s="1"/>
  <c r="G88" i="5"/>
  <c r="H88" i="5" s="1"/>
  <c r="I87" i="5"/>
  <c r="J87" i="5" s="1"/>
  <c r="G87" i="5"/>
  <c r="H87" i="5" s="1"/>
  <c r="I86" i="5"/>
  <c r="J86" i="5" s="1"/>
  <c r="G86" i="5"/>
  <c r="H86" i="5" s="1"/>
  <c r="G170" i="5"/>
  <c r="H170" i="5" s="1"/>
  <c r="G169" i="5"/>
  <c r="H169" i="5" s="1"/>
  <c r="G167" i="5"/>
  <c r="H167" i="5" s="1"/>
  <c r="G165" i="5"/>
  <c r="H165" i="5" s="1"/>
  <c r="G164" i="5"/>
  <c r="H164" i="5" s="1"/>
  <c r="G159" i="5"/>
  <c r="H159" i="5" s="1"/>
  <c r="E170" i="5"/>
  <c r="E169" i="5"/>
  <c r="E167" i="5"/>
  <c r="E165" i="5"/>
  <c r="E164" i="5"/>
  <c r="E163" i="5"/>
  <c r="E161" i="5"/>
  <c r="E159" i="5"/>
  <c r="E157" i="5"/>
  <c r="E156" i="5"/>
  <c r="E155" i="5"/>
  <c r="E154" i="5"/>
  <c r="E153" i="5"/>
  <c r="E152" i="5"/>
  <c r="F152" i="5" l="1"/>
  <c r="F154" i="5"/>
  <c r="F156" i="5"/>
  <c r="F159" i="5"/>
  <c r="K159" i="5"/>
  <c r="L159" i="5" s="1"/>
  <c r="F163" i="5"/>
  <c r="F165" i="5"/>
  <c r="K165" i="5"/>
  <c r="L165" i="5" s="1"/>
  <c r="K169" i="5"/>
  <c r="L169" i="5" s="1"/>
  <c r="F169" i="5"/>
  <c r="F153" i="5"/>
  <c r="F155" i="5"/>
  <c r="F161" i="5"/>
  <c r="K164" i="5"/>
  <c r="L164" i="5" s="1"/>
  <c r="F164" i="5"/>
  <c r="K167" i="5"/>
  <c r="L167" i="5" s="1"/>
  <c r="F167" i="5"/>
  <c r="K170" i="5"/>
  <c r="L170" i="5" s="1"/>
  <c r="F170" i="5"/>
  <c r="G163" i="5"/>
  <c r="H163" i="5" s="1"/>
  <c r="G161" i="5"/>
  <c r="H161" i="5" s="1"/>
  <c r="G157" i="5"/>
  <c r="G156" i="5"/>
  <c r="H156" i="5" s="1"/>
  <c r="G155" i="5"/>
  <c r="H155" i="5" s="1"/>
  <c r="G154" i="5"/>
  <c r="H154" i="5" s="1"/>
  <c r="G153" i="5"/>
  <c r="H153" i="5" s="1"/>
  <c r="G152" i="5"/>
  <c r="H152" i="5" s="1"/>
  <c r="I149" i="5"/>
  <c r="J149" i="5" s="1"/>
  <c r="I148" i="5"/>
  <c r="J148" i="5" s="1"/>
  <c r="I147" i="5"/>
  <c r="J147" i="5" s="1"/>
  <c r="I146" i="5"/>
  <c r="J146" i="5" s="1"/>
  <c r="I145" i="5"/>
  <c r="J145" i="5" s="1"/>
  <c r="G149" i="5"/>
  <c r="H149" i="5" s="1"/>
  <c r="G148" i="5"/>
  <c r="H148" i="5" s="1"/>
  <c r="G147" i="5"/>
  <c r="H147" i="5" s="1"/>
  <c r="G146" i="5"/>
  <c r="H146" i="5" s="1"/>
  <c r="G145" i="5"/>
  <c r="H145" i="5" s="1"/>
  <c r="I143" i="5"/>
  <c r="J143" i="5" s="1"/>
  <c r="I141" i="5"/>
  <c r="J141" i="5" s="1"/>
  <c r="I140" i="5"/>
  <c r="J140" i="5" s="1"/>
  <c r="I139" i="5"/>
  <c r="J139" i="5" s="1"/>
  <c r="I138" i="5"/>
  <c r="J138" i="5" s="1"/>
  <c r="G143" i="5"/>
  <c r="H143" i="5" s="1"/>
  <c r="G142" i="5"/>
  <c r="H142" i="5" s="1"/>
  <c r="G141" i="5"/>
  <c r="H141" i="5" s="1"/>
  <c r="G140" i="5"/>
  <c r="H140" i="5" s="1"/>
  <c r="G139" i="5"/>
  <c r="H139" i="5" s="1"/>
  <c r="G138" i="5"/>
  <c r="H138" i="5" s="1"/>
  <c r="G137" i="5"/>
  <c r="H137" i="5" s="1"/>
  <c r="I132" i="5"/>
  <c r="J132" i="5" s="1"/>
  <c r="I130" i="5"/>
  <c r="J130" i="5" s="1"/>
  <c r="I129" i="5"/>
  <c r="J129" i="5" s="1"/>
  <c r="G127" i="5"/>
  <c r="H127" i="5" s="1"/>
  <c r="G128" i="5"/>
  <c r="H128" i="5" s="1"/>
  <c r="G129" i="5"/>
  <c r="H129" i="5" s="1"/>
  <c r="G130" i="5"/>
  <c r="G132" i="5"/>
  <c r="H132" i="5" s="1"/>
  <c r="G133" i="5"/>
  <c r="H133" i="5" s="1"/>
  <c r="G134" i="5"/>
  <c r="H134" i="5" s="1"/>
  <c r="I125" i="5"/>
  <c r="J125" i="5" s="1"/>
  <c r="G125" i="5"/>
  <c r="H125" i="5" s="1"/>
  <c r="I123" i="5"/>
  <c r="J123" i="5" s="1"/>
  <c r="I122" i="5"/>
  <c r="J122" i="5" s="1"/>
  <c r="G123" i="5"/>
  <c r="H123" i="5" s="1"/>
  <c r="G122" i="5"/>
  <c r="H122" i="5" s="1"/>
  <c r="G120" i="5"/>
  <c r="H120" i="5" s="1"/>
  <c r="I116" i="5"/>
  <c r="J116" i="5" s="1"/>
  <c r="G117" i="5"/>
  <c r="H117" i="5" s="1"/>
  <c r="G116" i="5"/>
  <c r="H116" i="5" s="1"/>
  <c r="I113" i="5"/>
  <c r="J113" i="5" s="1"/>
  <c r="I112" i="5"/>
  <c r="J112" i="5" s="1"/>
  <c r="I110" i="5"/>
  <c r="J110" i="5" s="1"/>
  <c r="I109" i="5"/>
  <c r="J109" i="5" s="1"/>
  <c r="I108" i="5"/>
  <c r="J108" i="5" s="1"/>
  <c r="G114" i="5"/>
  <c r="H114" i="5" s="1"/>
  <c r="G113" i="5"/>
  <c r="H113" i="5" s="1"/>
  <c r="G112" i="5"/>
  <c r="H112" i="5" s="1"/>
  <c r="G111" i="5"/>
  <c r="H111" i="5" s="1"/>
  <c r="G110" i="5"/>
  <c r="H110" i="5" s="1"/>
  <c r="G109" i="5"/>
  <c r="H109" i="5" s="1"/>
  <c r="G108" i="5"/>
  <c r="H108" i="5" s="1"/>
  <c r="I98" i="5"/>
  <c r="J98" i="5" s="1"/>
  <c r="I97" i="5"/>
  <c r="J97" i="5" s="1"/>
  <c r="I96" i="5"/>
  <c r="J96" i="5" s="1"/>
  <c r="G98" i="5"/>
  <c r="H98" i="5" s="1"/>
  <c r="G97" i="5"/>
  <c r="H97" i="5" s="1"/>
  <c r="G96" i="5"/>
  <c r="H96" i="5" s="1"/>
  <c r="G91" i="5"/>
  <c r="K91" i="5" l="1"/>
  <c r="H91" i="5"/>
  <c r="H130" i="5"/>
  <c r="K130" i="5"/>
  <c r="L130" i="5" s="1"/>
  <c r="K161" i="5"/>
  <c r="L161" i="5" s="1"/>
  <c r="K157" i="5"/>
  <c r="K155" i="5"/>
  <c r="L155" i="5" s="1"/>
  <c r="K153" i="5"/>
  <c r="L153" i="5" s="1"/>
  <c r="K163" i="5"/>
  <c r="L163" i="5" s="1"/>
  <c r="K156" i="5"/>
  <c r="L156" i="5" s="1"/>
  <c r="K154" i="5"/>
  <c r="L154" i="5" s="1"/>
  <c r="K152" i="5"/>
  <c r="L152" i="5" s="1"/>
  <c r="B137" i="5"/>
  <c r="L157" i="5" l="1"/>
  <c r="L91" i="5"/>
  <c r="D157" i="5"/>
  <c r="J157" i="5" l="1"/>
  <c r="F157" i="5"/>
  <c r="H157" i="5"/>
  <c r="D67" i="5"/>
  <c r="B111" i="5"/>
  <c r="B110" i="5"/>
  <c r="B96" i="5"/>
  <c r="B127" i="5" s="1"/>
  <c r="J67" i="5" l="1"/>
  <c r="H67" i="5"/>
  <c r="F67" i="5"/>
  <c r="L67" i="5"/>
  <c r="J176" i="5"/>
  <c r="H176" i="5"/>
  <c r="H179" i="5" l="1"/>
  <c r="H181" i="5" s="1"/>
  <c r="H178" i="5"/>
  <c r="H183" i="5" l="1"/>
  <c r="H185" i="5" s="1"/>
  <c r="E116" i="5" l="1"/>
  <c r="E83" i="5"/>
  <c r="K116" i="5" l="1"/>
  <c r="L116" i="5" s="1"/>
  <c r="F116" i="5"/>
  <c r="K83" i="5"/>
  <c r="F83" i="5"/>
  <c r="E146" i="5"/>
  <c r="E143" i="5"/>
  <c r="E87" i="5"/>
  <c r="E175" i="5"/>
  <c r="E145" i="5"/>
  <c r="E125" i="5"/>
  <c r="E94" i="5"/>
  <c r="K94" i="5" l="1"/>
  <c r="F94" i="5"/>
  <c r="K145" i="5"/>
  <c r="L145" i="5" s="1"/>
  <c r="F145" i="5"/>
  <c r="K87" i="5"/>
  <c r="F87" i="5"/>
  <c r="K146" i="5"/>
  <c r="L146" i="5" s="1"/>
  <c r="F146" i="5"/>
  <c r="L83" i="5"/>
  <c r="K125" i="5"/>
  <c r="L125" i="5" s="1"/>
  <c r="F125" i="5"/>
  <c r="K175" i="5"/>
  <c r="L175" i="5" s="1"/>
  <c r="F175" i="5"/>
  <c r="F143" i="5"/>
  <c r="K143" i="5"/>
  <c r="L143" i="5" s="1"/>
  <c r="E132" i="5"/>
  <c r="E172" i="5"/>
  <c r="E142" i="5"/>
  <c r="E147" i="5"/>
  <c r="E117" i="5"/>
  <c r="E133" i="5"/>
  <c r="E86" i="5"/>
  <c r="E138" i="5"/>
  <c r="E140" i="5"/>
  <c r="E98" i="5"/>
  <c r="E123" i="5"/>
  <c r="E174" i="5"/>
  <c r="E88" i="5"/>
  <c r="E120" i="5"/>
  <c r="E89" i="5"/>
  <c r="E139" i="5"/>
  <c r="E129" i="5"/>
  <c r="L87" i="5" l="1"/>
  <c r="L94" i="5"/>
  <c r="K129" i="5"/>
  <c r="L129" i="5" s="1"/>
  <c r="F129" i="5"/>
  <c r="K89" i="5"/>
  <c r="F89" i="5"/>
  <c r="K88" i="5"/>
  <c r="F88" i="5"/>
  <c r="K123" i="5"/>
  <c r="L123" i="5" s="1"/>
  <c r="F123" i="5"/>
  <c r="K140" i="5"/>
  <c r="L140" i="5" s="1"/>
  <c r="F140" i="5"/>
  <c r="K86" i="5"/>
  <c r="F86" i="5"/>
  <c r="K117" i="5"/>
  <c r="L117" i="5" s="1"/>
  <c r="F117" i="5"/>
  <c r="K142" i="5"/>
  <c r="L142" i="5" s="1"/>
  <c r="F142" i="5"/>
  <c r="K132" i="5"/>
  <c r="L132" i="5" s="1"/>
  <c r="F132" i="5"/>
  <c r="F139" i="5"/>
  <c r="K139" i="5"/>
  <c r="L139" i="5" s="1"/>
  <c r="K120" i="5"/>
  <c r="L120" i="5" s="1"/>
  <c r="F120" i="5"/>
  <c r="K174" i="5"/>
  <c r="L174" i="5" s="1"/>
  <c r="F174" i="5"/>
  <c r="K98" i="5"/>
  <c r="F98" i="5"/>
  <c r="K138" i="5"/>
  <c r="L138" i="5" s="1"/>
  <c r="F138" i="5"/>
  <c r="F133" i="5"/>
  <c r="K133" i="5"/>
  <c r="L133" i="5" s="1"/>
  <c r="K147" i="5"/>
  <c r="L147" i="5" s="1"/>
  <c r="F147" i="5"/>
  <c r="K172" i="5"/>
  <c r="L172" i="5" s="1"/>
  <c r="F172" i="5"/>
  <c r="E111" i="5"/>
  <c r="E110" i="5"/>
  <c r="E109" i="5"/>
  <c r="E122" i="5"/>
  <c r="E134" i="5"/>
  <c r="E149" i="5"/>
  <c r="E113" i="5"/>
  <c r="E112" i="5"/>
  <c r="E128" i="5"/>
  <c r="E97" i="5"/>
  <c r="E141" i="5"/>
  <c r="E114" i="5"/>
  <c r="K141" i="5" l="1"/>
  <c r="L141" i="5" s="1"/>
  <c r="F141" i="5"/>
  <c r="K113" i="5"/>
  <c r="L113" i="5" s="1"/>
  <c r="F113" i="5"/>
  <c r="K134" i="5"/>
  <c r="L134" i="5" s="1"/>
  <c r="F134" i="5"/>
  <c r="K109" i="5"/>
  <c r="L109" i="5" s="1"/>
  <c r="F109" i="5"/>
  <c r="K111" i="5"/>
  <c r="L111" i="5" s="1"/>
  <c r="F111" i="5"/>
  <c r="L98" i="5"/>
  <c r="L86" i="5"/>
  <c r="L88" i="5"/>
  <c r="K114" i="5"/>
  <c r="L114" i="5" s="1"/>
  <c r="F114" i="5"/>
  <c r="K97" i="5"/>
  <c r="F97" i="5"/>
  <c r="K112" i="5"/>
  <c r="L112" i="5" s="1"/>
  <c r="F112" i="5"/>
  <c r="K149" i="5"/>
  <c r="L149" i="5" s="1"/>
  <c r="F149" i="5"/>
  <c r="K122" i="5"/>
  <c r="L122" i="5" s="1"/>
  <c r="F122" i="5"/>
  <c r="K110" i="5"/>
  <c r="L110" i="5" s="1"/>
  <c r="F110" i="5"/>
  <c r="K128" i="5"/>
  <c r="L128" i="5" s="1"/>
  <c r="F128" i="5"/>
  <c r="L89" i="5"/>
  <c r="J179" i="5"/>
  <c r="J181" i="5" s="1"/>
  <c r="J178" i="5"/>
  <c r="E108" i="5"/>
  <c r="E96" i="5"/>
  <c r="E127" i="5"/>
  <c r="K96" i="5" l="1"/>
  <c r="F96" i="5"/>
  <c r="L97" i="5"/>
  <c r="K127" i="5"/>
  <c r="L127" i="5" s="1"/>
  <c r="F127" i="5"/>
  <c r="K108" i="5"/>
  <c r="L108" i="5" s="1"/>
  <c r="F108" i="5"/>
  <c r="J183" i="5"/>
  <c r="J185" i="5" s="1"/>
  <c r="L96" i="5" l="1"/>
  <c r="E137" i="5"/>
  <c r="E148" i="5"/>
  <c r="K148" i="5" l="1"/>
  <c r="L148" i="5" s="1"/>
  <c r="F148" i="5"/>
  <c r="K137" i="5"/>
  <c r="L137" i="5" s="1"/>
  <c r="F137" i="5"/>
  <c r="F176" i="5" s="1"/>
  <c r="F179" i="5" s="1"/>
  <c r="F181" i="5" s="1"/>
  <c r="F178" i="5"/>
  <c r="L176" i="5"/>
  <c r="F183" i="5" l="1" a="1"/>
  <c r="F183" i="5" s="1"/>
  <c r="F185" i="5" s="1"/>
  <c r="L185" i="5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<sst xmlns="http://schemas.openxmlformats.org/spreadsheetml/2006/main" count="1804" uniqueCount="235">
  <si>
    <t>ITEM</t>
  </si>
  <si>
    <t>DESCRIPCION</t>
  </si>
  <si>
    <t>UNIDAD</t>
  </si>
  <si>
    <t>CANTIDAD</t>
  </si>
  <si>
    <t>VR UNITARIO</t>
  </si>
  <si>
    <t>VALOR TOTAL</t>
  </si>
  <si>
    <t>PRELIMINARES</t>
  </si>
  <si>
    <t>M2</t>
  </si>
  <si>
    <t>MOVIMIENTO TIERRAS</t>
  </si>
  <si>
    <t>2.1</t>
  </si>
  <si>
    <t>M3</t>
  </si>
  <si>
    <t>ESTRUCTURAS</t>
  </si>
  <si>
    <t>3.1</t>
  </si>
  <si>
    <t xml:space="preserve">CIMENTACION </t>
  </si>
  <si>
    <t>3.1.1</t>
  </si>
  <si>
    <t xml:space="preserve">Concreto  f´c= 14 Mpa Solados Fundaciones  espesor = 0,05 m </t>
  </si>
  <si>
    <t>3.1.2</t>
  </si>
  <si>
    <t>3.1.3</t>
  </si>
  <si>
    <t>3.2</t>
  </si>
  <si>
    <t>ESTRUCTURA</t>
  </si>
  <si>
    <t>M</t>
  </si>
  <si>
    <t>Concreto f´c= 21 Mpa para losa de contrapiso E=0,10M, incluye transporte, formaleta, vibrado y curado</t>
  </si>
  <si>
    <t>3.3</t>
  </si>
  <si>
    <t xml:space="preserve">ACERO REFUERZO </t>
  </si>
  <si>
    <t>3.3.1</t>
  </si>
  <si>
    <t>ACERO REFUERZO FIGURADO FY= 420 Mpa-60000 PSI, corrugado. Para zapatas, columnas y vigas. Incluye transporte con descarga, transporte interno, alambre amarre, certificados y todos los elementos necesarios para su correcta instalación, según diseño y recomendaciones estructurales.</t>
  </si>
  <si>
    <t>KG</t>
  </si>
  <si>
    <t>MUROS Y ACABADOS VARIOS</t>
  </si>
  <si>
    <t xml:space="preserve">PISOS Y REVESTIMIENTOS </t>
  </si>
  <si>
    <t>Suministro e instalación de enchape para muros de 30 x 60cm, incluye transporte y demás accesorios para su correcta instalación.</t>
  </si>
  <si>
    <t>INSTALACION HIDRAULICA</t>
  </si>
  <si>
    <t>Punto hidráulico de ø 1/2 "</t>
  </si>
  <si>
    <t>UND</t>
  </si>
  <si>
    <t>Punto sanitario de ø 2"</t>
  </si>
  <si>
    <t>Suministro e instalación de tubería sanitaria PVC de ø 4"</t>
  </si>
  <si>
    <t>Cajas de registro en concreto impermeabilizados (incluye excavación)</t>
  </si>
  <si>
    <t>INSTALACIONES ELECTRICAS</t>
  </si>
  <si>
    <t>MALLA DE PUESTA A TIERRA</t>
  </si>
  <si>
    <t>Mesones en concreto para zona de labores</t>
  </si>
  <si>
    <t>Suministro e instalación de lavatraperos</t>
  </si>
  <si>
    <t>COSTO TOTAL DIRECTO</t>
  </si>
  <si>
    <t xml:space="preserve">ADMINISTRACION </t>
  </si>
  <si>
    <t>UTILIDAD</t>
  </si>
  <si>
    <t>COSTO TOTAL DEL PROYECTO</t>
  </si>
  <si>
    <t xml:space="preserve">  </t>
  </si>
  <si>
    <t xml:space="preserve">UND </t>
  </si>
  <si>
    <t>Demolicion de plantilla en concreto lavaderos E= 0,05 mts / 0,08 mtsexistentes, incluye retiro de escombros</t>
  </si>
  <si>
    <t>Demolicion de muros en bloque de cemento lavaderos existentes, incluye pañete y enchape, incluye retiro de escombros</t>
  </si>
  <si>
    <t>Demolicion de lavatrapero en mamposteria, incluye transporte a sitio de disposicion final</t>
  </si>
  <si>
    <t>Demolicion de pedestales en concreto en mal estado, incluye retiro de escombros</t>
  </si>
  <si>
    <t>Desmonte y Reriro de instalaciones hidrosanitarias, incluye transporte a sitio de disposición final</t>
  </si>
  <si>
    <t>Desmonte y retiro de instalaciones electricas existentes, incluye transporte a sitio de disposicion final.</t>
  </si>
  <si>
    <t>ML</t>
  </si>
  <si>
    <t>Concreto f´c= 28 Mpa para zapatas</t>
  </si>
  <si>
    <t>4.1</t>
  </si>
  <si>
    <t>2.2</t>
  </si>
  <si>
    <t>3.2.1</t>
  </si>
  <si>
    <t>3.2.2</t>
  </si>
  <si>
    <t>3.2.3</t>
  </si>
  <si>
    <t>Suministro e instalación de enchape para detalle de pocetas lavaderos y entrepanos 30 x 30cm, incluye transporte y demás accesorios para su correcta instalación.</t>
  </si>
  <si>
    <t>5.1</t>
  </si>
  <si>
    <t>3.1.4</t>
  </si>
  <si>
    <t xml:space="preserve">RED HIDROSANITARIA </t>
  </si>
  <si>
    <t>Suministro e instalación de lavadero prefabricado en concreto y acabado en granito</t>
  </si>
  <si>
    <t>Suministro e instalación de griferia para tanque de agua lavaderos</t>
  </si>
  <si>
    <t>OTROS</t>
  </si>
  <si>
    <t>6.1</t>
  </si>
  <si>
    <t>6.2</t>
  </si>
  <si>
    <t>7.1</t>
  </si>
  <si>
    <t>7.2</t>
  </si>
  <si>
    <t>8.1</t>
  </si>
  <si>
    <t>1.1</t>
  </si>
  <si>
    <t>1.2</t>
  </si>
  <si>
    <t>1.3</t>
  </si>
  <si>
    <t>1.4</t>
  </si>
  <si>
    <t>1.5</t>
  </si>
  <si>
    <t>1.6</t>
  </si>
  <si>
    <t>1.7</t>
  </si>
  <si>
    <t>1.8</t>
  </si>
  <si>
    <t>Demolicion de muros en bloque de cemento cerramiento existente, incluye retiro de escombros</t>
  </si>
  <si>
    <t>ESTRUCTURA  METÁLICA  DE CUBIERTA</t>
  </si>
  <si>
    <t>Suministro e instalacion de base metalica para soporte y anclaje a pedestales de columnas, incluye corte, soldadura, pernos, tuercas, arandelas</t>
  </si>
  <si>
    <t>8.1.2</t>
  </si>
  <si>
    <t>8.1.3</t>
  </si>
  <si>
    <t>8.2.1</t>
  </si>
  <si>
    <t>Concreto f¨c= 28 Mpa para pedestales de 0,25 x 0,25m</t>
  </si>
  <si>
    <t>5.2</t>
  </si>
  <si>
    <t>5.3</t>
  </si>
  <si>
    <t>7.1.1</t>
  </si>
  <si>
    <t>7.1.2</t>
  </si>
  <si>
    <t>7.1.3</t>
  </si>
  <si>
    <t>7.2.1</t>
  </si>
  <si>
    <t>7.2.2</t>
  </si>
  <si>
    <t>7.2.3</t>
  </si>
  <si>
    <t>7.2.4</t>
  </si>
  <si>
    <t>7.2.5</t>
  </si>
  <si>
    <t>8.1.4</t>
  </si>
  <si>
    <t>8.3.1</t>
  </si>
  <si>
    <t>8.4</t>
  </si>
  <si>
    <t>8.4.1</t>
  </si>
  <si>
    <t>8.4.2</t>
  </si>
  <si>
    <t>8.4.3</t>
  </si>
  <si>
    <t>8.5</t>
  </si>
  <si>
    <t>8.5.1</t>
  </si>
  <si>
    <t>7.1.4</t>
  </si>
  <si>
    <t>Tapa plástica de registro de 0,20 x 0,20 m</t>
  </si>
  <si>
    <t>Suministro e instalación Válvula de cierre rapido 1/2"</t>
  </si>
  <si>
    <t>RED SANITARIA</t>
  </si>
  <si>
    <t>Suministro e instalación de tubería sanitaria PVC de ø 2"</t>
  </si>
  <si>
    <t>Suministro e instalación de tubería sanitaria PVC de ø 6"</t>
  </si>
  <si>
    <t>7.1.5</t>
  </si>
  <si>
    <t>7.1.6</t>
  </si>
  <si>
    <t>7.1.7</t>
  </si>
  <si>
    <t>RED HIDRAULICA</t>
  </si>
  <si>
    <t xml:space="preserve">Pañete muros e = 2 cm  Mortero 1:3, para muros  </t>
  </si>
  <si>
    <t>5.4</t>
  </si>
  <si>
    <t>4.2</t>
  </si>
  <si>
    <t>4.3</t>
  </si>
  <si>
    <t>6.3</t>
  </si>
  <si>
    <t>Demolicion de plantilla en concreto lavaderos E= 0,05 - 0,08 mts existentes, incluye retiro de escombros</t>
  </si>
  <si>
    <t>UN</t>
  </si>
  <si>
    <t>Desmonte y retiro de cubierta metalica existente, incluye transporte a sitio de disposicion final.</t>
  </si>
  <si>
    <t>Concreto f´c= 21 Mpa para viga cimiento corrida para muros de 0,25 x 0,25m</t>
  </si>
  <si>
    <t>Suministro y aplicacion de estuco acrilico para interior y exterior</t>
  </si>
  <si>
    <t>Suministro y aplicación de pintura en vinilo tipo 1 exterior, tres manos</t>
  </si>
  <si>
    <t>Suministro e instalación de piso en ceramica de 60 x 60cm y/o 30 x 60cm, alta resistencia al deslizamiento. Incluye transporte y demas accesorios para su correcta instalación.</t>
  </si>
  <si>
    <t>Excavación manual, incluye retiro y disposición final sobrantes</t>
  </si>
  <si>
    <t>Suministro e instalación de llave terminal para lavaderos y lavadoras</t>
  </si>
  <si>
    <t>Levante de muro en bloque de cemento-arena liso, con dimensiones de 0.09m x 0.19m x 0.39m y pega con mortero 1:4</t>
  </si>
  <si>
    <t>Suministro e instalación de enchape para detalle de pocetas lavaderos y entrepaños 30 x 30cm, incluye transporte y demás accesorios para su correcta instalación.</t>
  </si>
  <si>
    <t>A</t>
  </si>
  <si>
    <t>2.1.1</t>
  </si>
  <si>
    <t>2.2.1</t>
  </si>
  <si>
    <t>2.2.2</t>
  </si>
  <si>
    <t>3.2.4</t>
  </si>
  <si>
    <t>Relleno en material seleccionado, compactada</t>
  </si>
  <si>
    <t>Concreto f´c= 21 Mpa para bordillo perimetral de 0,30 x 0,20, incluye transporte, formaleta, vibrado y curado</t>
  </si>
  <si>
    <t>ACERO REFUERZO FIGURADO FY= 420 Mpa-60000 PSI, corrugado. Incluye transporte con descarga, transporte interno, alambre amarre, certificados y todos los elementos necesarios para su correcta instalación, según diseño y recomendaciones estructurales.</t>
  </si>
  <si>
    <t>Pañete muros.  Mortero 1:3</t>
  </si>
  <si>
    <t>Suministro e instalación de enchape para muros,  incluye transporte y demás accesorios para su correcta instalación.</t>
  </si>
  <si>
    <t>Suministro e instalación de piso en tablon vitrificado , alta resistencia al deslizamiento. Incluye transporte y demas accesorios para su correcta instalación.</t>
  </si>
  <si>
    <t>Suministro e instalación de lavadero prefabricado en concreto y acabado en granito, de 1,60 x 0,60 x 0,25</t>
  </si>
  <si>
    <t>Cajas de registro en concreto impermeabilizados (incluye excavación), de 0,60 x 0,60</t>
  </si>
  <si>
    <t>Concreto f´c= 28 Mpa para viga de amarre superior de 0,1x0,2</t>
  </si>
  <si>
    <t>Concreto f´c= 28 Mpa para columnas de 0,1x0,2</t>
  </si>
  <si>
    <t>OBRA CIVIL</t>
  </si>
  <si>
    <t>CERRAMIENTO PERIMETRAL</t>
  </si>
  <si>
    <t>CARPINTERÍA METÁLICA</t>
  </si>
  <si>
    <t>m2</t>
  </si>
  <si>
    <t>Suministro e instalación de puerta de 2,5 mts X 1,00 mts en tubería galvanizada de 1-1/2", incluye entre otros refuerzo, chapa, pasador</t>
  </si>
  <si>
    <t>Suministro e instalacion de pintura epoxica para cerchas y columnas metalicas, incluye lijado y equipos necesarios para su correcta colocacion</t>
  </si>
  <si>
    <t>Suministro e instalación de cubierta en lámina  ajover a360 o similar. Incluye caballete y accesorios</t>
  </si>
  <si>
    <t>IVA / U</t>
  </si>
  <si>
    <t>COSTO TOTAL INDIRECTO</t>
  </si>
  <si>
    <t>Concreto f´c= 28 Mpa para Alfagía de 0,08x0,10</t>
  </si>
  <si>
    <t>Alambre de púas para cerramiento 3 filas</t>
  </si>
  <si>
    <t>Suministro e instalacion de malla eslabonada calibre 10.5 ojo 6, incluye tuberia galvanizada D=2", incluye doblez, aros y soporte metalico en la base del tubo.</t>
  </si>
  <si>
    <t>UNI</t>
  </si>
  <si>
    <t>Suministro e instalación salida tomacorriente doble red normal</t>
  </si>
  <si>
    <t>Suministro e instalación salida tomacorriente a 220V</t>
  </si>
  <si>
    <t>Suministro e instalación salida con tomacorriente GFCI</t>
  </si>
  <si>
    <t xml:space="preserve">Suministro e instalación salida de iluminación </t>
  </si>
  <si>
    <t>Suministro  e instalación salida con interruptor sencillo</t>
  </si>
  <si>
    <t>Suministro e instalación salida con interruptor doble</t>
  </si>
  <si>
    <t>Suministro e instalación salida con interruptor triple</t>
  </si>
  <si>
    <t>SALIDAS ELECRICAS</t>
  </si>
  <si>
    <t>81.1.</t>
  </si>
  <si>
    <t>8.1.5</t>
  </si>
  <si>
    <t>8.1.6</t>
  </si>
  <si>
    <t>8.1.7</t>
  </si>
  <si>
    <t xml:space="preserve">8.2 </t>
  </si>
  <si>
    <t>ACOMETIDA Y ALIMENTADORES</t>
  </si>
  <si>
    <t>Suministro e instalación alimentador eléctrico en (2#6)F+1#6N +1#10T tramo(TD1)</t>
  </si>
  <si>
    <t>CAJAS DE REGISTRO Y DUCTOS</t>
  </si>
  <si>
    <t>Suministro e instalación de caja de registro 40x40x45, acometida en media tensión</t>
  </si>
  <si>
    <t>GABINETE Y TABLERO DE DISTRIBUCION</t>
  </si>
  <si>
    <t xml:space="preserve">Suministro e instalación de tablero bifásico 18 circuitos con puerta, 240/120v, 125 amp. </t>
  </si>
  <si>
    <t>Suministro e instalación de breaker enchufable  1x20, 10ka</t>
  </si>
  <si>
    <t>Suministro e instalación de breaker enchufable  2x20, 10ka</t>
  </si>
  <si>
    <t>Suministro e instalación de puesta a tierra</t>
  </si>
  <si>
    <t>8.6</t>
  </si>
  <si>
    <t>ILUMINACION Y OTROS</t>
  </si>
  <si>
    <t>8.6.1</t>
  </si>
  <si>
    <t>Suministro e instalación de luminaria Hermetica 2x18W, 120V</t>
  </si>
  <si>
    <t>Suministro e instalación de luminaria de emergencia led 3w, 120V</t>
  </si>
  <si>
    <t>8.6.2</t>
  </si>
  <si>
    <t>2.1.2</t>
  </si>
  <si>
    <t>2.1.3</t>
  </si>
  <si>
    <t>2.1.4</t>
  </si>
  <si>
    <t>7.3</t>
  </si>
  <si>
    <t>4.4.</t>
  </si>
  <si>
    <t>6.1.1</t>
  </si>
  <si>
    <t>6.1.2</t>
  </si>
  <si>
    <t>6.1.3</t>
  </si>
  <si>
    <t>6.1.4</t>
  </si>
  <si>
    <t>6.1.5</t>
  </si>
  <si>
    <t>6.1.6</t>
  </si>
  <si>
    <t>6.1.7</t>
  </si>
  <si>
    <t>6.2.1</t>
  </si>
  <si>
    <t>6.2.2</t>
  </si>
  <si>
    <t>6.2.3</t>
  </si>
  <si>
    <t>6.2.4</t>
  </si>
  <si>
    <t>6.2.5</t>
  </si>
  <si>
    <t>ESTRUCTURAS EN CONCRETO</t>
  </si>
  <si>
    <t>2.3</t>
  </si>
  <si>
    <t>2.3.1</t>
  </si>
  <si>
    <t>SALIDAS ELECTRICAS</t>
  </si>
  <si>
    <t>7.3.1</t>
  </si>
  <si>
    <t>GABINETES Y TABLEROS DE DISTRIBUCIÓN</t>
  </si>
  <si>
    <t>7.4</t>
  </si>
  <si>
    <t>7.4.1</t>
  </si>
  <si>
    <t>7.4.2</t>
  </si>
  <si>
    <t>7.4.3</t>
  </si>
  <si>
    <t>7.5</t>
  </si>
  <si>
    <t>7.5.1</t>
  </si>
  <si>
    <t>7.6</t>
  </si>
  <si>
    <t>7.6.1</t>
  </si>
  <si>
    <t>7.6.2</t>
  </si>
  <si>
    <t>9.1</t>
  </si>
  <si>
    <t>9.2</t>
  </si>
  <si>
    <t>Suministro e instalación de tubería de presión PVC RDE 11 ø  3/4 "</t>
  </si>
  <si>
    <t>ADECUACION DE LAVADERO PARA HOMBRES Y MUJERES DEL CENTRO DE CONVIVENCIA - SEDE PRINCIPAL EL PORVENIR, MONTERIA - CORDOBA</t>
  </si>
  <si>
    <t>ESTUDIO DE MERCADO</t>
  </si>
  <si>
    <t>Arquitecto apoyo CABP</t>
  </si>
  <si>
    <t>LOREN FERNANDEZ GUERRA</t>
  </si>
  <si>
    <t>COTIZACION 2 - Camilo Molina</t>
  </si>
  <si>
    <t>COTIZACION 1 - Abdo Salgado</t>
  </si>
  <si>
    <t>COTIZACION 3 - Eder Montero</t>
  </si>
  <si>
    <t>ADECUACION LAVADERO HOMBRES</t>
  </si>
  <si>
    <t>II</t>
  </si>
  <si>
    <t>I</t>
  </si>
  <si>
    <t>PRECIO DE REFERENCIA</t>
  </si>
  <si>
    <t>COTIZACION 1 -</t>
  </si>
  <si>
    <t xml:space="preserve">COTIZACION 2 - </t>
  </si>
  <si>
    <t>COTIZACION 3 -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</si>
</sst>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* #,##0.00_);_(* \(#,##0.00\);_(* &quot;-&quot;??_);_(@_)"/>
    <numFmt numFmtId="166" formatCode="_(&quot;$&quot;\ * #,##0_);_(&quot;$&quot;\ * \(#,##0\);_(&quot;$&quot;\ * &quot;-&quot;_);_(@_)"/>
    <numFmt numFmtId="167" formatCode="_(&quot;$&quot;\ * #,##0.00_);_(&quot;$&quot;\ * \(#,##0.00\);_(&quot;$&quot;\ * &quot;-&quot;??_);_(@_)"/>
    <numFmt numFmtId="168" formatCode="_(&quot;$&quot;\ * #,##0.00_);_(&quot;$&quot;\ * \(#,##0.00\);_(&quot;$&quot;\ * &quot;-&quot;_);_(@_)"/>
    <numFmt numFmtId="169" formatCode="_(&quot;$&quot;\ * #,##0_);_(&quot;$&quot;\ * \(#,##0\);_(&quot;$&quot;\ * &quot;-&quot;??_);_(@_)"/>
    <numFmt numFmtId="171" formatCode="_-* #,##0.00_-;\-* #,##0.00_-;_-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" fillId="0" borderId="0"/>
    <xf numFmtId="164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1" fillId="0" borderId="0"/>
    <xf numFmtId="167" fontId="4" fillId="0" borderId="0" applyFont="0" applyFill="0" applyBorder="0" applyAlignment="0" applyProtection="0"/>
    <xf numFmtId="0" fontId="4" fillId="0" borderId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1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 readingOrder="1"/>
    </xf>
    <xf numFmtId="0" fontId="3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165" fontId="5" fillId="0" borderId="2" xfId="0" applyNumberFormat="1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0" xfId="0" applyFont="1"/>
    <xf numFmtId="167" fontId="2" fillId="0" borderId="0" xfId="5" applyFont="1" applyFill="1" applyAlignment="1"/>
    <xf numFmtId="164" fontId="2" fillId="0" borderId="0" xfId="0" applyNumberFormat="1" applyFont="1"/>
    <xf numFmtId="9" fontId="2" fillId="0" borderId="0" xfId="0" applyNumberFormat="1" applyFont="1"/>
    <xf numFmtId="0" fontId="6" fillId="0" borderId="2" xfId="0" applyFont="1" applyBorder="1" applyAlignment="1">
      <alignment horizontal="center" wrapText="1" readingOrder="1"/>
    </xf>
    <xf numFmtId="0" fontId="6" fillId="0" borderId="2" xfId="0" applyFont="1" applyBorder="1" applyAlignment="1">
      <alignment horizontal="left" wrapText="1" readingOrder="1"/>
    </xf>
    <xf numFmtId="0" fontId="3" fillId="0" borderId="2" xfId="0" applyFont="1" applyBorder="1" applyAlignment="1">
      <alignment wrapText="1" readingOrder="1"/>
    </xf>
    <xf numFmtId="0" fontId="4" fillId="0" borderId="2" xfId="0" applyFont="1" applyBorder="1" applyAlignment="1">
      <alignment wrapText="1" readingOrder="1"/>
    </xf>
    <xf numFmtId="9" fontId="2" fillId="0" borderId="2" xfId="2" applyFont="1" applyFill="1" applyBorder="1" applyAlignment="1"/>
    <xf numFmtId="0" fontId="2" fillId="0" borderId="2" xfId="0" applyFont="1" applyBorder="1" applyAlignment="1">
      <alignment wrapText="1" readingOrder="1"/>
    </xf>
    <xf numFmtId="0" fontId="2" fillId="0" borderId="2" xfId="0" applyFont="1" applyBorder="1" applyAlignment="1">
      <alignment horizontal="left" wrapText="1" readingOrder="1"/>
    </xf>
    <xf numFmtId="0" fontId="2" fillId="0" borderId="2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 readingOrder="1"/>
    </xf>
    <xf numFmtId="4" fontId="6" fillId="0" borderId="2" xfId="6" applyNumberFormat="1" applyFont="1" applyBorder="1" applyAlignment="1">
      <alignment horizontal="justify" wrapText="1"/>
    </xf>
    <xf numFmtId="49" fontId="6" fillId="0" borderId="2" xfId="7" applyNumberFormat="1" applyFont="1" applyBorder="1" applyAlignment="1" applyProtection="1">
      <alignment horizontal="left" wrapText="1"/>
      <protection locked="0"/>
    </xf>
    <xf numFmtId="0" fontId="2" fillId="0" borderId="7" xfId="0" applyFont="1" applyBorder="1" applyAlignment="1">
      <alignment horizontal="center"/>
    </xf>
    <xf numFmtId="0" fontId="3" fillId="0" borderId="8" xfId="0" applyFont="1" applyBorder="1" applyAlignment="1">
      <alignment wrapText="1" readingOrder="1"/>
    </xf>
    <xf numFmtId="0" fontId="2" fillId="0" borderId="8" xfId="0" applyFont="1" applyBorder="1" applyAlignment="1">
      <alignment horizontal="center"/>
    </xf>
    <xf numFmtId="0" fontId="6" fillId="0" borderId="3" xfId="0" applyFont="1" applyBorder="1" applyAlignment="1">
      <alignment horizontal="left" wrapText="1" readingOrder="1"/>
    </xf>
    <xf numFmtId="167" fontId="2" fillId="0" borderId="0" xfId="5" applyFont="1" applyFill="1" applyBorder="1" applyAlignment="1"/>
    <xf numFmtId="0" fontId="4" fillId="0" borderId="2" xfId="6" applyBorder="1" applyAlignment="1">
      <alignment horizontal="center"/>
    </xf>
    <xf numFmtId="49" fontId="4" fillId="0" borderId="2" xfId="7" applyNumberFormat="1" applyBorder="1" applyAlignment="1" applyProtection="1">
      <alignment horizontal="left" wrapText="1"/>
      <protection locked="0"/>
    </xf>
    <xf numFmtId="165" fontId="2" fillId="0" borderId="2" xfId="0" applyNumberFormat="1" applyFont="1" applyBorder="1" applyAlignment="1">
      <alignment horizontal="center"/>
    </xf>
    <xf numFmtId="165" fontId="4" fillId="0" borderId="2" xfId="4" applyFont="1" applyFill="1" applyBorder="1" applyAlignment="1">
      <alignment horizontal="center"/>
    </xf>
    <xf numFmtId="165" fontId="2" fillId="0" borderId="2" xfId="4" applyFont="1" applyFill="1" applyBorder="1" applyAlignment="1">
      <alignment horizontal="center"/>
    </xf>
    <xf numFmtId="165" fontId="3" fillId="0" borderId="2" xfId="4" applyFont="1" applyFill="1" applyBorder="1" applyAlignment="1">
      <alignment horizontal="center"/>
    </xf>
    <xf numFmtId="165" fontId="3" fillId="0" borderId="2" xfId="5" applyNumberFormat="1" applyFont="1" applyFill="1" applyBorder="1" applyAlignment="1">
      <alignment horizontal="center"/>
    </xf>
    <xf numFmtId="165" fontId="2" fillId="0" borderId="2" xfId="5" applyNumberFormat="1" applyFont="1" applyFill="1" applyBorder="1" applyAlignment="1">
      <alignment horizontal="center"/>
    </xf>
    <xf numFmtId="165" fontId="2" fillId="0" borderId="8" xfId="5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165" fontId="2" fillId="0" borderId="0" xfId="5" applyNumberFormat="1" applyFont="1" applyFill="1" applyAlignment="1">
      <alignment horizontal="center"/>
    </xf>
    <xf numFmtId="0" fontId="3" fillId="0" borderId="0" xfId="0" applyFont="1" applyAlignment="1">
      <alignment wrapText="1" readingOrder="1"/>
    </xf>
    <xf numFmtId="165" fontId="2" fillId="0" borderId="0" xfId="5" applyNumberFormat="1" applyFont="1" applyFill="1" applyBorder="1" applyAlignment="1">
      <alignment horizontal="center"/>
    </xf>
    <xf numFmtId="165" fontId="2" fillId="0" borderId="0" xfId="4" applyFont="1" applyFill="1" applyBorder="1" applyAlignment="1"/>
    <xf numFmtId="164" fontId="3" fillId="0" borderId="0" xfId="0" applyNumberFormat="1" applyFont="1"/>
    <xf numFmtId="166" fontId="2" fillId="0" borderId="0" xfId="3" applyFont="1" applyFill="1" applyBorder="1" applyAlignment="1"/>
    <xf numFmtId="168" fontId="3" fillId="0" borderId="0" xfId="3" applyNumberFormat="1" applyFont="1" applyFill="1" applyBorder="1" applyAlignment="1"/>
    <xf numFmtId="166" fontId="3" fillId="0" borderId="0" xfId="0" applyNumberFormat="1" applyFont="1"/>
    <xf numFmtId="164" fontId="3" fillId="0" borderId="0" xfId="1" applyFont="1" applyFill="1" applyBorder="1" applyAlignment="1"/>
    <xf numFmtId="0" fontId="3" fillId="0" borderId="2" xfId="0" applyFont="1" applyBorder="1" applyAlignment="1">
      <alignment horizontal="left" vertical="center" wrapText="1"/>
    </xf>
    <xf numFmtId="166" fontId="2" fillId="0" borderId="2" xfId="3" applyFont="1" applyFill="1" applyBorder="1" applyAlignment="1"/>
    <xf numFmtId="9" fontId="2" fillId="0" borderId="2" xfId="2" applyFont="1" applyFill="1" applyBorder="1" applyAlignment="1">
      <alignment horizontal="center"/>
    </xf>
    <xf numFmtId="166" fontId="3" fillId="0" borderId="2" xfId="0" applyNumberFormat="1" applyFont="1" applyBorder="1"/>
    <xf numFmtId="169" fontId="4" fillId="0" borderId="2" xfId="5" applyNumberFormat="1" applyFont="1" applyFill="1" applyBorder="1" applyAlignment="1"/>
    <xf numFmtId="169" fontId="2" fillId="0" borderId="3" xfId="1" applyNumberFormat="1" applyFont="1" applyFill="1" applyBorder="1" applyAlignment="1"/>
    <xf numFmtId="169" fontId="2" fillId="0" borderId="2" xfId="0" applyNumberFormat="1" applyFont="1" applyBorder="1"/>
    <xf numFmtId="169" fontId="2" fillId="0" borderId="2" xfId="5" applyNumberFormat="1" applyFont="1" applyFill="1" applyBorder="1" applyAlignment="1"/>
    <xf numFmtId="169" fontId="2" fillId="0" borderId="2" xfId="4" applyNumberFormat="1" applyFont="1" applyFill="1" applyBorder="1" applyAlignment="1"/>
    <xf numFmtId="169" fontId="2" fillId="0" borderId="2" xfId="0" applyNumberFormat="1" applyFont="1" applyBorder="1" applyAlignment="1">
      <alignment horizontal="right"/>
    </xf>
    <xf numFmtId="169" fontId="2" fillId="0" borderId="2" xfId="5" applyNumberFormat="1" applyFont="1" applyFill="1" applyBorder="1" applyAlignment="1">
      <alignment horizontal="right"/>
    </xf>
    <xf numFmtId="169" fontId="6" fillId="0" borderId="2" xfId="0" applyNumberFormat="1" applyFont="1" applyBorder="1" applyAlignment="1">
      <alignment horizontal="left" wrapText="1" readingOrder="1"/>
    </xf>
    <xf numFmtId="169" fontId="3" fillId="0" borderId="2" xfId="5" applyNumberFormat="1" applyFont="1" applyFill="1" applyBorder="1" applyAlignment="1"/>
    <xf numFmtId="169" fontId="3" fillId="0" borderId="2" xfId="4" applyNumberFormat="1" applyFont="1" applyFill="1" applyBorder="1" applyAlignment="1"/>
    <xf numFmtId="169" fontId="3" fillId="0" borderId="3" xfId="4" applyNumberFormat="1" applyFont="1" applyFill="1" applyBorder="1" applyAlignment="1"/>
    <xf numFmtId="169" fontId="2" fillId="0" borderId="3" xfId="4" applyNumberFormat="1" applyFont="1" applyFill="1" applyBorder="1" applyAlignment="1"/>
    <xf numFmtId="169" fontId="2" fillId="0" borderId="3" xfId="0" applyNumberFormat="1" applyFont="1" applyBorder="1"/>
    <xf numFmtId="169" fontId="3" fillId="0" borderId="2" xfId="2" applyNumberFormat="1" applyFont="1" applyFill="1" applyBorder="1" applyAlignment="1">
      <alignment horizontal="center"/>
    </xf>
    <xf numFmtId="169" fontId="3" fillId="0" borderId="3" xfId="0" applyNumberFormat="1" applyFont="1" applyBorder="1"/>
    <xf numFmtId="169" fontId="3" fillId="0" borderId="2" xfId="2" applyNumberFormat="1" applyFont="1" applyFill="1" applyBorder="1" applyAlignment="1"/>
    <xf numFmtId="169" fontId="2" fillId="0" borderId="2" xfId="2" applyNumberFormat="1" applyFont="1" applyFill="1" applyBorder="1" applyAlignment="1"/>
    <xf numFmtId="169" fontId="2" fillId="0" borderId="8" xfId="4" applyNumberFormat="1" applyFont="1" applyFill="1" applyBorder="1" applyAlignment="1"/>
    <xf numFmtId="169" fontId="3" fillId="0" borderId="9" xfId="0" applyNumberFormat="1" applyFont="1" applyBorder="1"/>
    <xf numFmtId="164" fontId="2" fillId="0" borderId="0" xfId="1" applyFont="1"/>
    <xf numFmtId="164" fontId="3" fillId="0" borderId="0" xfId="1" applyFont="1"/>
    <xf numFmtId="169" fontId="2" fillId="0" borderId="2" xfId="1" applyNumberFormat="1" applyFont="1" applyFill="1" applyBorder="1" applyAlignment="1"/>
    <xf numFmtId="169" fontId="2" fillId="0" borderId="2" xfId="3" applyNumberFormat="1" applyFont="1" applyFill="1" applyBorder="1" applyAlignment="1"/>
    <xf numFmtId="169" fontId="3" fillId="0" borderId="2" xfId="3" applyNumberFormat="1" applyFont="1" applyFill="1" applyBorder="1" applyAlignment="1"/>
    <xf numFmtId="169" fontId="3" fillId="0" borderId="2" xfId="0" applyNumberFormat="1" applyFont="1" applyBorder="1"/>
    <xf numFmtId="169" fontId="3" fillId="0" borderId="2" xfId="1" applyNumberFormat="1" applyFont="1" applyFill="1" applyBorder="1" applyAlignment="1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3" fillId="0" borderId="1" xfId="1" applyFont="1" applyBorder="1" applyAlignment="1">
      <alignment horizontal="center" vertical="center" wrapText="1"/>
    </xf>
    <xf numFmtId="164" fontId="3" fillId="0" borderId="3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readingOrder="1"/>
    </xf>
    <xf numFmtId="0" fontId="6" fillId="0" borderId="2" xfId="0" applyFont="1" applyBorder="1" applyAlignment="1">
      <alignment horizontal="left" vertical="center" wrapText="1" readingOrder="1"/>
    </xf>
    <xf numFmtId="0" fontId="6" fillId="0" borderId="2" xfId="0" applyFont="1" applyBorder="1" applyAlignment="1">
      <alignment horizontal="center" vertical="center" wrapText="1" readingOrder="1"/>
    </xf>
    <xf numFmtId="0" fontId="6" fillId="0" borderId="3" xfId="0" applyFont="1" applyBorder="1" applyAlignment="1">
      <alignment horizontal="left" vertical="center" wrapText="1" readingOrder="1"/>
    </xf>
    <xf numFmtId="166" fontId="2" fillId="0" borderId="1" xfId="3" applyFont="1" applyFill="1" applyBorder="1" applyAlignment="1">
      <alignment vertical="center"/>
    </xf>
    <xf numFmtId="166" fontId="3" fillId="0" borderId="3" xfId="0" applyNumberFormat="1" applyFont="1" applyBorder="1" applyAlignment="1">
      <alignment vertical="center"/>
    </xf>
    <xf numFmtId="9" fontId="2" fillId="0" borderId="3" xfId="2" applyFont="1" applyFill="1" applyBorder="1" applyAlignment="1">
      <alignment vertical="center"/>
    </xf>
    <xf numFmtId="164" fontId="2" fillId="0" borderId="1" xfId="1" applyFont="1" applyBorder="1" applyAlignment="1">
      <alignment vertical="center"/>
    </xf>
    <xf numFmtId="164" fontId="2" fillId="0" borderId="3" xfId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 readingOrder="1"/>
    </xf>
    <xf numFmtId="0" fontId="2" fillId="0" borderId="2" xfId="0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 readingOrder="1"/>
    </xf>
    <xf numFmtId="0" fontId="4" fillId="0" borderId="2" xfId="0" applyFont="1" applyBorder="1" applyAlignment="1">
      <alignment horizontal="center" vertical="center"/>
    </xf>
    <xf numFmtId="165" fontId="4" fillId="0" borderId="2" xfId="4" applyFont="1" applyFill="1" applyBorder="1" applyAlignment="1">
      <alignment horizontal="center" vertical="center"/>
    </xf>
    <xf numFmtId="169" fontId="2" fillId="0" borderId="1" xfId="0" applyNumberFormat="1" applyFont="1" applyBorder="1" applyAlignment="1">
      <alignment vertical="center"/>
    </xf>
    <xf numFmtId="164" fontId="2" fillId="0" borderId="0" xfId="1" applyFont="1" applyAlignment="1">
      <alignment vertical="center"/>
    </xf>
    <xf numFmtId="169" fontId="2" fillId="0" borderId="1" xfId="3" applyNumberFormat="1" applyFont="1" applyFill="1" applyBorder="1" applyAlignment="1">
      <alignment vertical="center"/>
    </xf>
    <xf numFmtId="169" fontId="3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 readingOrder="1"/>
    </xf>
    <xf numFmtId="169" fontId="2" fillId="0" borderId="2" xfId="4" applyNumberFormat="1" applyFont="1" applyFill="1" applyBorder="1" applyAlignment="1">
      <alignment vertical="center"/>
    </xf>
    <xf numFmtId="0" fontId="2" fillId="0" borderId="2" xfId="0" applyFont="1" applyBorder="1" applyAlignment="1">
      <alignment horizontal="left" vertical="center" wrapText="1" readingOrder="1"/>
    </xf>
    <xf numFmtId="165" fontId="2" fillId="0" borderId="2" xfId="4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 readingOrder="1"/>
    </xf>
    <xf numFmtId="0" fontId="4" fillId="0" borderId="2" xfId="6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" fontId="6" fillId="0" borderId="2" xfId="6" applyNumberFormat="1" applyFont="1" applyBorder="1" applyAlignment="1">
      <alignment horizontal="justify" vertical="center" wrapText="1"/>
    </xf>
    <xf numFmtId="49" fontId="4" fillId="0" borderId="2" xfId="7" applyNumberFormat="1" applyBorder="1" applyAlignment="1" applyProtection="1">
      <alignment horizontal="left" vertical="center" wrapText="1"/>
      <protection locked="0"/>
    </xf>
    <xf numFmtId="49" fontId="6" fillId="0" borderId="2" xfId="7" applyNumberFormat="1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>
      <alignment horizontal="center" vertical="center"/>
    </xf>
    <xf numFmtId="165" fontId="3" fillId="0" borderId="2" xfId="4" applyFont="1" applyFill="1" applyBorder="1" applyAlignment="1">
      <alignment horizontal="center" vertical="center"/>
    </xf>
    <xf numFmtId="165" fontId="3" fillId="0" borderId="2" xfId="5" applyNumberFormat="1" applyFont="1" applyFill="1" applyBorder="1" applyAlignment="1">
      <alignment horizontal="center" vertical="center"/>
    </xf>
    <xf numFmtId="169" fontId="3" fillId="0" borderId="1" xfId="3" applyNumberFormat="1" applyFont="1" applyFill="1" applyBorder="1" applyAlignment="1">
      <alignment vertical="center"/>
    </xf>
    <xf numFmtId="169" fontId="3" fillId="0" borderId="3" xfId="3" applyNumberFormat="1" applyFont="1" applyFill="1" applyBorder="1" applyAlignment="1">
      <alignment vertical="center"/>
    </xf>
    <xf numFmtId="164" fontId="3" fillId="0" borderId="1" xfId="1" applyFont="1" applyFill="1" applyBorder="1" applyAlignment="1">
      <alignment vertical="center"/>
    </xf>
    <xf numFmtId="164" fontId="3" fillId="0" borderId="3" xfId="1" applyFont="1" applyFill="1" applyBorder="1" applyAlignment="1">
      <alignment vertical="center"/>
    </xf>
    <xf numFmtId="164" fontId="3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165" fontId="2" fillId="0" borderId="2" xfId="5" applyNumberFormat="1" applyFont="1" applyFill="1" applyBorder="1" applyAlignment="1">
      <alignment horizontal="center" vertical="center"/>
    </xf>
    <xf numFmtId="169" fontId="2" fillId="0" borderId="3" xfId="4" applyNumberFormat="1" applyFont="1" applyFill="1" applyBorder="1" applyAlignment="1">
      <alignment vertical="center"/>
    </xf>
    <xf numFmtId="169" fontId="2" fillId="0" borderId="3" xfId="3" applyNumberFormat="1" applyFont="1" applyFill="1" applyBorder="1" applyAlignment="1">
      <alignment vertical="center"/>
    </xf>
    <xf numFmtId="164" fontId="2" fillId="0" borderId="1" xfId="1" applyFont="1" applyFill="1" applyBorder="1" applyAlignment="1">
      <alignment vertical="center"/>
    </xf>
    <xf numFmtId="164" fontId="2" fillId="0" borderId="3" xfId="1" applyFont="1" applyBorder="1" applyAlignment="1">
      <alignment vertical="center"/>
    </xf>
    <xf numFmtId="9" fontId="2" fillId="0" borderId="2" xfId="2" applyFont="1" applyFill="1" applyBorder="1" applyAlignment="1">
      <alignment horizontal="center" vertical="center"/>
    </xf>
    <xf numFmtId="169" fontId="2" fillId="0" borderId="3" xfId="0" applyNumberFormat="1" applyFont="1" applyBorder="1" applyAlignment="1">
      <alignment vertical="center"/>
    </xf>
    <xf numFmtId="169" fontId="2" fillId="0" borderId="3" xfId="5" applyNumberFormat="1" applyFont="1" applyFill="1" applyBorder="1" applyAlignment="1">
      <alignment vertical="center"/>
    </xf>
    <xf numFmtId="169" fontId="3" fillId="0" borderId="2" xfId="2" applyNumberFormat="1" applyFont="1" applyFill="1" applyBorder="1" applyAlignment="1">
      <alignment horizontal="center" vertical="center"/>
    </xf>
    <xf numFmtId="169" fontId="3" fillId="0" borderId="3" xfId="0" applyNumberFormat="1" applyFont="1" applyBorder="1" applyAlignment="1">
      <alignment vertical="center"/>
    </xf>
    <xf numFmtId="169" fontId="3" fillId="0" borderId="2" xfId="2" applyNumberFormat="1" applyFont="1" applyFill="1" applyBorder="1" applyAlignment="1">
      <alignment vertical="center"/>
    </xf>
    <xf numFmtId="169" fontId="2" fillId="0" borderId="2" xfId="2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vertical="center" wrapText="1" readingOrder="1"/>
    </xf>
    <xf numFmtId="0" fontId="2" fillId="0" borderId="8" xfId="0" applyFont="1" applyBorder="1" applyAlignment="1">
      <alignment horizontal="center" vertical="center"/>
    </xf>
    <xf numFmtId="165" fontId="2" fillId="0" borderId="8" xfId="5" applyNumberFormat="1" applyFont="1" applyFill="1" applyBorder="1" applyAlignment="1">
      <alignment horizontal="center" vertical="center"/>
    </xf>
    <xf numFmtId="169" fontId="2" fillId="0" borderId="8" xfId="4" applyNumberFormat="1" applyFont="1" applyFill="1" applyBorder="1" applyAlignment="1">
      <alignment vertical="center"/>
    </xf>
    <xf numFmtId="169" fontId="3" fillId="0" borderId="9" xfId="0" applyNumberFormat="1" applyFont="1" applyBorder="1" applyAlignment="1">
      <alignment vertical="center"/>
    </xf>
    <xf numFmtId="169" fontId="2" fillId="0" borderId="7" xfId="3" applyNumberFormat="1" applyFont="1" applyFill="1" applyBorder="1" applyAlignment="1">
      <alignment vertical="center"/>
    </xf>
    <xf numFmtId="169" fontId="3" fillId="0" borderId="9" xfId="3" applyNumberFormat="1" applyFont="1" applyFill="1" applyBorder="1" applyAlignment="1">
      <alignment vertical="center"/>
    </xf>
    <xf numFmtId="169" fontId="3" fillId="0" borderId="7" xfId="0" applyNumberFormat="1" applyFont="1" applyBorder="1" applyAlignment="1">
      <alignment vertical="center"/>
    </xf>
    <xf numFmtId="169" fontId="3" fillId="0" borderId="9" xfId="1" applyNumberFormat="1" applyFont="1" applyFill="1" applyBorder="1" applyAlignment="1">
      <alignment vertical="center"/>
    </xf>
    <xf numFmtId="164" fontId="3" fillId="0" borderId="7" xfId="1" applyFont="1" applyFill="1" applyBorder="1" applyAlignment="1">
      <alignment vertical="center"/>
    </xf>
    <xf numFmtId="164" fontId="3" fillId="0" borderId="9" xfId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 readingOrder="1"/>
    </xf>
    <xf numFmtId="165" fontId="2" fillId="0" borderId="0" xfId="5" applyNumberFormat="1" applyFont="1" applyFill="1" applyBorder="1" applyAlignment="1">
      <alignment horizontal="center" vertical="center"/>
    </xf>
    <xf numFmtId="165" fontId="2" fillId="0" borderId="0" xfId="4" applyFont="1" applyFill="1" applyBorder="1" applyAlignment="1">
      <alignment vertical="center"/>
    </xf>
    <xf numFmtId="164" fontId="3" fillId="0" borderId="0" xfId="0" applyNumberFormat="1" applyFont="1" applyAlignment="1">
      <alignment vertical="center"/>
    </xf>
    <xf numFmtId="166" fontId="2" fillId="0" borderId="0" xfId="3" applyFont="1" applyFill="1" applyBorder="1" applyAlignment="1">
      <alignment vertical="center"/>
    </xf>
    <xf numFmtId="168" fontId="3" fillId="0" borderId="0" xfId="3" applyNumberFormat="1" applyFont="1" applyFill="1" applyBorder="1" applyAlignment="1">
      <alignment vertical="center"/>
    </xf>
    <xf numFmtId="166" fontId="3" fillId="0" borderId="0" xfId="0" applyNumberFormat="1" applyFont="1" applyAlignment="1">
      <alignment vertical="center"/>
    </xf>
    <xf numFmtId="164" fontId="3" fillId="0" borderId="0" xfId="1" applyFont="1" applyFill="1" applyBorder="1" applyAlignment="1">
      <alignment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67" fontId="2" fillId="0" borderId="0" xfId="5" applyFont="1" applyFill="1" applyBorder="1" applyAlignment="1">
      <alignment vertical="center"/>
    </xf>
    <xf numFmtId="164" fontId="2" fillId="0" borderId="0" xfId="0" applyNumberFormat="1" applyFont="1" applyAlignment="1">
      <alignment vertical="center"/>
    </xf>
    <xf numFmtId="167" fontId="2" fillId="0" borderId="0" xfId="5" applyFont="1" applyFill="1" applyAlignment="1">
      <alignment vertical="center"/>
    </xf>
    <xf numFmtId="9" fontId="2" fillId="0" borderId="0" xfId="0" applyNumberFormat="1" applyFont="1" applyAlignment="1">
      <alignment vertical="center"/>
    </xf>
    <xf numFmtId="165" fontId="2" fillId="0" borderId="0" xfId="5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171" fontId="4" fillId="0" borderId="2" xfId="24" applyNumberFormat="1" applyFont="1" applyFill="1" applyBorder="1" applyAlignment="1">
      <alignment vertical="center"/>
    </xf>
    <xf numFmtId="171" fontId="2" fillId="0" borderId="3" xfId="24" applyNumberFormat="1" applyFont="1" applyFill="1" applyBorder="1" applyAlignment="1">
      <alignment vertical="center"/>
    </xf>
    <xf numFmtId="171" fontId="2" fillId="0" borderId="1" xfId="24" applyNumberFormat="1" applyFont="1" applyFill="1" applyBorder="1" applyAlignment="1">
      <alignment vertical="center"/>
    </xf>
    <xf numFmtId="171" fontId="2" fillId="0" borderId="1" xfId="24" applyNumberFormat="1" applyFont="1" applyBorder="1" applyAlignment="1">
      <alignment vertical="center"/>
    </xf>
    <xf numFmtId="171" fontId="2" fillId="0" borderId="2" xfId="24" applyNumberFormat="1" applyFont="1" applyBorder="1" applyAlignment="1">
      <alignment vertical="center"/>
    </xf>
    <xf numFmtId="171" fontId="3" fillId="0" borderId="1" xfId="24" applyNumberFormat="1" applyFont="1" applyBorder="1" applyAlignment="1">
      <alignment vertical="center"/>
    </xf>
    <xf numFmtId="171" fontId="2" fillId="0" borderId="2" xfId="24" applyNumberFormat="1" applyFont="1" applyFill="1" applyBorder="1" applyAlignment="1">
      <alignment vertical="center"/>
    </xf>
    <xf numFmtId="171" fontId="4" fillId="0" borderId="1" xfId="24" applyNumberFormat="1" applyFont="1" applyFill="1" applyBorder="1" applyAlignment="1">
      <alignment vertical="center"/>
    </xf>
    <xf numFmtId="171" fontId="2" fillId="0" borderId="2" xfId="24" applyNumberFormat="1" applyFont="1" applyBorder="1" applyAlignment="1">
      <alignment horizontal="right" vertical="center"/>
    </xf>
    <xf numFmtId="171" fontId="6" fillId="0" borderId="2" xfId="24" applyNumberFormat="1" applyFont="1" applyBorder="1" applyAlignment="1">
      <alignment horizontal="left" vertical="center" wrapText="1" readingOrder="1"/>
    </xf>
    <xf numFmtId="171" fontId="3" fillId="0" borderId="2" xfId="24" applyNumberFormat="1" applyFont="1" applyFill="1" applyBorder="1" applyAlignment="1">
      <alignment vertical="center"/>
    </xf>
    <xf numFmtId="171" fontId="2" fillId="0" borderId="2" xfId="24" applyNumberFormat="1" applyFont="1" applyFill="1" applyBorder="1" applyAlignment="1">
      <alignment horizontal="right" vertical="center"/>
    </xf>
    <xf numFmtId="171" fontId="3" fillId="0" borderId="3" xfId="24" applyNumberFormat="1" applyFont="1" applyFill="1" applyBorder="1" applyAlignment="1">
      <alignment vertical="center"/>
    </xf>
    <xf numFmtId="171" fontId="3" fillId="0" borderId="1" xfId="24" applyNumberFormat="1" applyFont="1" applyFill="1" applyBorder="1" applyAlignment="1">
      <alignment vertical="center"/>
    </xf>
    <xf numFmtId="44" fontId="2" fillId="0" borderId="0" xfId="0" applyNumberFormat="1" applyFont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64" fontId="3" fillId="0" borderId="3" xfId="1" applyFont="1" applyBorder="1" applyAlignment="1">
      <alignment vertical="center"/>
    </xf>
  </cellXfs>
  <cellStyles count="25">
    <cellStyle name="Millares [0]" xfId="24" builtinId="6"/>
    <cellStyle name="Millares 2" xfId="20" xr:uid="{3BC8F8EB-3B6E-4D3E-BBD2-5C0185EC5E66}"/>
    <cellStyle name="Millares 3" xfId="4" xr:uid="{5DF71D8D-5362-4AB5-A284-F1DF9FAFCAF1}"/>
    <cellStyle name="Moneda" xfId="1" builtinId="4"/>
    <cellStyle name="Moneda [0] 2" xfId="3" xr:uid="{EBBCD59B-C919-4494-9EE8-EF28CC23067B}"/>
    <cellStyle name="Moneda 10" xfId="5" xr:uid="{14608527-8762-4795-B2EF-6ADCD5E2459D}"/>
    <cellStyle name="Moneda 14 2" xfId="10" xr:uid="{144EE196-AEBD-4888-97A0-D995EC6A1DC9}"/>
    <cellStyle name="Moneda 2" xfId="15" xr:uid="{6F561486-878A-472B-8C3D-390E01A271FE}"/>
    <cellStyle name="Moneda 3" xfId="18" xr:uid="{7AA66BAB-9491-4AD4-9466-675DF144D109}"/>
    <cellStyle name="Moneda 3 2" xfId="23" xr:uid="{E9C13C7C-5251-4582-B0B2-EB3E8073F8E0}"/>
    <cellStyle name="Normal" xfId="0" builtinId="0"/>
    <cellStyle name="Normal 12" xfId="8" xr:uid="{9C208380-D39F-498A-AB07-901A6E884830}"/>
    <cellStyle name="Normal 16" xfId="13" xr:uid="{1220A0CB-2438-4BB6-B904-3FCB052F0BA0}"/>
    <cellStyle name="Normal 2" xfId="17" xr:uid="{EA904697-257F-406A-8DD4-860A6CE48456}"/>
    <cellStyle name="Normal 2 2" xfId="6" xr:uid="{7CDD3982-3AE9-4A0E-BEE9-6F993D74B6F9}"/>
    <cellStyle name="Normal 2 2 3" xfId="7" xr:uid="{2B69D681-970B-48AE-85B8-24543B6442BD}"/>
    <cellStyle name="Normal 27" xfId="9" xr:uid="{41C11892-EA48-4BD7-90B3-FCFE17A23F4A}"/>
    <cellStyle name="Normal 3" xfId="16" xr:uid="{FB6DE687-4E75-46FD-AC3E-D26F66CF7984}"/>
    <cellStyle name="Normal 4" xfId="21" xr:uid="{9AEEFAC8-C6D4-45AD-BD26-45308D1AE251}"/>
    <cellStyle name="Normal 7 2" xfId="14" xr:uid="{B59AC15D-FB29-4850-83B2-0E4035B3DAAC}"/>
    <cellStyle name="Porcentaje" xfId="2" builtinId="5"/>
    <cellStyle name="Porcentaje 13" xfId="12" xr:uid="{EF4A721D-2AA7-4E95-B4AC-562BA0401785}"/>
    <cellStyle name="Porcentaje 2" xfId="11" xr:uid="{9F683886-4496-4E1F-B765-6AAEBF8B5AD3}"/>
    <cellStyle name="Porcentaje 3" xfId="19" xr:uid="{2E20B497-62F1-477D-B4F0-5D21FAF07C16}"/>
    <cellStyle name="Porcentaje 3 2" xfId="22" xr:uid="{953310ED-CCB6-407E-8C41-757C0D6738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.%20ENTREGA%20FINAL%202DA%20ETAPA%20CORDOBA\1.%20PRESUPUESTO%20FINAL%20LOS%20NIDOS\PRESUPUESTO%20I.E.%20LOS%20NIDOS%20R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.%20IE%20JUAN%20BAUTISTA%20DE%20PISA\2.%20IE%20SAN%20JUAN%20BAUTISTA%20R4P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CONSTRUCCIONES%20HBO/6.%20LIQUIDACI&#211;N/1.%20CIENAGA%20MAGDALENA/Presupuesto%20Original%20y%20Planos/PRESUPUESTO%20CIC%20CIENAGA%20M%20V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esktop/PRESUPUESTOS%20CORDOBA%201RA%20ETAPA/1.%20PRESUPUESTOS%20CORDOBA%2025042017/OBSERVACIONES%2030%20DE%20MAYO%20DE%202017/V2%20LAS%20MUJERES/1%20PRESUPUESTO%20LAS%20MUJERES%20R2P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RIGUANI%2008-07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CONSTRUCCIONES%20HBO/5.%20NO%20SE%20EJECUTO/1.%20SAN%20ANTERO%20CORDOBA/Cotizaciones/BALANCE%20CON%20ADICION%20SAN%20ANTERO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esktop/Presupuestos%20Sucre%20y%20Majagual%202017/2.%20MAJAGUAL/PRESUPUESTO%20MAJAGUAL%20ACTUALIZADO/2.%20IE%20JUAN%20BAUTISTA%20DE%20PISA/2.%20IE%20SAN%20JUAN%20BAUTISTA%20R4P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ILBERTO%20LOPEZ/Downloads/PRESUPUESTO%20BODEGA%20Y%20PLAZA%20LORICA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ownloads/VARIOS%202019/PROYECTOS%20SALAS%20COVID/PROYECTO%20LOS%20C&#211;RDOBAS/PRESUPUESTO/PTTO%20CCONVECIONES%20SID%20-%2020-05-2020%20VF%20COMPLETO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geniero%20JDR/Desktop/CANTIDADES%20SAN%20MIGUEL/ARIGUANI%2009-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Resumen"/>
      <sheetName val="Concretos&amp;Morteros"/>
      <sheetName val="Factor Prestacional"/>
      <sheetName val="Mano de obra"/>
      <sheetName val="Insumos"/>
      <sheetName val="AIU"/>
      <sheetName val="Presupuesto"/>
      <sheetName val="APU"/>
      <sheetName val="APU SANI"/>
      <sheetName val="APU ELEC "/>
      <sheetName val="ACERO"/>
      <sheetName val="1.PRELIMINARES"/>
      <sheetName val="2-CIMENTACIONES"/>
      <sheetName val="3. ESTRUCTURA"/>
      <sheetName val="4.MAMPOSTERIA"/>
      <sheetName val="5. ELEMENTOS NO ESTRUCTURALES"/>
      <sheetName val="6.HIDRAULICAS"/>
      <sheetName val="7.TANQUE ALMC."/>
      <sheetName val="8. INST. SANITARIAS"/>
      <sheetName val="9.APARATOS SANITARIOS"/>
      <sheetName val="10. AGUAS LLUVIAS"/>
      <sheetName val="11. INST ELECTRICAS"/>
      <sheetName val="12.PAÑETES"/>
      <sheetName val="13. PISOS"/>
      <sheetName val="14. CUBIERTAS E IMPERM."/>
      <sheetName val="15. CARPINTERIA METALICA"/>
      <sheetName val="16. ENCHAPES"/>
      <sheetName val="17. OBRAS EXTERIORES"/>
      <sheetName val="18. DOTACIONES"/>
      <sheetName val="19. ASEO GENERAL"/>
    </sheetNames>
    <sheetDataSet>
      <sheetData sheetId="0" refreshError="1"/>
      <sheetData sheetId="1"/>
      <sheetData sheetId="2">
        <row r="42">
          <cell r="D42">
            <v>0.97</v>
          </cell>
        </row>
      </sheetData>
      <sheetData sheetId="3">
        <row r="12">
          <cell r="B12">
            <v>48150</v>
          </cell>
        </row>
        <row r="13">
          <cell r="B13">
            <v>24610</v>
          </cell>
        </row>
        <row r="22">
          <cell r="B22">
            <v>64200.000000000007</v>
          </cell>
        </row>
        <row r="23">
          <cell r="B23">
            <v>24610</v>
          </cell>
        </row>
        <row r="24">
          <cell r="B24">
            <v>74900</v>
          </cell>
        </row>
        <row r="25">
          <cell r="B25">
            <v>227910</v>
          </cell>
        </row>
      </sheetData>
      <sheetData sheetId="4">
        <row r="5">
          <cell r="B5">
            <v>32725</v>
          </cell>
        </row>
        <row r="6">
          <cell r="B6">
            <v>2200</v>
          </cell>
        </row>
        <row r="7">
          <cell r="B7">
            <v>1500</v>
          </cell>
        </row>
        <row r="8">
          <cell r="B8">
            <v>1850</v>
          </cell>
        </row>
        <row r="9">
          <cell r="B9">
            <v>23595.32</v>
          </cell>
        </row>
        <row r="13">
          <cell r="B13">
            <v>61880</v>
          </cell>
        </row>
        <row r="15">
          <cell r="B15">
            <v>1000</v>
          </cell>
        </row>
        <row r="17">
          <cell r="B17">
            <v>9500</v>
          </cell>
        </row>
        <row r="18">
          <cell r="B18">
            <v>18900</v>
          </cell>
        </row>
        <row r="19">
          <cell r="B19">
            <v>5200</v>
          </cell>
        </row>
        <row r="20">
          <cell r="B20">
            <v>190600</v>
          </cell>
        </row>
        <row r="22">
          <cell r="B22">
            <v>91200</v>
          </cell>
        </row>
        <row r="23">
          <cell r="B23">
            <v>100000</v>
          </cell>
        </row>
        <row r="24">
          <cell r="B24">
            <v>15000</v>
          </cell>
        </row>
        <row r="25">
          <cell r="B25">
            <v>41650</v>
          </cell>
        </row>
        <row r="27">
          <cell r="B27">
            <v>100</v>
          </cell>
        </row>
        <row r="28">
          <cell r="B28">
            <v>29900</v>
          </cell>
        </row>
        <row r="29">
          <cell r="B29">
            <v>167900</v>
          </cell>
        </row>
        <row r="30">
          <cell r="B30">
            <v>11900</v>
          </cell>
        </row>
        <row r="31">
          <cell r="B31">
            <v>185000</v>
          </cell>
        </row>
        <row r="33">
          <cell r="B33">
            <v>3648.623188405797</v>
          </cell>
        </row>
        <row r="34">
          <cell r="B34">
            <v>8100</v>
          </cell>
        </row>
        <row r="36">
          <cell r="B36">
            <v>36900</v>
          </cell>
        </row>
        <row r="37">
          <cell r="B37">
            <v>30900</v>
          </cell>
        </row>
        <row r="38">
          <cell r="B38">
            <v>2787.2916666666661</v>
          </cell>
        </row>
        <row r="39">
          <cell r="B39">
            <v>3718.75</v>
          </cell>
        </row>
        <row r="40">
          <cell r="B40">
            <v>3743.2624113475176</v>
          </cell>
        </row>
        <row r="41">
          <cell r="B41">
            <v>2819.4444444444448</v>
          </cell>
        </row>
        <row r="43">
          <cell r="B43">
            <v>84900</v>
          </cell>
        </row>
        <row r="44">
          <cell r="B44">
            <v>42300</v>
          </cell>
        </row>
        <row r="45">
          <cell r="B45">
            <v>27900</v>
          </cell>
        </row>
        <row r="46">
          <cell r="B46">
            <v>65500</v>
          </cell>
        </row>
        <row r="47">
          <cell r="B47">
            <v>194900</v>
          </cell>
        </row>
        <row r="53">
          <cell r="B53">
            <v>3150</v>
          </cell>
        </row>
        <row r="58">
          <cell r="B58">
            <v>1007400</v>
          </cell>
        </row>
        <row r="59">
          <cell r="B59">
            <v>9391.3599999999988</v>
          </cell>
        </row>
        <row r="60">
          <cell r="B60">
            <v>1184.3599999999999</v>
          </cell>
        </row>
        <row r="61">
          <cell r="B61">
            <v>11900</v>
          </cell>
        </row>
        <row r="64">
          <cell r="B64">
            <v>1923.28</v>
          </cell>
        </row>
        <row r="69">
          <cell r="B69">
            <v>7800</v>
          </cell>
        </row>
        <row r="70">
          <cell r="B70">
            <v>2600</v>
          </cell>
        </row>
        <row r="71">
          <cell r="B71">
            <v>7100</v>
          </cell>
        </row>
        <row r="73">
          <cell r="B73">
            <v>108900</v>
          </cell>
        </row>
        <row r="74">
          <cell r="B74">
            <v>47000</v>
          </cell>
        </row>
        <row r="75">
          <cell r="B75">
            <v>2400</v>
          </cell>
        </row>
        <row r="77">
          <cell r="B77">
            <v>4200</v>
          </cell>
        </row>
        <row r="78">
          <cell r="B78">
            <v>92835.959999999992</v>
          </cell>
        </row>
        <row r="79">
          <cell r="B79">
            <v>2599900</v>
          </cell>
        </row>
        <row r="80">
          <cell r="B80">
            <v>2310</v>
          </cell>
        </row>
        <row r="84">
          <cell r="B84">
            <v>4000</v>
          </cell>
        </row>
        <row r="87">
          <cell r="B87">
            <v>15900</v>
          </cell>
        </row>
        <row r="88">
          <cell r="B88">
            <v>14616</v>
          </cell>
        </row>
        <row r="89">
          <cell r="B89">
            <v>40900</v>
          </cell>
        </row>
        <row r="90">
          <cell r="B90">
            <v>69900</v>
          </cell>
        </row>
        <row r="94">
          <cell r="B94">
            <v>25900</v>
          </cell>
        </row>
        <row r="98">
          <cell r="B98">
            <v>39900</v>
          </cell>
        </row>
        <row r="100">
          <cell r="B100">
            <v>700</v>
          </cell>
        </row>
        <row r="104">
          <cell r="B104">
            <v>2100</v>
          </cell>
        </row>
        <row r="106">
          <cell r="B106">
            <v>4900</v>
          </cell>
        </row>
        <row r="107">
          <cell r="B107">
            <v>7700</v>
          </cell>
        </row>
        <row r="108">
          <cell r="B108">
            <v>40900</v>
          </cell>
        </row>
        <row r="110">
          <cell r="B110">
            <v>94900</v>
          </cell>
        </row>
        <row r="113">
          <cell r="B113">
            <v>39900</v>
          </cell>
        </row>
        <row r="117">
          <cell r="B117">
            <v>40900</v>
          </cell>
        </row>
        <row r="118">
          <cell r="B118">
            <v>12900</v>
          </cell>
        </row>
        <row r="120">
          <cell r="B120">
            <v>5100</v>
          </cell>
        </row>
        <row r="123">
          <cell r="B123">
            <v>175100</v>
          </cell>
        </row>
        <row r="124">
          <cell r="B124">
            <v>206000</v>
          </cell>
        </row>
        <row r="125">
          <cell r="B125">
            <v>3502</v>
          </cell>
        </row>
        <row r="127">
          <cell r="B127">
            <v>72300</v>
          </cell>
        </row>
        <row r="128">
          <cell r="B128">
            <v>15400</v>
          </cell>
        </row>
        <row r="130">
          <cell r="B130">
            <v>4000</v>
          </cell>
        </row>
        <row r="131">
          <cell r="B131">
            <v>7500</v>
          </cell>
        </row>
        <row r="132">
          <cell r="B132">
            <v>2800</v>
          </cell>
        </row>
        <row r="133">
          <cell r="B133">
            <v>7600</v>
          </cell>
        </row>
        <row r="134">
          <cell r="B134">
            <v>58500</v>
          </cell>
        </row>
        <row r="135">
          <cell r="B135">
            <v>5700</v>
          </cell>
        </row>
        <row r="136">
          <cell r="B136">
            <v>6600</v>
          </cell>
        </row>
        <row r="137">
          <cell r="B137">
            <v>2100</v>
          </cell>
        </row>
        <row r="138">
          <cell r="B138">
            <v>445900</v>
          </cell>
        </row>
        <row r="139">
          <cell r="B139">
            <v>10902</v>
          </cell>
        </row>
        <row r="140">
          <cell r="B140">
            <v>2727</v>
          </cell>
        </row>
        <row r="141">
          <cell r="B141">
            <v>2900</v>
          </cell>
        </row>
        <row r="142">
          <cell r="B142">
            <v>4400</v>
          </cell>
        </row>
        <row r="143">
          <cell r="B143">
            <v>23900</v>
          </cell>
        </row>
        <row r="144">
          <cell r="B144">
            <v>97850</v>
          </cell>
        </row>
        <row r="145">
          <cell r="B145">
            <v>11521</v>
          </cell>
        </row>
        <row r="146">
          <cell r="B146">
            <v>1000</v>
          </cell>
        </row>
        <row r="147">
          <cell r="B147">
            <v>1000</v>
          </cell>
        </row>
        <row r="148">
          <cell r="B148">
            <v>2400</v>
          </cell>
        </row>
        <row r="149">
          <cell r="B149">
            <v>1600</v>
          </cell>
        </row>
        <row r="150">
          <cell r="B150">
            <v>13900</v>
          </cell>
        </row>
        <row r="151">
          <cell r="B151">
            <v>25900</v>
          </cell>
        </row>
        <row r="152">
          <cell r="B152">
            <v>9800</v>
          </cell>
        </row>
        <row r="153">
          <cell r="B153">
            <v>12900</v>
          </cell>
        </row>
        <row r="154">
          <cell r="B154">
            <v>2400</v>
          </cell>
        </row>
        <row r="155">
          <cell r="B155">
            <v>21100</v>
          </cell>
        </row>
        <row r="158">
          <cell r="B158">
            <v>7910</v>
          </cell>
        </row>
        <row r="159">
          <cell r="B159">
            <v>1014</v>
          </cell>
        </row>
        <row r="160">
          <cell r="B160">
            <v>1211900</v>
          </cell>
        </row>
        <row r="164">
          <cell r="B164">
            <v>64900</v>
          </cell>
        </row>
        <row r="168">
          <cell r="B168">
            <v>4500</v>
          </cell>
        </row>
        <row r="169">
          <cell r="B169">
            <v>4800</v>
          </cell>
        </row>
        <row r="170">
          <cell r="B170">
            <v>2884</v>
          </cell>
        </row>
        <row r="171">
          <cell r="B171">
            <v>1350</v>
          </cell>
        </row>
        <row r="172">
          <cell r="B172">
            <v>620</v>
          </cell>
        </row>
        <row r="173">
          <cell r="B173">
            <v>150</v>
          </cell>
        </row>
        <row r="175">
          <cell r="B175">
            <v>6950</v>
          </cell>
        </row>
        <row r="176">
          <cell r="B176">
            <v>500</v>
          </cell>
        </row>
        <row r="178">
          <cell r="B178">
            <v>52300</v>
          </cell>
        </row>
        <row r="179">
          <cell r="B179">
            <v>34150</v>
          </cell>
        </row>
        <row r="180">
          <cell r="B180">
            <v>12450</v>
          </cell>
        </row>
        <row r="181">
          <cell r="B181">
            <v>2050</v>
          </cell>
        </row>
        <row r="182">
          <cell r="B182">
            <v>150</v>
          </cell>
        </row>
        <row r="183">
          <cell r="B183">
            <v>250</v>
          </cell>
        </row>
        <row r="184">
          <cell r="B184">
            <v>86750</v>
          </cell>
        </row>
        <row r="185">
          <cell r="B185">
            <v>36150</v>
          </cell>
        </row>
        <row r="189">
          <cell r="B189">
            <v>9100</v>
          </cell>
        </row>
        <row r="198">
          <cell r="B198">
            <v>2150</v>
          </cell>
        </row>
        <row r="199">
          <cell r="B199">
            <v>15200</v>
          </cell>
        </row>
        <row r="200">
          <cell r="B200">
            <v>1320</v>
          </cell>
        </row>
        <row r="203">
          <cell r="B203">
            <v>5600</v>
          </cell>
        </row>
        <row r="206">
          <cell r="B206">
            <v>2250</v>
          </cell>
        </row>
        <row r="208">
          <cell r="B208">
            <v>17900</v>
          </cell>
        </row>
        <row r="209">
          <cell r="B209">
            <v>11900</v>
          </cell>
        </row>
        <row r="211">
          <cell r="B211">
            <v>700</v>
          </cell>
        </row>
        <row r="212">
          <cell r="B212">
            <v>3500</v>
          </cell>
        </row>
        <row r="213">
          <cell r="B213">
            <v>3200</v>
          </cell>
        </row>
        <row r="214">
          <cell r="B214">
            <v>1150</v>
          </cell>
        </row>
        <row r="216">
          <cell r="B216">
            <v>1760</v>
          </cell>
        </row>
        <row r="217">
          <cell r="B217">
            <v>1250</v>
          </cell>
        </row>
        <row r="218">
          <cell r="B218">
            <v>2300</v>
          </cell>
        </row>
        <row r="219">
          <cell r="B219">
            <v>3265100</v>
          </cell>
        </row>
        <row r="220">
          <cell r="B220">
            <v>65000</v>
          </cell>
        </row>
        <row r="224">
          <cell r="B224">
            <v>160000</v>
          </cell>
        </row>
        <row r="225">
          <cell r="B225">
            <v>280000</v>
          </cell>
        </row>
        <row r="226">
          <cell r="B226">
            <v>750</v>
          </cell>
        </row>
        <row r="227">
          <cell r="B227">
            <v>890</v>
          </cell>
        </row>
        <row r="228">
          <cell r="B228">
            <v>42900</v>
          </cell>
        </row>
        <row r="229">
          <cell r="B229">
            <v>7900</v>
          </cell>
        </row>
        <row r="230">
          <cell r="B230">
            <v>18400</v>
          </cell>
        </row>
        <row r="231">
          <cell r="B231">
            <v>198350</v>
          </cell>
        </row>
        <row r="232">
          <cell r="B232">
            <v>62500</v>
          </cell>
        </row>
        <row r="233">
          <cell r="B233">
            <v>124000</v>
          </cell>
        </row>
        <row r="235">
          <cell r="B235">
            <v>2100</v>
          </cell>
        </row>
        <row r="237">
          <cell r="B237">
            <v>9300</v>
          </cell>
        </row>
        <row r="238">
          <cell r="B238">
            <v>1850</v>
          </cell>
        </row>
        <row r="240">
          <cell r="B240">
            <v>1750</v>
          </cell>
        </row>
        <row r="241">
          <cell r="B241">
            <v>250</v>
          </cell>
        </row>
        <row r="243">
          <cell r="B243">
            <v>7250</v>
          </cell>
        </row>
        <row r="245">
          <cell r="B245">
            <v>3500</v>
          </cell>
        </row>
        <row r="246">
          <cell r="B246">
            <v>2380</v>
          </cell>
        </row>
        <row r="247">
          <cell r="B247">
            <v>6545</v>
          </cell>
        </row>
        <row r="248">
          <cell r="B248">
            <v>12360</v>
          </cell>
        </row>
        <row r="249">
          <cell r="B249">
            <v>33320</v>
          </cell>
        </row>
        <row r="250">
          <cell r="B250">
            <v>3750</v>
          </cell>
        </row>
        <row r="251">
          <cell r="B251">
            <v>4165</v>
          </cell>
        </row>
        <row r="252">
          <cell r="B252">
            <v>3296000</v>
          </cell>
        </row>
        <row r="253">
          <cell r="B253">
            <v>906400</v>
          </cell>
        </row>
        <row r="254">
          <cell r="B254">
            <v>45200</v>
          </cell>
        </row>
        <row r="255">
          <cell r="B255">
            <v>15000</v>
          </cell>
        </row>
        <row r="256">
          <cell r="B256">
            <v>1000</v>
          </cell>
        </row>
        <row r="257">
          <cell r="B257">
            <v>8500</v>
          </cell>
        </row>
        <row r="258">
          <cell r="B258">
            <v>5700</v>
          </cell>
        </row>
        <row r="259">
          <cell r="B259">
            <v>13900</v>
          </cell>
        </row>
        <row r="262">
          <cell r="B262">
            <v>89900</v>
          </cell>
        </row>
        <row r="263">
          <cell r="B263">
            <v>384100</v>
          </cell>
        </row>
        <row r="265">
          <cell r="B265">
            <v>29900</v>
          </cell>
        </row>
        <row r="266">
          <cell r="B266">
            <v>179900</v>
          </cell>
        </row>
        <row r="269">
          <cell r="B269">
            <v>9900</v>
          </cell>
        </row>
        <row r="270">
          <cell r="B270">
            <v>11900</v>
          </cell>
        </row>
        <row r="271">
          <cell r="B271">
            <v>11900</v>
          </cell>
        </row>
        <row r="272">
          <cell r="B272">
            <v>11900</v>
          </cell>
        </row>
        <row r="274">
          <cell r="B274">
            <v>13600</v>
          </cell>
        </row>
        <row r="275">
          <cell r="B275">
            <v>16686</v>
          </cell>
        </row>
        <row r="276">
          <cell r="B276">
            <v>257500</v>
          </cell>
        </row>
        <row r="278">
          <cell r="B278">
            <v>63900</v>
          </cell>
        </row>
        <row r="279">
          <cell r="B279">
            <v>3811</v>
          </cell>
        </row>
        <row r="280">
          <cell r="B280">
            <v>1250</v>
          </cell>
        </row>
        <row r="281">
          <cell r="B281">
            <v>3900</v>
          </cell>
        </row>
        <row r="282">
          <cell r="B282">
            <v>2850</v>
          </cell>
        </row>
        <row r="284">
          <cell r="B284">
            <v>883600</v>
          </cell>
        </row>
        <row r="285">
          <cell r="B285">
            <v>590950</v>
          </cell>
        </row>
        <row r="288">
          <cell r="B288">
            <v>65000</v>
          </cell>
        </row>
        <row r="290">
          <cell r="B290">
            <v>27370</v>
          </cell>
        </row>
        <row r="291">
          <cell r="B291">
            <v>24720</v>
          </cell>
        </row>
        <row r="292">
          <cell r="B292">
            <v>21420</v>
          </cell>
        </row>
        <row r="295">
          <cell r="B295">
            <v>6664</v>
          </cell>
        </row>
        <row r="298">
          <cell r="B298">
            <v>179900</v>
          </cell>
        </row>
        <row r="299">
          <cell r="B299">
            <v>239900</v>
          </cell>
        </row>
        <row r="300">
          <cell r="B300">
            <v>69900</v>
          </cell>
        </row>
        <row r="301">
          <cell r="B301">
            <v>640</v>
          </cell>
        </row>
        <row r="302">
          <cell r="B302">
            <v>595</v>
          </cell>
        </row>
        <row r="303">
          <cell r="B303">
            <v>192750</v>
          </cell>
        </row>
        <row r="304">
          <cell r="B304">
            <v>5355</v>
          </cell>
        </row>
        <row r="306">
          <cell r="B306">
            <v>10115</v>
          </cell>
        </row>
        <row r="308">
          <cell r="B308">
            <v>1190</v>
          </cell>
        </row>
        <row r="310">
          <cell r="B310">
            <v>6200</v>
          </cell>
        </row>
        <row r="311">
          <cell r="B311">
            <v>6700</v>
          </cell>
        </row>
        <row r="312">
          <cell r="B312">
            <v>5200</v>
          </cell>
        </row>
        <row r="313">
          <cell r="B313">
            <v>12875</v>
          </cell>
        </row>
        <row r="314">
          <cell r="B314">
            <v>941450</v>
          </cell>
        </row>
        <row r="315">
          <cell r="B315">
            <v>3614550</v>
          </cell>
        </row>
        <row r="321">
          <cell r="B321">
            <v>30900</v>
          </cell>
        </row>
        <row r="323">
          <cell r="B323">
            <v>1890</v>
          </cell>
        </row>
        <row r="324">
          <cell r="B324">
            <v>13900</v>
          </cell>
        </row>
        <row r="326">
          <cell r="B326">
            <v>28560</v>
          </cell>
        </row>
        <row r="327">
          <cell r="B327">
            <v>4500</v>
          </cell>
        </row>
        <row r="329">
          <cell r="B329">
            <v>9500</v>
          </cell>
        </row>
        <row r="331">
          <cell r="B331">
            <v>15900</v>
          </cell>
        </row>
        <row r="332">
          <cell r="B332">
            <v>6650</v>
          </cell>
        </row>
        <row r="334">
          <cell r="B334">
            <v>140</v>
          </cell>
        </row>
        <row r="337">
          <cell r="B337">
            <v>6695000</v>
          </cell>
        </row>
        <row r="338">
          <cell r="B338">
            <v>115000</v>
          </cell>
        </row>
        <row r="339">
          <cell r="B339">
            <v>20350</v>
          </cell>
        </row>
        <row r="340">
          <cell r="B340">
            <v>600</v>
          </cell>
        </row>
        <row r="342">
          <cell r="B342">
            <v>2575000</v>
          </cell>
        </row>
        <row r="343">
          <cell r="B343">
            <v>16450</v>
          </cell>
        </row>
        <row r="344">
          <cell r="B344">
            <v>96150</v>
          </cell>
        </row>
        <row r="345">
          <cell r="B345">
            <v>46200</v>
          </cell>
        </row>
        <row r="346">
          <cell r="B346">
            <v>2250</v>
          </cell>
        </row>
        <row r="347">
          <cell r="B347">
            <v>2600</v>
          </cell>
        </row>
        <row r="348">
          <cell r="B348">
            <v>22900</v>
          </cell>
        </row>
        <row r="349">
          <cell r="B349">
            <v>124700</v>
          </cell>
        </row>
        <row r="350">
          <cell r="B350">
            <v>2216950</v>
          </cell>
        </row>
        <row r="351">
          <cell r="B351">
            <v>299318</v>
          </cell>
        </row>
        <row r="352">
          <cell r="B352">
            <v>600</v>
          </cell>
        </row>
        <row r="353">
          <cell r="B353">
            <v>339900</v>
          </cell>
        </row>
        <row r="354">
          <cell r="B354">
            <v>1236</v>
          </cell>
        </row>
        <row r="355">
          <cell r="B355">
            <v>2650</v>
          </cell>
        </row>
        <row r="359">
          <cell r="B359">
            <v>18900</v>
          </cell>
        </row>
        <row r="360">
          <cell r="B360">
            <v>121380</v>
          </cell>
        </row>
        <row r="361">
          <cell r="B361">
            <v>203971.57190635448</v>
          </cell>
        </row>
        <row r="362">
          <cell r="B362">
            <v>1404200</v>
          </cell>
        </row>
        <row r="363">
          <cell r="B363">
            <v>138040</v>
          </cell>
        </row>
        <row r="364">
          <cell r="B364">
            <v>178500</v>
          </cell>
        </row>
        <row r="368">
          <cell r="B368">
            <v>130000</v>
          </cell>
        </row>
        <row r="369">
          <cell r="B369">
            <v>370000</v>
          </cell>
        </row>
        <row r="370">
          <cell r="B370">
            <v>220900</v>
          </cell>
        </row>
        <row r="372">
          <cell r="B372">
            <v>330000</v>
          </cell>
        </row>
        <row r="375">
          <cell r="B375">
            <v>75900</v>
          </cell>
        </row>
        <row r="377">
          <cell r="B377">
            <v>21900</v>
          </cell>
        </row>
        <row r="378">
          <cell r="B378">
            <v>175100</v>
          </cell>
        </row>
        <row r="379">
          <cell r="B379">
            <v>171666.66666666666</v>
          </cell>
        </row>
        <row r="380">
          <cell r="B380">
            <v>133409.52380952382</v>
          </cell>
        </row>
        <row r="381">
          <cell r="B381">
            <v>218258.08683618752</v>
          </cell>
        </row>
        <row r="382">
          <cell r="B382">
            <v>207581.2274368231</v>
          </cell>
        </row>
        <row r="383">
          <cell r="B383">
            <v>1399900</v>
          </cell>
        </row>
        <row r="385">
          <cell r="B385">
            <v>438000</v>
          </cell>
        </row>
        <row r="386">
          <cell r="B386">
            <v>119000</v>
          </cell>
        </row>
        <row r="387">
          <cell r="B387">
            <v>15589</v>
          </cell>
        </row>
        <row r="389">
          <cell r="B389">
            <v>13328</v>
          </cell>
        </row>
        <row r="390">
          <cell r="B390">
            <v>2320.5</v>
          </cell>
        </row>
        <row r="391">
          <cell r="B391">
            <v>892.5</v>
          </cell>
        </row>
        <row r="392">
          <cell r="B392">
            <v>892.5</v>
          </cell>
        </row>
        <row r="393">
          <cell r="B393">
            <v>19635</v>
          </cell>
        </row>
        <row r="395">
          <cell r="B395">
            <v>51900</v>
          </cell>
        </row>
        <row r="396">
          <cell r="B396">
            <v>66900</v>
          </cell>
        </row>
        <row r="397">
          <cell r="B397">
            <v>119900</v>
          </cell>
        </row>
        <row r="398">
          <cell r="B398">
            <v>13900</v>
          </cell>
        </row>
        <row r="399">
          <cell r="B399">
            <v>2374050</v>
          </cell>
        </row>
        <row r="400">
          <cell r="B400">
            <v>101150</v>
          </cell>
        </row>
        <row r="401">
          <cell r="B401">
            <v>50575</v>
          </cell>
        </row>
        <row r="402">
          <cell r="B402">
            <v>57465206</v>
          </cell>
        </row>
        <row r="405">
          <cell r="B405">
            <v>70000</v>
          </cell>
        </row>
        <row r="406">
          <cell r="B406">
            <v>410345</v>
          </cell>
        </row>
        <row r="407">
          <cell r="B407">
            <v>150000</v>
          </cell>
        </row>
        <row r="410">
          <cell r="B410">
            <v>1500</v>
          </cell>
        </row>
        <row r="417">
          <cell r="B417">
            <v>90000</v>
          </cell>
        </row>
        <row r="418">
          <cell r="B418">
            <v>1200</v>
          </cell>
        </row>
        <row r="419">
          <cell r="B419">
            <v>50000</v>
          </cell>
        </row>
        <row r="420">
          <cell r="B420">
            <v>50000</v>
          </cell>
        </row>
        <row r="421">
          <cell r="B421">
            <v>50000</v>
          </cell>
        </row>
        <row r="422">
          <cell r="B422">
            <v>1500</v>
          </cell>
        </row>
        <row r="423">
          <cell r="B423">
            <v>1000</v>
          </cell>
        </row>
        <row r="424">
          <cell r="B424">
            <v>220</v>
          </cell>
        </row>
        <row r="427">
          <cell r="B427">
            <v>220</v>
          </cell>
        </row>
        <row r="428">
          <cell r="B428">
            <v>38000</v>
          </cell>
        </row>
        <row r="429">
          <cell r="B429">
            <v>13000</v>
          </cell>
        </row>
        <row r="430">
          <cell r="B430">
            <v>19000</v>
          </cell>
        </row>
        <row r="434">
          <cell r="B434">
            <v>177</v>
          </cell>
        </row>
      </sheetData>
      <sheetData sheetId="5"/>
      <sheetData sheetId="6"/>
      <sheetData sheetId="7">
        <row r="38">
          <cell r="F38">
            <v>4603</v>
          </cell>
        </row>
        <row r="71">
          <cell r="F71">
            <v>5134</v>
          </cell>
        </row>
        <row r="104">
          <cell r="F104">
            <v>15426</v>
          </cell>
        </row>
        <row r="170">
          <cell r="F170">
            <v>27293</v>
          </cell>
        </row>
        <row r="236">
          <cell r="F236">
            <v>375444</v>
          </cell>
        </row>
        <row r="302">
          <cell r="F302">
            <v>26657</v>
          </cell>
        </row>
        <row r="335">
          <cell r="F335">
            <v>640743</v>
          </cell>
        </row>
        <row r="367">
          <cell r="F367">
            <v>630876</v>
          </cell>
        </row>
        <row r="438">
          <cell r="F438">
            <v>706999</v>
          </cell>
        </row>
        <row r="470">
          <cell r="F470">
            <v>253179</v>
          </cell>
        </row>
        <row r="505">
          <cell r="F505">
            <v>607928</v>
          </cell>
        </row>
        <row r="539">
          <cell r="F539">
            <v>709315</v>
          </cell>
        </row>
        <row r="571">
          <cell r="F571">
            <v>161471</v>
          </cell>
        </row>
        <row r="605">
          <cell r="F605">
            <v>735199</v>
          </cell>
        </row>
        <row r="639">
          <cell r="F639">
            <v>696147</v>
          </cell>
        </row>
        <row r="673">
          <cell r="F673">
            <v>674323</v>
          </cell>
        </row>
        <row r="708">
          <cell r="F708">
            <v>172123</v>
          </cell>
        </row>
        <row r="739">
          <cell r="F739">
            <v>251546</v>
          </cell>
        </row>
        <row r="774">
          <cell r="F774">
            <v>253784</v>
          </cell>
        </row>
        <row r="811">
          <cell r="F811">
            <v>8759</v>
          </cell>
        </row>
        <row r="848">
          <cell r="F848">
            <v>4528</v>
          </cell>
        </row>
        <row r="885">
          <cell r="F885">
            <v>61452</v>
          </cell>
        </row>
        <row r="922">
          <cell r="F922">
            <v>66604</v>
          </cell>
        </row>
        <row r="957">
          <cell r="F957">
            <v>10501</v>
          </cell>
        </row>
        <row r="994">
          <cell r="F994">
            <v>55936</v>
          </cell>
        </row>
        <row r="1031">
          <cell r="F1031">
            <v>55936</v>
          </cell>
        </row>
        <row r="1068">
          <cell r="F1068">
            <v>127192</v>
          </cell>
        </row>
        <row r="1104">
          <cell r="F1104">
            <v>143579</v>
          </cell>
        </row>
        <row r="1139">
          <cell r="F1139">
            <v>29574</v>
          </cell>
        </row>
        <row r="1175">
          <cell r="F1175">
            <v>28779</v>
          </cell>
        </row>
        <row r="1211">
          <cell r="F1211">
            <v>31384</v>
          </cell>
        </row>
        <row r="1244">
          <cell r="F1244">
            <v>36879</v>
          </cell>
        </row>
        <row r="1280">
          <cell r="F1280">
            <v>21563</v>
          </cell>
        </row>
        <row r="1316">
          <cell r="F1316">
            <v>51352</v>
          </cell>
        </row>
        <row r="1351">
          <cell r="F1351">
            <v>47093</v>
          </cell>
        </row>
        <row r="1388">
          <cell r="F1388">
            <v>180344</v>
          </cell>
        </row>
        <row r="1424">
          <cell r="F1424">
            <v>46507</v>
          </cell>
        </row>
        <row r="1460">
          <cell r="F1460">
            <v>211773</v>
          </cell>
        </row>
        <row r="1496">
          <cell r="F1496">
            <v>208339</v>
          </cell>
        </row>
        <row r="1532">
          <cell r="F1532">
            <v>120811</v>
          </cell>
        </row>
        <row r="1568">
          <cell r="F1568">
            <v>170082</v>
          </cell>
        </row>
        <row r="1604">
          <cell r="F1604">
            <v>128593</v>
          </cell>
        </row>
        <row r="1638">
          <cell r="F1638">
            <v>202749</v>
          </cell>
        </row>
        <row r="1674">
          <cell r="F1674">
            <v>254931</v>
          </cell>
        </row>
        <row r="1710">
          <cell r="F1710">
            <v>240062</v>
          </cell>
        </row>
        <row r="1782">
          <cell r="F1782">
            <v>53205</v>
          </cell>
        </row>
        <row r="1818">
          <cell r="F1818">
            <v>120444</v>
          </cell>
        </row>
        <row r="1852">
          <cell r="F1852">
            <v>38920</v>
          </cell>
        </row>
        <row r="1886">
          <cell r="F1886">
            <v>4489</v>
          </cell>
        </row>
        <row r="1922">
          <cell r="F1922">
            <v>5134</v>
          </cell>
        </row>
        <row r="1990">
          <cell r="F1990">
            <v>375444</v>
          </cell>
        </row>
        <row r="2025">
          <cell r="F2025">
            <v>617782</v>
          </cell>
        </row>
        <row r="2061">
          <cell r="F2061">
            <v>2889210</v>
          </cell>
        </row>
        <row r="2097">
          <cell r="F2097">
            <v>4011</v>
          </cell>
        </row>
        <row r="2133">
          <cell r="F2133">
            <v>79196</v>
          </cell>
        </row>
        <row r="2169">
          <cell r="F2169">
            <v>456029</v>
          </cell>
        </row>
        <row r="2205">
          <cell r="F2205">
            <v>175164</v>
          </cell>
        </row>
        <row r="2239">
          <cell r="F2239">
            <v>86249</v>
          </cell>
        </row>
        <row r="2275">
          <cell r="F2275">
            <v>2441</v>
          </cell>
        </row>
      </sheetData>
      <sheetData sheetId="8">
        <row r="36">
          <cell r="F36">
            <v>21186</v>
          </cell>
        </row>
        <row r="67">
          <cell r="F67">
            <v>12594</v>
          </cell>
        </row>
        <row r="166">
          <cell r="F166">
            <v>85087</v>
          </cell>
        </row>
        <row r="267">
          <cell r="F267">
            <v>126876</v>
          </cell>
        </row>
        <row r="375">
          <cell r="F375">
            <v>34793</v>
          </cell>
        </row>
        <row r="408">
          <cell r="F408">
            <v>375444</v>
          </cell>
        </row>
        <row r="443">
          <cell r="F443">
            <v>34793</v>
          </cell>
        </row>
        <row r="478">
          <cell r="F478">
            <v>26850</v>
          </cell>
        </row>
        <row r="513">
          <cell r="F513">
            <v>660202</v>
          </cell>
        </row>
        <row r="550">
          <cell r="F550">
            <v>690668</v>
          </cell>
        </row>
        <row r="585">
          <cell r="F585">
            <v>665190</v>
          </cell>
        </row>
        <row r="655">
          <cell r="F655">
            <v>130815</v>
          </cell>
        </row>
        <row r="788">
          <cell r="F788">
            <v>24391</v>
          </cell>
        </row>
        <row r="821">
          <cell r="F821">
            <v>24224</v>
          </cell>
        </row>
        <row r="962">
          <cell r="F962">
            <v>1048945</v>
          </cell>
        </row>
        <row r="997">
          <cell r="F997">
            <v>7740784</v>
          </cell>
        </row>
        <row r="1032">
          <cell r="F1032">
            <v>34793</v>
          </cell>
        </row>
        <row r="1065">
          <cell r="F1065">
            <v>375444</v>
          </cell>
        </row>
        <row r="1170">
          <cell r="F1170">
            <v>252041</v>
          </cell>
        </row>
        <row r="1205">
          <cell r="F1205">
            <v>485751</v>
          </cell>
        </row>
        <row r="1240">
          <cell r="F1240">
            <v>372166</v>
          </cell>
        </row>
        <row r="1275">
          <cell r="F1275">
            <v>320704</v>
          </cell>
        </row>
        <row r="1380">
          <cell r="F1380">
            <v>83848</v>
          </cell>
        </row>
        <row r="1485">
          <cell r="F1485">
            <v>49977</v>
          </cell>
        </row>
      </sheetData>
      <sheetData sheetId="9">
        <row r="313">
          <cell r="F313">
            <v>26819</v>
          </cell>
        </row>
        <row r="350">
          <cell r="F350">
            <v>53348</v>
          </cell>
        </row>
        <row r="387">
          <cell r="F387">
            <v>38148</v>
          </cell>
        </row>
        <row r="424">
          <cell r="F424">
            <v>4633</v>
          </cell>
        </row>
        <row r="498">
          <cell r="F498">
            <v>5461</v>
          </cell>
        </row>
        <row r="535">
          <cell r="F535">
            <v>18011</v>
          </cell>
        </row>
        <row r="637">
          <cell r="F637">
            <v>29425</v>
          </cell>
        </row>
        <row r="675">
          <cell r="F675">
            <v>35675</v>
          </cell>
        </row>
        <row r="707">
          <cell r="F707">
            <v>35054</v>
          </cell>
        </row>
        <row r="774">
          <cell r="F774">
            <v>4720642</v>
          </cell>
        </row>
        <row r="808">
          <cell r="F808">
            <v>676146</v>
          </cell>
        </row>
        <row r="842">
          <cell r="F842">
            <v>556246</v>
          </cell>
        </row>
        <row r="876">
          <cell r="F876">
            <v>386246</v>
          </cell>
        </row>
        <row r="910">
          <cell r="F910">
            <v>68209</v>
          </cell>
        </row>
        <row r="944">
          <cell r="F944">
            <v>3034</v>
          </cell>
        </row>
        <row r="1012">
          <cell r="F1012">
            <v>5656</v>
          </cell>
        </row>
        <row r="1481">
          <cell r="F1481">
            <v>4187099</v>
          </cell>
        </row>
        <row r="1648">
          <cell r="F1648">
            <v>29346</v>
          </cell>
        </row>
        <row r="1712">
          <cell r="F1712">
            <v>315232</v>
          </cell>
        </row>
        <row r="1742">
          <cell r="F1742">
            <v>14797</v>
          </cell>
        </row>
        <row r="1773">
          <cell r="F1773">
            <v>39808</v>
          </cell>
        </row>
        <row r="1807">
          <cell r="F1807">
            <v>66608</v>
          </cell>
        </row>
        <row r="1840">
          <cell r="F1840">
            <v>56360</v>
          </cell>
        </row>
        <row r="1874">
          <cell r="F1874">
            <v>148208</v>
          </cell>
        </row>
        <row r="1905">
          <cell r="F1905">
            <v>4813614</v>
          </cell>
        </row>
        <row r="2153">
          <cell r="F2153">
            <v>64654</v>
          </cell>
        </row>
        <row r="2251">
          <cell r="F2251">
            <v>847584</v>
          </cell>
        </row>
        <row r="2376">
          <cell r="F2376">
            <v>217977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Resumen"/>
      <sheetName val="Factor Prestacional"/>
      <sheetName val="Concretos&amp;Morteros"/>
      <sheetName val="Mano de obra"/>
      <sheetName val="Insumos"/>
      <sheetName val="Presupuesto"/>
      <sheetName val="AIU"/>
      <sheetName val="APU"/>
      <sheetName val="APU SANI"/>
      <sheetName val="APU ELECT"/>
      <sheetName val="1.PRELIMINARES"/>
      <sheetName val="2-CIMENTACIONES"/>
      <sheetName val="3. ESTRUCTURA"/>
      <sheetName val="4.MAMPOSTERIA"/>
      <sheetName val="5. ELEMENTO NO EST."/>
      <sheetName val="6. HIDRAULICO"/>
      <sheetName val="7.TANQUE ALM."/>
      <sheetName val="8. SANITARIO"/>
      <sheetName val="9. APARATOS SANITARIOS"/>
      <sheetName val="10. SIST. AGUAS LLUVIAS"/>
      <sheetName val="11. ELECTRICO"/>
      <sheetName val="12. PAÑETES."/>
      <sheetName val="13. PISOS"/>
      <sheetName val="14. CUBIERTAS E IMPERM."/>
      <sheetName val="15. CARPINTERIA METALICA"/>
      <sheetName val="16. ENCHAPES"/>
      <sheetName val="17. OBRAS EXTERIORES"/>
      <sheetName val="18. DOTACIONES"/>
      <sheetName val="19. ASEO GENERAL"/>
      <sheetName val="ACERO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>
        <row r="203">
          <cell r="G203">
            <v>32059</v>
          </cell>
        </row>
        <row r="369">
          <cell r="G369">
            <v>632687</v>
          </cell>
        </row>
        <row r="500">
          <cell r="G500">
            <v>243050</v>
          </cell>
        </row>
        <row r="569">
          <cell r="G569">
            <v>178191</v>
          </cell>
        </row>
        <row r="678">
          <cell r="G678">
            <v>50865</v>
          </cell>
        </row>
        <row r="898">
          <cell r="G898">
            <v>57079</v>
          </cell>
        </row>
        <row r="1223">
          <cell r="G1223">
            <v>208369</v>
          </cell>
        </row>
        <row r="1295">
          <cell r="G1295">
            <v>211802</v>
          </cell>
        </row>
        <row r="1331">
          <cell r="G1331">
            <v>211802</v>
          </cell>
        </row>
        <row r="1365">
          <cell r="G1365">
            <v>208369</v>
          </cell>
        </row>
        <row r="1471">
          <cell r="G1471">
            <v>266232</v>
          </cell>
        </row>
        <row r="1577">
          <cell r="G1577">
            <v>58630406</v>
          </cell>
        </row>
      </sheetData>
      <sheetData sheetId="8">
        <row r="75">
          <cell r="G75">
            <v>20685</v>
          </cell>
        </row>
        <row r="107">
          <cell r="G107">
            <v>13121</v>
          </cell>
        </row>
        <row r="239">
          <cell r="G239">
            <v>1684117</v>
          </cell>
        </row>
        <row r="309">
          <cell r="G309">
            <v>2172124</v>
          </cell>
        </row>
      </sheetData>
      <sheetData sheetId="9">
        <row r="381">
          <cell r="G381">
            <v>41997</v>
          </cell>
        </row>
        <row r="418">
          <cell r="G418">
            <v>16235</v>
          </cell>
        </row>
        <row r="455">
          <cell r="G455">
            <v>25959</v>
          </cell>
        </row>
        <row r="658">
          <cell r="G658">
            <v>49900</v>
          </cell>
        </row>
        <row r="719">
          <cell r="G719">
            <v>120900</v>
          </cell>
        </row>
        <row r="752">
          <cell r="G752">
            <v>3478556</v>
          </cell>
        </row>
        <row r="784">
          <cell r="G784">
            <v>3478556</v>
          </cell>
        </row>
        <row r="984">
          <cell r="G984">
            <v>68128</v>
          </cell>
        </row>
        <row r="1421">
          <cell r="G1421">
            <v>98941</v>
          </cell>
        </row>
        <row r="1454">
          <cell r="G1454">
            <v>3295585</v>
          </cell>
        </row>
        <row r="1895">
          <cell r="G1895">
            <v>1605637</v>
          </cell>
        </row>
        <row r="1927">
          <cell r="G1927">
            <v>2642836</v>
          </cell>
        </row>
        <row r="2022">
          <cell r="G2022">
            <v>1774719</v>
          </cell>
        </row>
        <row r="2053">
          <cell r="G2053">
            <v>176895</v>
          </cell>
        </row>
        <row r="2084">
          <cell r="G2084">
            <v>54895</v>
          </cell>
        </row>
        <row r="2212">
          <cell r="G2212">
            <v>699756</v>
          </cell>
        </row>
      </sheetData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Prestacional"/>
      <sheetName val="Mano de obra"/>
      <sheetName val="Concretos&amp;Morteros"/>
      <sheetName val="Insumos"/>
      <sheetName val="Hoja3"/>
      <sheetName val="PRESUPUESTO"/>
      <sheetName val="AIU"/>
      <sheetName val="1.PRELIMINARES"/>
      <sheetName val="2-EXCAVACIONES"/>
      <sheetName val="3. CONCRETOS"/>
      <sheetName val="5. CUBIERTA"/>
      <sheetName val="6.MAMPOSTERIA"/>
      <sheetName val="7. CARPINTERIA METALICA"/>
      <sheetName val="8. CANT. HIDROS."/>
      <sheetName val="9. CANT. ELEC"/>
      <sheetName val="APU1,1"/>
      <sheetName val="APU1,2"/>
      <sheetName val="APU1,3"/>
      <sheetName val="APU2,1"/>
      <sheetName val="APU2,2"/>
      <sheetName val="APU3,1"/>
      <sheetName val="APU3,2"/>
      <sheetName val="APU3,3"/>
      <sheetName val="APU3,4"/>
      <sheetName val="APU3,5"/>
      <sheetName val="APU3,6"/>
      <sheetName val="APU3,7"/>
      <sheetName val="APU3,8"/>
      <sheetName val="APU3,9"/>
      <sheetName val="APU3,10"/>
      <sheetName val="APU3,11"/>
      <sheetName val="APU3,12"/>
      <sheetName val="APU3,13"/>
      <sheetName val="APU4,1"/>
      <sheetName val="APU5,1"/>
      <sheetName val="APU5,2"/>
      <sheetName val="APU5,3"/>
      <sheetName val="APU6,1"/>
      <sheetName val="APU6,2"/>
      <sheetName val="APU6,3"/>
      <sheetName val="APU6,4"/>
      <sheetName val="APU6,5"/>
      <sheetName val="APU6,6"/>
      <sheetName val="APU6,7"/>
      <sheetName val="APU6,8"/>
      <sheetName val="APU6,9"/>
      <sheetName val="APU6,10"/>
      <sheetName val="APU6,11"/>
      <sheetName val="APU7,1"/>
      <sheetName val="APU7,2"/>
      <sheetName val="APU7,3"/>
      <sheetName val="APU7,4"/>
      <sheetName val="APU7,5"/>
      <sheetName val="APU7,6"/>
      <sheetName val="APU8,1"/>
      <sheetName val="APU8,2"/>
      <sheetName val="APU8,3"/>
      <sheetName val="APU8,4"/>
      <sheetName val="APU8,5"/>
      <sheetName val="APU8,6"/>
      <sheetName val="APU8,7"/>
      <sheetName val="APU8,8"/>
      <sheetName val="APU8,9"/>
      <sheetName val="APU8,10"/>
      <sheetName val="APU8,11"/>
      <sheetName val="APU8,12"/>
      <sheetName val="APU8,13"/>
      <sheetName val="APU8,15"/>
      <sheetName val="APU8,16"/>
      <sheetName val="APU8,17"/>
      <sheetName val="APU8,18"/>
      <sheetName val="APU8,19"/>
      <sheetName val="APU8,20"/>
      <sheetName val="APU8,21"/>
      <sheetName val="APU8,22"/>
      <sheetName val="APU8,23"/>
      <sheetName val="APU8,24"/>
      <sheetName val="APU8,25"/>
      <sheetName val="APU8,26"/>
      <sheetName val="APU8,27"/>
      <sheetName val="APU8,28"/>
      <sheetName val="APU8,29"/>
      <sheetName val="APU8,30"/>
      <sheetName val="APU8,31"/>
      <sheetName val="APU8,32"/>
      <sheetName val="APU8,33"/>
      <sheetName val="APU8,34"/>
      <sheetName val="APU8,35"/>
      <sheetName val="APU8,36"/>
      <sheetName val="APU8,37"/>
      <sheetName val="APU8,38"/>
      <sheetName val="APU8,39"/>
      <sheetName val="APU8,40"/>
      <sheetName val="APU8,41"/>
      <sheetName val="APU8,42"/>
      <sheetName val="APU9,1"/>
      <sheetName val="APU9,2"/>
      <sheetName val="APU9,3"/>
      <sheetName val="APU9,4"/>
      <sheetName val="APU9,5"/>
      <sheetName val="APU9,6"/>
      <sheetName val="APU9,7"/>
      <sheetName val="APU9,8"/>
      <sheetName val="APU9,9"/>
      <sheetName val="APU9,10"/>
      <sheetName val="APU9,11"/>
      <sheetName val="APU9,12"/>
      <sheetName val="APU9,13"/>
      <sheetName val="APU9,14"/>
      <sheetName val="APU9,15"/>
      <sheetName val="APU9,16"/>
      <sheetName val="APU9,17"/>
      <sheetName val="APU9,18"/>
      <sheetName val="APU9,19"/>
      <sheetName val="APU9,20"/>
      <sheetName val="APU9,21"/>
      <sheetName val="APU9,22"/>
      <sheetName val="APU9,23"/>
      <sheetName val="APU9,24"/>
      <sheetName val="APU9,25"/>
      <sheetName val="APU9,26"/>
      <sheetName val="APU9,27"/>
      <sheetName val="APU10,1"/>
      <sheetName val="APU10,2"/>
      <sheetName val="APU10,3"/>
      <sheetName val="APU11,1,1"/>
      <sheetName val="APU11,1,2"/>
      <sheetName val="APU11,1,3"/>
      <sheetName val="APU11,1,4"/>
      <sheetName val="APU11,2,1"/>
      <sheetName val="APU11,2,2"/>
      <sheetName val="APU11,3"/>
      <sheetName val="APU12,1"/>
      <sheetName val="APU12,2"/>
      <sheetName val="APU12,3"/>
      <sheetName val="APU12,4"/>
      <sheetName val="APU12,5"/>
      <sheetName val="APU12,6"/>
      <sheetName val="APU12,7"/>
      <sheetName val="APU12,8"/>
      <sheetName val="APU12,9"/>
    </sheetNames>
    <sheetDataSet>
      <sheetData sheetId="0">
        <row r="6">
          <cell r="C6">
            <v>737717</v>
          </cell>
        </row>
        <row r="8">
          <cell r="C8">
            <v>820857</v>
          </cell>
        </row>
      </sheetData>
      <sheetData sheetId="1"/>
      <sheetData sheetId="2">
        <row r="21">
          <cell r="G21">
            <v>294275</v>
          </cell>
        </row>
        <row r="22">
          <cell r="G22">
            <v>286075</v>
          </cell>
        </row>
        <row r="24">
          <cell r="G24">
            <v>229175</v>
          </cell>
        </row>
        <row r="28">
          <cell r="G28">
            <v>271200</v>
          </cell>
        </row>
        <row r="29">
          <cell r="G29">
            <v>239000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Resumen"/>
      <sheetName val="Factor Prestacional"/>
      <sheetName val="Concretos&amp;Morteros"/>
      <sheetName val="Mano de obra"/>
      <sheetName val="Insumos"/>
      <sheetName val="AIU"/>
      <sheetName val="PRESUPUESTO"/>
      <sheetName val="ACERO"/>
      <sheetName val="APU ARQ.-EST."/>
      <sheetName val="APU HIDRO-SANITARIOS"/>
      <sheetName val="APU ELECTRICOS "/>
      <sheetName val="1.PRELIMINARES"/>
      <sheetName val="2-CIMENTACIONES"/>
      <sheetName val="3. ESTRUCTURA"/>
      <sheetName val="4.MAMPOSTERIA"/>
      <sheetName val="5. ELEMENTOS NO ESTRUCTURALES"/>
      <sheetName val="6.HIDRAULICAS"/>
      <sheetName val="7.TANQUE ALMC."/>
      <sheetName val="8. INST. SANITARIAS"/>
      <sheetName val="9.APARATOS SANITARIOS"/>
      <sheetName val="10. AGUAS LLUVIAS"/>
      <sheetName val="11. INST ELECTRICAS"/>
      <sheetName val="12.PAÑETES"/>
      <sheetName val="13. PISOS"/>
      <sheetName val="14. CUBIERTAS E IMPERM."/>
      <sheetName val="15. CARPINTERIA METALICA"/>
      <sheetName val="16. ENCHAPES."/>
      <sheetName val="17. OBRAS EXTERIORES"/>
      <sheetName val="18. DOTACIONES"/>
      <sheetName val="19. ASEO GENERAL"/>
    </sheetNames>
    <sheetDataSet>
      <sheetData sheetId="0"/>
      <sheetData sheetId="1"/>
      <sheetData sheetId="2"/>
      <sheetData sheetId="3"/>
      <sheetData sheetId="4">
        <row r="8">
          <cell r="B8">
            <v>1850</v>
          </cell>
        </row>
        <row r="29">
          <cell r="B29">
            <v>167900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Resumen"/>
      <sheetName val="Factor Prestacional"/>
      <sheetName val="Concretos&amp;Morteros"/>
      <sheetName val="Insumos"/>
      <sheetName val="Mano de obra"/>
      <sheetName val="APU"/>
      <sheetName val="APU ELEC"/>
      <sheetName val="APU SANI"/>
      <sheetName val="PRESUPUESTO SAN JOSE ARIGUANÍ"/>
      <sheetName val="RESUMEN"/>
      <sheetName val="1. PRELIMINARES"/>
      <sheetName val="2. CIMENTACIONES"/>
      <sheetName val="3. ESTRUCTURAS EN CONC Y MET"/>
      <sheetName val="4. MAMPOSTERIA"/>
      <sheetName val="5. ELEM NO ESTRUCT"/>
      <sheetName val="7. INST ELECTRICAS"/>
      <sheetName val="8. PAÑETES"/>
      <sheetName val="10. PISOS"/>
      <sheetName val="11. CUBIERTAS"/>
      <sheetName val="12. PUERTAS"/>
      <sheetName val="13. ENCHAPES"/>
      <sheetName val="14. ILUMINACIÓN"/>
      <sheetName val="15. APARATOS SANITARIOS "/>
      <sheetName val="17. PINTURA"/>
      <sheetName val="18. OBRAS EXT Y CANCHA"/>
      <sheetName val="19. DOTACION"/>
      <sheetName val="20. ASEO Y VARIOS"/>
      <sheetName val="R. HIDROSANITAR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3">
          <cell r="G43">
            <v>61027</v>
          </cell>
        </row>
        <row r="493">
          <cell r="G493">
            <v>39423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CON ADICION"/>
      <sheetName val="Factor Prestacional"/>
      <sheetName val="Mano de obra"/>
      <sheetName val="APU NP1"/>
      <sheetName val="APU NP2"/>
      <sheetName val="APU NP3"/>
      <sheetName val="APU NP4"/>
      <sheetName val="APU NP5"/>
      <sheetName val="APU NP6"/>
      <sheetName val="APU NP7"/>
      <sheetName val="APU NP8"/>
      <sheetName val="APU NP9"/>
      <sheetName val="APU NP10"/>
      <sheetName val="APU NP11"/>
      <sheetName val="APU NP12"/>
      <sheetName val="APU NP13"/>
      <sheetName val="APU NP14"/>
      <sheetName val="APU NP15"/>
      <sheetName val="APU NP16"/>
      <sheetName val="APU NP17"/>
      <sheetName val="APU NP18"/>
      <sheetName val="APU NP19"/>
      <sheetName val="APU NP20"/>
      <sheetName val="APU NP21"/>
      <sheetName val="APU NP22"/>
      <sheetName val="APU NP23"/>
      <sheetName val="APU NP24"/>
      <sheetName val="APU NP25"/>
      <sheetName val="APU NP26"/>
      <sheetName val="APU NP27"/>
      <sheetName val="APU NP28"/>
      <sheetName val="APU NP29"/>
      <sheetName val="APU NP30"/>
      <sheetName val="APU NP31"/>
      <sheetName val="APU NP32"/>
      <sheetName val="APU NP33"/>
      <sheetName val="APU NP34"/>
      <sheetName val="APU NP35"/>
      <sheetName val="APU NP36"/>
      <sheetName val="APU NP37"/>
    </sheetNames>
    <sheetDataSet>
      <sheetData sheetId="0"/>
      <sheetData sheetId="1">
        <row r="38">
          <cell r="D38">
            <v>2.2915999999999999</v>
          </cell>
        </row>
      </sheetData>
      <sheetData sheetId="2">
        <row r="8">
          <cell r="B8">
            <v>82688.566666666666</v>
          </cell>
        </row>
        <row r="9">
          <cell r="B9">
            <v>115377.13333333333</v>
          </cell>
        </row>
        <row r="10">
          <cell r="B10">
            <v>148065.70000000001</v>
          </cell>
        </row>
        <row r="11">
          <cell r="B11">
            <v>180754.26666666666</v>
          </cell>
        </row>
        <row r="12">
          <cell r="B12">
            <v>213442.83333333331</v>
          </cell>
        </row>
        <row r="13">
          <cell r="B13">
            <v>246131.4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Resumen"/>
      <sheetName val="Factor Prestacional"/>
      <sheetName val="Concretos&amp;Morteros"/>
      <sheetName val="Mano de obra"/>
      <sheetName val="Insumos"/>
      <sheetName val="Presupuesto"/>
      <sheetName val="AIU"/>
      <sheetName val="APU"/>
      <sheetName val="APU SANI"/>
      <sheetName val="APU ELECT"/>
      <sheetName val="1.PRELIMINARES"/>
      <sheetName val="2-CIMENTACIONES"/>
      <sheetName val="3. ESTRUCTURA"/>
      <sheetName val="4.MAMPOSTERIA"/>
      <sheetName val="5. ELEMENTO NO EST."/>
      <sheetName val="6. HIDRAULICO"/>
      <sheetName val="7.TANQUE ALM."/>
      <sheetName val="8. SANITARIO"/>
      <sheetName val="9. APARATOS SANITARIOS"/>
      <sheetName val="10. SIST. AGUAS LLUVIAS"/>
      <sheetName val="11. ELECTRICO"/>
      <sheetName val="12. PAÑETES."/>
      <sheetName val="13. PISOS"/>
      <sheetName val="14. CUBIERTAS E IMPERM."/>
      <sheetName val="15. CARPINTERIA METALICA"/>
      <sheetName val="16. ENCHAPES"/>
      <sheetName val="17. OBRAS EXTERIORES"/>
      <sheetName val="18. DOTACIONES"/>
      <sheetName val="19. ASEO GENERAL"/>
      <sheetName val="ACERO"/>
    </sheetNames>
    <sheetDataSet>
      <sheetData sheetId="0"/>
      <sheetData sheetId="1"/>
      <sheetData sheetId="2"/>
      <sheetData sheetId="3"/>
      <sheetData sheetId="4">
        <row r="415">
          <cell r="B415">
            <v>147768.65890804597</v>
          </cell>
        </row>
      </sheetData>
      <sheetData sheetId="5"/>
      <sheetData sheetId="6"/>
      <sheetData sheetId="7">
        <row r="170">
          <cell r="G170">
            <v>147769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O"/>
      <sheetName val="Trans y Herra"/>
      <sheetName val="Salarios"/>
      <sheetName val="Lista Precios"/>
      <sheetName val="APU"/>
      <sheetName val="Presupuesto"/>
      <sheetName val="CANT."/>
      <sheetName val="Resumen"/>
      <sheetName val="AULAS"/>
      <sheetName val="LABORATORIOS"/>
      <sheetName val="ADMINISTRACION"/>
      <sheetName val="INTERNET"/>
      <sheetName val="CAFETRIA"/>
      <sheetName val="POLIDEPORTIVO"/>
      <sheetName val="AUDITORIOS"/>
      <sheetName val="SE"/>
      <sheetName val="RESUMEN FINAL"/>
      <sheetName val="PRESUPUEST 22O"/>
    </sheetNames>
    <sheetDataSet>
      <sheetData sheetId="0"/>
      <sheetData sheetId="1">
        <row r="4">
          <cell r="A4" t="str">
            <v>Agarradora o mordaza 2-1/0</v>
          </cell>
        </row>
        <row r="5">
          <cell r="A5" t="str">
            <v>Almadana de 6lbs</v>
          </cell>
        </row>
        <row r="6">
          <cell r="A6" t="str">
            <v>Barra de hierro</v>
          </cell>
        </row>
        <row r="7">
          <cell r="A7" t="str">
            <v>Caladora</v>
          </cell>
        </row>
        <row r="8">
          <cell r="A8" t="str">
            <v>Camión grua mecánica</v>
          </cell>
        </row>
        <row r="9">
          <cell r="A9" t="str">
            <v>Carretilla</v>
          </cell>
        </row>
        <row r="10">
          <cell r="A10" t="str">
            <v>Chispero, molde y pinza conexión p.a.t.</v>
          </cell>
        </row>
        <row r="11">
          <cell r="A11" t="str">
            <v>Cinturon de seguridad</v>
          </cell>
        </row>
        <row r="12">
          <cell r="A12" t="str">
            <v>Cizalla 18"</v>
          </cell>
        </row>
        <row r="13">
          <cell r="A13" t="str">
            <v>Comisión de topografía</v>
          </cell>
        </row>
        <row r="14">
          <cell r="A14" t="str">
            <v>Diferencial 5 ton</v>
          </cell>
        </row>
        <row r="15">
          <cell r="A15" t="str">
            <v>Equipo para puesta a tierra</v>
          </cell>
        </row>
        <row r="16">
          <cell r="A16" t="str">
            <v>Escalera 2 cuerpos</v>
          </cell>
        </row>
        <row r="17">
          <cell r="A17" t="str">
            <v>Escalera de tijera 2.4</v>
          </cell>
        </row>
        <row r="18">
          <cell r="A18" t="str">
            <v>Grua con canasta</v>
          </cell>
        </row>
        <row r="19">
          <cell r="A19" t="str">
            <v>Grua en caliente</v>
          </cell>
        </row>
        <row r="20">
          <cell r="A20" t="str">
            <v>Grua hidraulica</v>
          </cell>
        </row>
        <row r="21">
          <cell r="A21" t="str">
            <v>Herramienta Ampact</v>
          </cell>
        </row>
        <row r="22">
          <cell r="A22" t="str">
            <v>Herramienta de impacto</v>
          </cell>
        </row>
        <row r="23">
          <cell r="A23" t="str">
            <v>Juego de herramientas menores</v>
          </cell>
        </row>
        <row r="24">
          <cell r="A24" t="str">
            <v>Juego de poles</v>
          </cell>
        </row>
        <row r="25">
          <cell r="A25" t="str">
            <v>Manila (20Mts)</v>
          </cell>
        </row>
        <row r="26">
          <cell r="A26" t="str">
            <v>Pala-cuchara</v>
          </cell>
        </row>
        <row r="27">
          <cell r="A27" t="str">
            <v>Pertiga de extensión 12mts</v>
          </cell>
        </row>
        <row r="28">
          <cell r="A28" t="str">
            <v>Pico y Pala</v>
          </cell>
        </row>
        <row r="29">
          <cell r="A29" t="str">
            <v>Pinza voltiamperimetrica</v>
          </cell>
        </row>
        <row r="30">
          <cell r="A30" t="str">
            <v>Ponchadora mecánica</v>
          </cell>
        </row>
        <row r="31">
          <cell r="A31" t="str">
            <v>Pretales</v>
          </cell>
        </row>
        <row r="32">
          <cell r="A32" t="str">
            <v>Certificador</v>
          </cell>
        </row>
        <row r="33">
          <cell r="A33" t="str">
            <v>Taladro percutor</v>
          </cell>
        </row>
        <row r="34">
          <cell r="A34" t="str">
            <v>Tractor doble transmisión</v>
          </cell>
        </row>
        <row r="35">
          <cell r="A35" t="str">
            <v>Zunchadora</v>
          </cell>
        </row>
      </sheetData>
      <sheetData sheetId="2"/>
      <sheetData sheetId="3">
        <row r="5">
          <cell r="B5" t="str">
            <v>DESCRIPCION</v>
          </cell>
        </row>
        <row r="6">
          <cell r="B6" t="str">
            <v>Abrazadera galvanizada doble ala de 1 1/4"</v>
          </cell>
        </row>
        <row r="7">
          <cell r="B7" t="str">
            <v>Abrazadera galvanizada doble ala de 1"</v>
          </cell>
        </row>
        <row r="8">
          <cell r="B8" t="str">
            <v>Abrazadera galvanizada una ala de 3/4"</v>
          </cell>
        </row>
        <row r="9">
          <cell r="B9" t="str">
            <v>Acces Point</v>
          </cell>
        </row>
        <row r="10">
          <cell r="B10" t="str">
            <v>Accesorio canaleta plastica de 100x45 cm  por metro lineal</v>
          </cell>
        </row>
        <row r="11">
          <cell r="B11" t="str">
            <v>Accesorio de fijación con abrazadera por metro lineal</v>
          </cell>
        </row>
        <row r="12">
          <cell r="B12" t="str">
            <v>Accesorio de fijación por metro lineal</v>
          </cell>
        </row>
        <row r="13">
          <cell r="B13" t="str">
            <v>Accesorio de sujeción para luminaria (guaya y perno de ojo)</v>
          </cell>
        </row>
        <row r="14">
          <cell r="B14" t="str">
            <v>Accesorio ducteria de 20x8 cm  por metro lineal</v>
          </cell>
        </row>
        <row r="15">
          <cell r="B15" t="str">
            <v>Accesorio ducteria de 30x8 cm  por metro lineal</v>
          </cell>
        </row>
        <row r="16">
          <cell r="B16" t="str">
            <v>Accesorios bandeja portacable galvanizados</v>
          </cell>
        </row>
        <row r="17">
          <cell r="B17" t="str">
            <v>Accesorios de fijación</v>
          </cell>
        </row>
        <row r="18">
          <cell r="B18" t="str">
            <v>Accesorios para soldadura</v>
          </cell>
        </row>
        <row r="19">
          <cell r="B19" t="str">
            <v>Acondicionador de voltaje 20KVA a 220V trifasico</v>
          </cell>
        </row>
        <row r="20">
          <cell r="B20" t="str">
            <v>Adaptador EMT 1 1/2"</v>
          </cell>
        </row>
        <row r="21">
          <cell r="B21" t="str">
            <v>Adaptador EMT 1 1/4"</v>
          </cell>
        </row>
        <row r="22">
          <cell r="B22" t="str">
            <v>Adaptador EMT 1"</v>
          </cell>
        </row>
        <row r="23">
          <cell r="B23" t="str">
            <v>Adaptador EMT 1/2"</v>
          </cell>
        </row>
        <row r="24">
          <cell r="B24" t="str">
            <v>Adaptador EMT 2"</v>
          </cell>
        </row>
        <row r="25">
          <cell r="B25" t="str">
            <v>Adaptador EMT 3"</v>
          </cell>
        </row>
        <row r="26">
          <cell r="B26" t="str">
            <v>Adaptador EMT 3/4"</v>
          </cell>
        </row>
        <row r="27">
          <cell r="B27" t="str">
            <v>Adaptador IMC 1 1/4"</v>
          </cell>
        </row>
        <row r="28">
          <cell r="B28" t="str">
            <v>Adaptador IMC 1"</v>
          </cell>
        </row>
        <row r="29">
          <cell r="B29" t="str">
            <v>Adaptador IMC 1/2"</v>
          </cell>
        </row>
        <row r="30">
          <cell r="B30" t="str">
            <v>Adaptador IMC 2"</v>
          </cell>
        </row>
        <row r="31">
          <cell r="B31" t="str">
            <v>Adaptador IMC 3/4"</v>
          </cell>
        </row>
        <row r="32">
          <cell r="B32" t="str">
            <v>Adaptador IMC 4"</v>
          </cell>
        </row>
        <row r="33">
          <cell r="B33" t="str">
            <v>Adaptador PVC 1 1/2"</v>
          </cell>
        </row>
        <row r="34">
          <cell r="B34" t="str">
            <v>Adaptador PVC 1 1/4"</v>
          </cell>
        </row>
        <row r="35">
          <cell r="B35" t="str">
            <v>Adaptador PVC 1"</v>
          </cell>
        </row>
        <row r="36">
          <cell r="B36" t="str">
            <v>Adaptador PVC 1/2"</v>
          </cell>
        </row>
        <row r="37">
          <cell r="B37" t="str">
            <v>Adaptador PVC 3"</v>
          </cell>
        </row>
        <row r="38">
          <cell r="B38" t="str">
            <v>Adaptador PVC 3/4"</v>
          </cell>
        </row>
        <row r="39">
          <cell r="B39" t="str">
            <v>Adaptador PVC de 2"</v>
          </cell>
        </row>
        <row r="40">
          <cell r="B40" t="str">
            <v>Adaptador teminal tipo DB 4"</v>
          </cell>
        </row>
        <row r="41">
          <cell r="B41" t="str">
            <v>Aislador line post de 83/4" 23kv, ANSI 57-1</v>
          </cell>
        </row>
        <row r="42">
          <cell r="B42" t="str">
            <v xml:space="preserve">Aislador Suspension Sintetico-Polimerico 15KV </v>
          </cell>
        </row>
        <row r="43">
          <cell r="B43" t="str">
            <v>Aislador Tensor de 6 3/4 ANSI 54-4</v>
          </cell>
        </row>
        <row r="44">
          <cell r="B44" t="str">
            <v>Alambre de Cobre No. 10 THW</v>
          </cell>
        </row>
        <row r="45">
          <cell r="B45" t="str">
            <v>Alambre de cobre No. 12 THW</v>
          </cell>
        </row>
        <row r="46">
          <cell r="B46" t="str">
            <v>Alambre de cobre No. 14 TW</v>
          </cell>
        </row>
        <row r="47">
          <cell r="B47" t="str">
            <v>Alambre Galvanizado para guía</v>
          </cell>
        </row>
        <row r="48">
          <cell r="B48" t="str">
            <v>ALAMBRON DE ALUMINIO DE 8mm</v>
          </cell>
        </row>
        <row r="49">
          <cell r="B49" t="str">
            <v>Amarras plasticas y cinta sintetica autoadhesiva tipo velcro.</v>
          </cell>
        </row>
        <row r="50">
          <cell r="B50" t="str">
            <v>Amarre preformado para cable 1/0</v>
          </cell>
        </row>
        <row r="51">
          <cell r="B51" t="str">
            <v>Amarres plastico de 20 cms</v>
          </cell>
        </row>
        <row r="52">
          <cell r="B52" t="str">
            <v>Anclaje hembra de 3/8</v>
          </cell>
        </row>
        <row r="53">
          <cell r="B53" t="str">
            <v>Anclaje macho 1/4x2"</v>
          </cell>
        </row>
        <row r="54">
          <cell r="B54" t="str">
            <v>Arandela de presión para 1/2"</v>
          </cell>
        </row>
        <row r="55">
          <cell r="B55" t="str">
            <v>Arandela de presión para 5/8"</v>
          </cell>
        </row>
        <row r="56">
          <cell r="B56" t="str">
            <v>Arandela galvanizada 4"x4"</v>
          </cell>
        </row>
        <row r="57">
          <cell r="B57" t="str">
            <v>Arandela redonda para 1/2"</v>
          </cell>
        </row>
        <row r="58">
          <cell r="B58" t="str">
            <v>Arandela redonda para 5/8"</v>
          </cell>
        </row>
        <row r="59">
          <cell r="B59" t="str">
            <v>Bala de piso de 150W a 208V</v>
          </cell>
        </row>
        <row r="60">
          <cell r="B60" t="str">
            <v>Bala de piso led 10W, 120V IP68</v>
          </cell>
        </row>
        <row r="61">
          <cell r="B61" t="str">
            <v>Bala de piso MH 150W, 220V IP67</v>
          </cell>
        </row>
        <row r="62">
          <cell r="B62" t="str">
            <v>Bala fija Metal Halide 250 W 208 V</v>
          </cell>
        </row>
        <row r="63">
          <cell r="B63" t="str">
            <v>Bala fluorescente  2x32W 120V</v>
          </cell>
        </row>
        <row r="64">
          <cell r="B64" t="str">
            <v>Bala led de 7W MR16, 3000K</v>
          </cell>
        </row>
        <row r="65">
          <cell r="B65" t="str">
            <v>Bala Metal Halide de 150 W 208V con bombilla ceramica.</v>
          </cell>
        </row>
        <row r="66">
          <cell r="B66" t="str">
            <v>Bala Metal Halide de 150 W 208V con bombilla.</v>
          </cell>
        </row>
        <row r="67">
          <cell r="B67" t="str">
            <v>Bala Metal halide de 70W 208</v>
          </cell>
        </row>
        <row r="68">
          <cell r="B68" t="str">
            <v>Balasta bateria emergencia</v>
          </cell>
        </row>
        <row r="69">
          <cell r="B69" t="str">
            <v>Bandeja galv. de 10x8 cm x 2,4 mts</v>
          </cell>
        </row>
        <row r="70">
          <cell r="B70" t="str">
            <v>Bandeja galv. de 20x8 cm x 2,4 mts</v>
          </cell>
        </row>
        <row r="71">
          <cell r="B71" t="str">
            <v>Bandeja metalica blanca 10x5 cm</v>
          </cell>
        </row>
        <row r="72">
          <cell r="B72" t="str">
            <v>Bandeja portacable 30x5.4 cm, tipo malla cablofil</v>
          </cell>
        </row>
        <row r="73">
          <cell r="B73" t="str">
            <v>Bandeja portacable 30x5.4 cm, tipo malla cablofil</v>
          </cell>
        </row>
        <row r="74">
          <cell r="B74" t="str">
            <v>Bandeja portacable 30x5.4 cm, tipo malla cablofil</v>
          </cell>
        </row>
        <row r="75">
          <cell r="B75" t="str">
            <v>Bandeja Soporta equipos</v>
          </cell>
        </row>
        <row r="76">
          <cell r="B76" t="str">
            <v>BASE PARA PUNTA CAPTADORA DEHN 5/8"</v>
          </cell>
        </row>
        <row r="77">
          <cell r="B77" t="str">
            <v>Base pararrayo</v>
          </cell>
        </row>
        <row r="78">
          <cell r="B78" t="str">
            <v>Bloque de prueba</v>
          </cell>
        </row>
        <row r="79">
          <cell r="B79" t="str">
            <v xml:space="preserve">Bombillo MH de 1000W </v>
          </cell>
        </row>
        <row r="80">
          <cell r="B80" t="str">
            <v xml:space="preserve">Bombillo MH de 400W </v>
          </cell>
        </row>
        <row r="81">
          <cell r="B81" t="str">
            <v>Bombillo Na 70W</v>
          </cell>
        </row>
        <row r="82">
          <cell r="B82" t="str">
            <v>Breaker doble tornillo de 1x20A 10KA 120V S</v>
          </cell>
        </row>
        <row r="83">
          <cell r="B83" t="str">
            <v>Breaker enchufable de 1x10A 10KA 220V S</v>
          </cell>
        </row>
        <row r="84">
          <cell r="B84" t="str">
            <v>Breaker enchufable de 1x15A 10KA 220V S</v>
          </cell>
        </row>
        <row r="85">
          <cell r="B85" t="str">
            <v>Breaker enchufable de 1x20A 10KA 220V S</v>
          </cell>
        </row>
        <row r="86">
          <cell r="B86" t="str">
            <v>Breaker enchufable de 1x40A 10KA 220V S</v>
          </cell>
        </row>
        <row r="87">
          <cell r="B87" t="str">
            <v>Breaker enchufable de 2x20A 10KA 220V S</v>
          </cell>
        </row>
        <row r="88">
          <cell r="B88" t="str">
            <v>Breaker enchufable de 2x30A 10KA 220V S</v>
          </cell>
        </row>
        <row r="89">
          <cell r="B89" t="str">
            <v>Breaker enchufable de 2x40A 10KA 220V S</v>
          </cell>
        </row>
        <row r="90">
          <cell r="B90" t="str">
            <v>Breaker enchufable de 2x50A 10KA 220V S</v>
          </cell>
        </row>
        <row r="91">
          <cell r="B91" t="str">
            <v>Breaker enchufable de 2x60A 10KA 220V S</v>
          </cell>
        </row>
        <row r="92">
          <cell r="B92" t="str">
            <v>Breaker enchufable de 3x30A 10KA 220V S</v>
          </cell>
        </row>
        <row r="93">
          <cell r="B93" t="str">
            <v>Breaker enchufable de 3x40A 10KA 220V S</v>
          </cell>
        </row>
        <row r="94">
          <cell r="B94" t="str">
            <v>Breakers industrial  3x100 Amp.</v>
          </cell>
        </row>
        <row r="95">
          <cell r="B95" t="str">
            <v>Breakers industrial  3x125 Amp.</v>
          </cell>
        </row>
        <row r="96">
          <cell r="B96" t="str">
            <v>Breakers industrial  3x150 Amp.</v>
          </cell>
        </row>
        <row r="97">
          <cell r="B97" t="str">
            <v>Breakers industrial  3x175 Amp.</v>
          </cell>
        </row>
        <row r="98">
          <cell r="B98" t="str">
            <v>Breakers industrial  3x200 Amp.</v>
          </cell>
        </row>
        <row r="99">
          <cell r="B99" t="str">
            <v>Breakers industrial  3x225 Amp.</v>
          </cell>
        </row>
        <row r="100">
          <cell r="B100" t="str">
            <v>Breakers industrial  3x275 Amp.</v>
          </cell>
        </row>
        <row r="101">
          <cell r="B101" t="str">
            <v>Breakers industrial  3x300 Amp.</v>
          </cell>
        </row>
        <row r="102">
          <cell r="B102" t="str">
            <v>Breakers industrial  3x350 Amp.</v>
          </cell>
        </row>
        <row r="103">
          <cell r="B103" t="str">
            <v>Breakers industrial  3x375 Amp.</v>
          </cell>
        </row>
        <row r="104">
          <cell r="B104" t="str">
            <v>Breakers industrial  3x50 Amp.</v>
          </cell>
        </row>
        <row r="105">
          <cell r="B105" t="str">
            <v>Breakers industrial  3x60 Amp.</v>
          </cell>
        </row>
        <row r="106">
          <cell r="B106" t="str">
            <v>Breakers industrial  3x70 Amp.</v>
          </cell>
        </row>
        <row r="107">
          <cell r="B107" t="str">
            <v>Breakers industrial  3x700 Amp.</v>
          </cell>
        </row>
        <row r="108">
          <cell r="B108" t="str">
            <v>Breakers industrial  3x80 Amp.</v>
          </cell>
        </row>
        <row r="109">
          <cell r="B109" t="str">
            <v>Cable 15 KV XLPE No. 1/0 133%</v>
          </cell>
        </row>
        <row r="110">
          <cell r="B110" t="str">
            <v>Cable 15 KV XLPE No. 2 133%</v>
          </cell>
        </row>
        <row r="111">
          <cell r="B111" t="str">
            <v>Cable 15 KV XLPE No. 2/0 133%</v>
          </cell>
        </row>
        <row r="112">
          <cell r="B112" t="str">
            <v>Cable ACSR No. 1/0</v>
          </cell>
        </row>
        <row r="113">
          <cell r="B113" t="str">
            <v>Cable ACSR No. 2</v>
          </cell>
        </row>
        <row r="114">
          <cell r="B114" t="str">
            <v>Cable coaxial RG-6</v>
          </cell>
        </row>
        <row r="115">
          <cell r="B115" t="str">
            <v>Cable de aluminio No. 1/0 cubierto</v>
          </cell>
        </row>
        <row r="116">
          <cell r="B116" t="str">
            <v>Cable de aluminio No. 2</v>
          </cell>
        </row>
        <row r="117">
          <cell r="B117" t="str">
            <v>Cable de aluminio No. 6</v>
          </cell>
        </row>
        <row r="118">
          <cell r="B118" t="str">
            <v>Cable de Cobre Desnudo No. 1/0</v>
          </cell>
        </row>
        <row r="119">
          <cell r="B119" t="str">
            <v>Cable de Cobre Desnudo No. 2</v>
          </cell>
        </row>
        <row r="120">
          <cell r="B120" t="str">
            <v>Cable de Cobre Desnudo No. 2/0</v>
          </cell>
        </row>
        <row r="121">
          <cell r="B121" t="str">
            <v>Cable de Cobre Desnudo No. 4/0</v>
          </cell>
        </row>
        <row r="122">
          <cell r="B122" t="str">
            <v>Cable de cobre No. 10 THW</v>
          </cell>
        </row>
        <row r="123">
          <cell r="B123" t="str">
            <v>Cable duplex 2x12</v>
          </cell>
        </row>
        <row r="124">
          <cell r="B124" t="str">
            <v>Cable encauchetado 3x10</v>
          </cell>
        </row>
        <row r="125">
          <cell r="B125" t="str">
            <v>Cable encauchetado 3x12</v>
          </cell>
        </row>
        <row r="126">
          <cell r="B126" t="str">
            <v>Cable encauchetado 3x14</v>
          </cell>
        </row>
        <row r="127">
          <cell r="B127" t="str">
            <v>Cable encauchetado 5x14</v>
          </cell>
        </row>
        <row r="128">
          <cell r="B128" t="str">
            <v>Cable encauchetado 3x8</v>
          </cell>
        </row>
        <row r="129">
          <cell r="B129" t="str">
            <v>Cable encauchetado 4x12</v>
          </cell>
        </row>
        <row r="130">
          <cell r="B130" t="str">
            <v>Cable encauchetado 4x14</v>
          </cell>
        </row>
        <row r="131">
          <cell r="B131" t="str">
            <v>Cable galvanizado SXG de 3/8"</v>
          </cell>
        </row>
        <row r="132">
          <cell r="B132" t="str">
            <v>Cable LSFH No. 1/0</v>
          </cell>
        </row>
        <row r="133">
          <cell r="B133" t="str">
            <v>Cable LSFH No. 10</v>
          </cell>
        </row>
        <row r="134">
          <cell r="B134" t="str">
            <v>Cable LSFH No. 12</v>
          </cell>
        </row>
        <row r="135">
          <cell r="B135" t="str">
            <v>Cable LSFH No. 14</v>
          </cell>
        </row>
        <row r="136">
          <cell r="B136" t="str">
            <v>Cable LSFH No. 2</v>
          </cell>
        </row>
        <row r="137">
          <cell r="B137" t="str">
            <v>Cable LSFH No. 3/0</v>
          </cell>
        </row>
        <row r="138">
          <cell r="B138" t="str">
            <v>Cable LSFH No. 4</v>
          </cell>
        </row>
        <row r="139">
          <cell r="B139" t="str">
            <v>Cable LSFH No. 6</v>
          </cell>
        </row>
        <row r="140">
          <cell r="B140" t="str">
            <v>Cable LSFH No. 8</v>
          </cell>
        </row>
        <row r="141">
          <cell r="B141" t="str">
            <v>Cable telefonico 10 pares</v>
          </cell>
        </row>
        <row r="142">
          <cell r="B142" t="str">
            <v>Cable telefonico 6 pares</v>
          </cell>
        </row>
        <row r="143">
          <cell r="B143" t="str">
            <v>Cable telefonico de 2 pares</v>
          </cell>
        </row>
        <row r="144">
          <cell r="B144" t="str">
            <v>Cable THHN No. 1/0</v>
          </cell>
        </row>
        <row r="145">
          <cell r="B145" t="str">
            <v>Cable THHN No. 10</v>
          </cell>
        </row>
        <row r="146">
          <cell r="B146" t="str">
            <v>Cable THHN No. 12</v>
          </cell>
        </row>
        <row r="147">
          <cell r="B147" t="str">
            <v>Cable THHN No. 14</v>
          </cell>
        </row>
        <row r="148">
          <cell r="B148" t="str">
            <v>Cable THHN No. 2</v>
          </cell>
        </row>
        <row r="149">
          <cell r="B149" t="str">
            <v>Cable THHN No. 2/0</v>
          </cell>
        </row>
        <row r="150">
          <cell r="B150" t="str">
            <v>Cable THHN No. 250 MCM</v>
          </cell>
        </row>
        <row r="151">
          <cell r="B151" t="str">
            <v>Cable THHN No. 3/0</v>
          </cell>
        </row>
        <row r="152">
          <cell r="B152" t="str">
            <v>Cable THHN No. 300 MCM</v>
          </cell>
        </row>
        <row r="153">
          <cell r="B153" t="str">
            <v>Cable THHN No. 350 MCM</v>
          </cell>
        </row>
        <row r="154">
          <cell r="B154" t="str">
            <v>Cable THHN No. 4</v>
          </cell>
        </row>
        <row r="155">
          <cell r="B155" t="str">
            <v>Cable THHN No. 4/0</v>
          </cell>
        </row>
        <row r="156">
          <cell r="B156" t="str">
            <v>Cable THHN No. 500 MCM</v>
          </cell>
        </row>
        <row r="157">
          <cell r="B157" t="str">
            <v>Cable THHN No. 6</v>
          </cell>
        </row>
        <row r="158">
          <cell r="B158" t="str">
            <v>Cable THHN No. 6 S8000</v>
          </cell>
        </row>
        <row r="159">
          <cell r="B159" t="str">
            <v>Cable THHN No. 8</v>
          </cell>
        </row>
        <row r="160">
          <cell r="B160" t="str">
            <v>Cable UTP categoria 6</v>
          </cell>
        </row>
        <row r="161">
          <cell r="B161" t="str">
            <v>Cable UTP categoria 6A</v>
          </cell>
        </row>
        <row r="162">
          <cell r="B162" t="str">
            <v>Cable XLPE No. 2, 15KV AL 133%</v>
          </cell>
        </row>
        <row r="163">
          <cell r="B163" t="str">
            <v>Caja  final con  fusible  1000A</v>
          </cell>
        </row>
        <row r="164">
          <cell r="B164" t="str">
            <v>Caja 5500</v>
          </cell>
        </row>
        <row r="165">
          <cell r="B165" t="str">
            <v>Caja con espacio para 4 circuitos</v>
          </cell>
        </row>
        <row r="166">
          <cell r="B166" t="str">
            <v>Caja de control para iluminación que contiene 5 llaves selectoras, 5 contactores de 20 a, ac1, 20 borneras para riel din de  20 a y un mcb de 16a</v>
          </cell>
        </row>
        <row r="167">
          <cell r="B167" t="str">
            <v>CAJA DE CONTROL PARA ILUMINACION QUE CONTIENE 9 LLAVES SELECTORAS, 9 CONTACTORES DE 40 A, AC1, 18 BORNERAS PARA RIEL DIN DE 20 A y 3 PROGRAMADORES DE 16A</v>
          </cell>
        </row>
        <row r="168">
          <cell r="B168" t="str">
            <v>Caja de Inspeccion 1 mt x 1 mt de lado con tapa</v>
          </cell>
        </row>
        <row r="169">
          <cell r="B169" t="str">
            <v>Caja de Inspeccion 1 mt x 1 mt de lado metalica</v>
          </cell>
        </row>
        <row r="170">
          <cell r="B170" t="str">
            <v>Caja de Inspeccion 30cm x 30 cm de lado con tapa</v>
          </cell>
        </row>
        <row r="171">
          <cell r="B171" t="str">
            <v>Caja de Inspeccion 60 cm x 60 cm de lado con tapa</v>
          </cell>
        </row>
        <row r="172">
          <cell r="B172" t="str">
            <v>CAJA DE INSPECCIÓN DE REGISTRO DE 40x40x50 Cms</v>
          </cell>
        </row>
        <row r="173">
          <cell r="B173" t="str">
            <v>Caja de paso 20x20 plastica</v>
          </cell>
        </row>
        <row r="174">
          <cell r="B174" t="str">
            <v>Caja de paso metálica 20x25x10</v>
          </cell>
        </row>
        <row r="175">
          <cell r="B175" t="str">
            <v>Caja de paso metálica 30x30x15</v>
          </cell>
        </row>
        <row r="176">
          <cell r="B176" t="str">
            <v>Caja de paso metálica 40x40x25</v>
          </cell>
        </row>
        <row r="177">
          <cell r="B177" t="str">
            <v>Caja de piso para cuatro salidas de tomas, incluye tapa</v>
          </cell>
        </row>
        <row r="178">
          <cell r="B178" t="str">
            <v>Caja de registro de 0,3 x 0,3 x 0,4 mts en concreto</v>
          </cell>
        </row>
        <row r="179">
          <cell r="B179" t="str">
            <v>Caja de registro de 0,4 x 0,4 x 0,45 mts en concreto</v>
          </cell>
        </row>
        <row r="180">
          <cell r="B180" t="str">
            <v>Caja de registro de 0,6 x 0,6 x 0,65 mts en concreto</v>
          </cell>
        </row>
        <row r="181">
          <cell r="B181" t="str">
            <v>Caja de registro de 0,8 x 0,8 x 0,8 mts en concreto</v>
          </cell>
        </row>
        <row r="182">
          <cell r="B182" t="str">
            <v>Caja de registro de 1,0 x 1,0 x 1,0 mts en concreto</v>
          </cell>
        </row>
        <row r="183">
          <cell r="B183" t="str">
            <v>Caja de registro de 1,2 x 1,5 x 1,40 mts en concreto</v>
          </cell>
        </row>
        <row r="184">
          <cell r="B184" t="str">
            <v>Caja galvanizada 4"x4"</v>
          </cell>
        </row>
        <row r="185">
          <cell r="B185" t="str">
            <v>Caja metálica 12x12x10</v>
          </cell>
        </row>
        <row r="186">
          <cell r="B186" t="str">
            <v>Caja metalica de 40x40x15 cms fondo madera</v>
          </cell>
        </row>
        <row r="187">
          <cell r="B187" t="str">
            <v xml:space="preserve">Caja metalica de paso de 20x20x15 cms </v>
          </cell>
        </row>
        <row r="188">
          <cell r="B188" t="str">
            <v>Caja metalica para interruptor industrial desde 125 A hasta 250</v>
          </cell>
        </row>
        <row r="189">
          <cell r="B189" t="str">
            <v>Caja metalica para interruptor industrial desde 250 A hasta 630 A</v>
          </cell>
        </row>
        <row r="190">
          <cell r="B190" t="str">
            <v>Caja metalica para interruptor industrial hasta 125 A</v>
          </cell>
        </row>
        <row r="191">
          <cell r="B191" t="str">
            <v xml:space="preserve">Caja metalica selector para cambio de RED a tablero TR1 o UPS a tablero TR1 de 100A, 220V </v>
          </cell>
        </row>
        <row r="192">
          <cell r="B192" t="str">
            <v xml:space="preserve">Caja metalica selector para cambio de RED a tablero TR1 o UPS a tablero TR1 de 80A, 220V </v>
          </cell>
        </row>
        <row r="193">
          <cell r="B193" t="str">
            <v>Caja octogonal PVC</v>
          </cell>
        </row>
        <row r="194">
          <cell r="B194" t="str">
            <v>Caja para cuatro medidores</v>
          </cell>
        </row>
        <row r="195">
          <cell r="B195" t="str">
            <v>Caja para dos medidores</v>
          </cell>
        </row>
        <row r="196">
          <cell r="B196" t="str">
            <v>Caja para toma doble 60x40mm</v>
          </cell>
        </row>
        <row r="197">
          <cell r="B197" t="str">
            <v>Caja para toma sencillo 60x40mm</v>
          </cell>
        </row>
        <row r="198">
          <cell r="B198" t="str">
            <v>Caja para tres medidores</v>
          </cell>
        </row>
        <row r="199">
          <cell r="B199" t="str">
            <v>Caja para un medidor</v>
          </cell>
        </row>
        <row r="200">
          <cell r="B200" t="str">
            <v>Caja PVC 2"x4"</v>
          </cell>
        </row>
        <row r="201">
          <cell r="B201" t="str">
            <v>Caja PVC 4"x4"</v>
          </cell>
        </row>
        <row r="202">
          <cell r="B202" t="str">
            <v>Caja Teléfonos 1.20x1.00x15</v>
          </cell>
        </row>
        <row r="203">
          <cell r="B203" t="str">
            <v>Caja terminal 1600A-208V</v>
          </cell>
        </row>
        <row r="204">
          <cell r="B204" t="str">
            <v>Caja terminal 2000A-208V</v>
          </cell>
        </row>
        <row r="205">
          <cell r="B205" t="str">
            <v>Caja terminal para 1000A-208V</v>
          </cell>
        </row>
        <row r="206">
          <cell r="B206" t="str">
            <v>Cajas de Derivacion 1000A</v>
          </cell>
        </row>
        <row r="207">
          <cell r="B207" t="str">
            <v>Cajas de derivacion 1600A</v>
          </cell>
        </row>
        <row r="208">
          <cell r="B208" t="str">
            <v>Cajas de Derivacion para 2000A</v>
          </cell>
        </row>
        <row r="209">
          <cell r="B209" t="str">
            <v>Canaleta plastica de 100x45 mm</v>
          </cell>
        </row>
        <row r="210">
          <cell r="B210" t="str">
            <v>Canaleta plastica de 60x40 mm</v>
          </cell>
        </row>
        <row r="211">
          <cell r="B211" t="str">
            <v>Capacete galvanizado 2"</v>
          </cell>
        </row>
        <row r="212">
          <cell r="B212" t="str">
            <v>Capacete para Tuberia EMT 2"</v>
          </cell>
        </row>
        <row r="213">
          <cell r="B213" t="str">
            <v>Capacete para Tuberia EMT 3"</v>
          </cell>
        </row>
        <row r="214">
          <cell r="B214" t="str">
            <v>Capacete para Tuberia IMC 1 1/4"</v>
          </cell>
        </row>
        <row r="215">
          <cell r="B215" t="str">
            <v>Cimentación poste</v>
          </cell>
        </row>
        <row r="216">
          <cell r="B216" t="str">
            <v>Cinta band-it 5/8"</v>
          </cell>
        </row>
        <row r="217">
          <cell r="B217" t="str">
            <v>Cinta Scotch Super 33+ 3/4"x 20 mts</v>
          </cell>
        </row>
        <row r="218">
          <cell r="B218" t="str">
            <v>Collarin doble salida para trafo 8-9</v>
          </cell>
        </row>
        <row r="219">
          <cell r="B219" t="str">
            <v>Conduit PVC 1 1/2"</v>
          </cell>
        </row>
        <row r="220">
          <cell r="B220" t="str">
            <v>Conduit PVC 1 1/4"</v>
          </cell>
        </row>
        <row r="221">
          <cell r="B221" t="str">
            <v>Conduit PVC 1"</v>
          </cell>
        </row>
        <row r="222">
          <cell r="B222" t="str">
            <v>Conduit PVC 1/2"</v>
          </cell>
        </row>
        <row r="223">
          <cell r="B223" t="str">
            <v>Conduit PVC 2"</v>
          </cell>
        </row>
        <row r="224">
          <cell r="B224" t="str">
            <v>Conduit PVC 3" tipo EB</v>
          </cell>
        </row>
        <row r="225">
          <cell r="B225" t="str">
            <v>Conduit PVC 3/4"</v>
          </cell>
        </row>
        <row r="226">
          <cell r="B226" t="str">
            <v>Conduit PVC 4" tipo EB</v>
          </cell>
        </row>
        <row r="227">
          <cell r="B227" t="str">
            <v>Conector de compresión cable 1/0</v>
          </cell>
        </row>
        <row r="228">
          <cell r="B228" t="str">
            <v>Conector de compresión cable 2</v>
          </cell>
        </row>
        <row r="229">
          <cell r="B229" t="str">
            <v>Conector de derivación para alumbrado público</v>
          </cell>
        </row>
        <row r="230">
          <cell r="B230" t="str">
            <v>Conector de derivación 4 - 14 siliconado</v>
          </cell>
        </row>
        <row r="231">
          <cell r="B231" t="str">
            <v xml:space="preserve">Conector de fibra optica </v>
          </cell>
        </row>
        <row r="232">
          <cell r="B232" t="str">
            <v>Conector derivación 10-12</v>
          </cell>
        </row>
        <row r="233">
          <cell r="B233" t="str">
            <v>CONECTOR PARALELO DEHN MVKLEMME RD 810mm St7/tZn Ref: 390050</v>
          </cell>
        </row>
        <row r="234">
          <cell r="B234" t="str">
            <v>conector tipo cuña 1/0 -1/0</v>
          </cell>
        </row>
        <row r="235">
          <cell r="B235" t="str">
            <v>Conector tipo cuña con estribo 1/0 -2</v>
          </cell>
        </row>
        <row r="236">
          <cell r="B236" t="str">
            <v>Conector tipo resorte</v>
          </cell>
        </row>
        <row r="237">
          <cell r="B237" t="str">
            <v xml:space="preserve">Conector transversal </v>
          </cell>
        </row>
        <row r="238">
          <cell r="B238" t="str">
            <v>Cordon pulsador</v>
          </cell>
        </row>
        <row r="239">
          <cell r="B239" t="str">
            <v>Cortacircuitos 100 Amp.  10 KA.</v>
          </cell>
        </row>
        <row r="240">
          <cell r="B240" t="str">
            <v>Cortacircuitos 100 Amp.  20 KA.</v>
          </cell>
        </row>
        <row r="241">
          <cell r="B241" t="str">
            <v xml:space="preserve">Cruceta de Madera 2,4 mts. </v>
          </cell>
        </row>
        <row r="242">
          <cell r="B242" t="str">
            <v xml:space="preserve">Cruceta de Metálica 1,5 mts. autosoportada </v>
          </cell>
        </row>
        <row r="243">
          <cell r="B243" t="str">
            <v xml:space="preserve">Cruceta de Metálica 2,4 mts. </v>
          </cell>
        </row>
        <row r="244">
          <cell r="B244" t="str">
            <v xml:space="preserve">Cruceta de Metálica 2,4 mts. autosoportada </v>
          </cell>
        </row>
        <row r="245">
          <cell r="B245" t="str">
            <v>Cruceta metálica de 1mts</v>
          </cell>
        </row>
        <row r="246">
          <cell r="B246" t="str">
            <v>Curva EMT 1 1/2"</v>
          </cell>
        </row>
        <row r="247">
          <cell r="B247" t="str">
            <v>Curva EMT 1 1/4"</v>
          </cell>
        </row>
        <row r="248">
          <cell r="B248" t="str">
            <v>Curva EMT 1"</v>
          </cell>
        </row>
        <row r="249">
          <cell r="B249" t="str">
            <v>Curva EMT 1/2"</v>
          </cell>
        </row>
        <row r="250">
          <cell r="B250" t="str">
            <v>Curva EMT 2"</v>
          </cell>
        </row>
        <row r="251">
          <cell r="B251" t="str">
            <v>Curva EMT 3"</v>
          </cell>
        </row>
        <row r="252">
          <cell r="B252" t="str">
            <v>Curva EMT 3/4"</v>
          </cell>
        </row>
        <row r="253">
          <cell r="B253" t="str">
            <v>Curva Horizontal 1000A-208V</v>
          </cell>
        </row>
        <row r="254">
          <cell r="B254" t="str">
            <v>Curva Horizontal 1600A-208V</v>
          </cell>
        </row>
        <row r="255">
          <cell r="B255" t="str">
            <v>Curva Horizontal 2000A</v>
          </cell>
        </row>
        <row r="256">
          <cell r="B256" t="str">
            <v>Curva IMC 1 1/4"</v>
          </cell>
        </row>
        <row r="257">
          <cell r="B257" t="str">
            <v>Curva IMC 1"</v>
          </cell>
        </row>
        <row r="258">
          <cell r="B258" t="str">
            <v>Curva IMC 1/2"</v>
          </cell>
        </row>
        <row r="259">
          <cell r="B259" t="str">
            <v>Curva IMC 2"</v>
          </cell>
        </row>
        <row r="260">
          <cell r="B260" t="str">
            <v>Curva IMC 3/4"</v>
          </cell>
        </row>
        <row r="261">
          <cell r="B261" t="str">
            <v>Curva IMC 4"</v>
          </cell>
        </row>
        <row r="262">
          <cell r="B262" t="str">
            <v>Curva PVC 1 1/2"</v>
          </cell>
        </row>
        <row r="263">
          <cell r="B263" t="str">
            <v>Curva PVC 1 1/4"</v>
          </cell>
        </row>
        <row r="264">
          <cell r="B264" t="str">
            <v>Curva PVC 1"</v>
          </cell>
        </row>
        <row r="265">
          <cell r="B265" t="str">
            <v>Curva PVC 1/2"</v>
          </cell>
        </row>
        <row r="266">
          <cell r="B266" t="str">
            <v>Curva PVC 2"</v>
          </cell>
        </row>
        <row r="267">
          <cell r="B267" t="str">
            <v>Curva PVC 3"</v>
          </cell>
        </row>
        <row r="268">
          <cell r="B268" t="str">
            <v>Curva PVC 3/4"</v>
          </cell>
        </row>
        <row r="269">
          <cell r="B269" t="str">
            <v>Curva PVC DB 4"</v>
          </cell>
        </row>
        <row r="270">
          <cell r="B270" t="str">
            <v>Curva SCH40 1"</v>
          </cell>
        </row>
        <row r="271">
          <cell r="B271" t="str">
            <v>Curva SCH40 1/2"</v>
          </cell>
        </row>
        <row r="272">
          <cell r="B272" t="str">
            <v>Curva SCH40 3/4"</v>
          </cell>
        </row>
        <row r="273">
          <cell r="B273" t="str">
            <v>Diagonal 0,64 mts.</v>
          </cell>
        </row>
        <row r="274">
          <cell r="B274" t="str">
            <v>Diagonal Recta Cruceta Metalica de 1 1/2 x 3/16 x 0,6</v>
          </cell>
        </row>
        <row r="275">
          <cell r="B275" t="str">
            <v>Diagonal Recta Cruceta Metalica de 1 1/2 x 3/16 x 2</v>
          </cell>
        </row>
        <row r="276">
          <cell r="B276" t="str">
            <v>Diagonal recta en varilla de 3/4x780mm</v>
          </cell>
        </row>
        <row r="277">
          <cell r="B277" t="str">
            <v>Driver remoto</v>
          </cell>
        </row>
        <row r="278">
          <cell r="B278" t="str">
            <v>Ducto metálico de 20x8 cm</v>
          </cell>
        </row>
        <row r="279">
          <cell r="B279" t="str">
            <v>Ducto metálico de 30x8 cm</v>
          </cell>
        </row>
        <row r="280">
          <cell r="B280" t="str">
            <v>Ducto metálico de 40x8 cm</v>
          </cell>
        </row>
        <row r="281">
          <cell r="B281" t="str">
            <v>Ducto metálico de 60X8cm</v>
          </cell>
        </row>
        <row r="282">
          <cell r="B282" t="str">
            <v>Ducto PVC eléctrico DB 4"</v>
          </cell>
        </row>
        <row r="283">
          <cell r="B283" t="str">
            <v xml:space="preserve">Tablero principal debe estar construido en lámina galvanizada calibre 16, pintado con pintura electroestática, uso interior, con barraje de 500A, de dimensiones 1800 x 1800 x 0,75 cms (Alto x Ancho x Profundo)., incluye protecciones principal de 3x400A y </v>
          </cell>
        </row>
        <row r="284">
          <cell r="B284" t="str">
            <v>El tablero principal debe estar construido en lámina COLD ROLLED calibre 16, pintado con pintura electroestática, uso exterior Nema4, con barraje de 400A, de dimensiones 2000 x 1200 x 45 cms (Alto x Ancho x Profundo)., incluye protecciones principal de 30</v>
          </cell>
        </row>
        <row r="285">
          <cell r="B285" t="str">
            <v>El tablero principal debe estar construido en lámina COLD ROLLED calibre 16, pintado con pintura electroestática, uso exterior Nema4, con barraje de 500A, de dimensiones 1800 x 2000 x 40 cms (Alto x Ancho x Profundo)., incluye protecciones principal de 30</v>
          </cell>
        </row>
        <row r="286">
          <cell r="B286" t="str">
            <v>El tablero TAA, es el tablero de protecciones , el cual consta de cofre en lámina COLD ROLLED calibre 16, pintado con pintura electroestática, uso interior Nema 1, de dimensiones 900 x 700 x 30 cms (Alto x Ancho x Profundo) con barraje de 150A, con protec</v>
          </cell>
        </row>
        <row r="287">
          <cell r="B287" t="str">
            <v>El tablero TDAA1, es el tablero de protecciones , el cual consta de cofre en lámina COLD ROLLED calibre 16, pintado con pintura electroestática, uso interior Nema 1, de dimensiones 900 x 700 x 30 cms (Alto x Ancho x Profundo) con barraje de 150A, con prot</v>
          </cell>
        </row>
        <row r="288">
          <cell r="B288" t="str">
            <v>El tablero TDAA2, es el tablero de protecciones , el cual consta de cofre en lámina COLD ROLLED calibre 16, pintado con pintura electroestática, uso interior Nema 1, de dimensiones 900 x 700 x 30 cms (Alto x Ancho x Profundo) con barraje de 200A, con prot</v>
          </cell>
        </row>
        <row r="289">
          <cell r="B289" t="str">
            <v>El tablero TDAA3, es el tablero de protecciones , el cual consta de cofre en lámina COLD ROLLED calibre 16, pintado con pintura electroestática, uso interior Nema 1, de dimensiones 900 x 700 x 30 cms (Alto x Ancho x Profundo) con barraje de 150A, con prot</v>
          </cell>
        </row>
        <row r="290">
          <cell r="B290" t="str">
            <v>Elemento conector a tablero 1000A</v>
          </cell>
        </row>
        <row r="291">
          <cell r="B291" t="str">
            <v>Elementos de empalme de blindobarras 1000A</v>
          </cell>
        </row>
        <row r="292">
          <cell r="B292" t="str">
            <v>Elementos de empalme de blindobarras 1600A</v>
          </cell>
        </row>
        <row r="293">
          <cell r="B293" t="str">
            <v>Elementos de empalme de blindobarras 2000A</v>
          </cell>
        </row>
        <row r="294">
          <cell r="B294" t="str">
            <v>Enchufe de caucho</v>
          </cell>
        </row>
        <row r="295">
          <cell r="B295" t="str">
            <v>Espaciador galv. 3/8" x 60 cms</v>
          </cell>
        </row>
        <row r="296">
          <cell r="B296" t="str">
            <v>Espaciador galv. 5/8" x 16"</v>
          </cell>
        </row>
        <row r="297">
          <cell r="B297" t="str">
            <v>Espigo (pin) largo 19mm para aislador line post ANSI 57-1</v>
          </cell>
        </row>
        <row r="298">
          <cell r="B298" t="str">
            <v>Estribos con conector Ampac para 1/0 incluye cartucho</v>
          </cell>
        </row>
        <row r="299">
          <cell r="B299" t="str">
            <v>Face plate</v>
          </cell>
        </row>
        <row r="300">
          <cell r="B300" t="str">
            <v>Face plate de seis entradas</v>
          </cell>
        </row>
        <row r="301">
          <cell r="B301" t="str">
            <v>Face plates dobles</v>
          </cell>
        </row>
        <row r="302">
          <cell r="B302" t="str">
            <v>Fibra optica de 6 hilo multimodo</v>
          </cell>
        </row>
        <row r="303">
          <cell r="B303" t="str">
            <v>Figuración ductería 20X8cm</v>
          </cell>
        </row>
        <row r="304">
          <cell r="B304" t="str">
            <v>Figuración ductería 30x30cm</v>
          </cell>
        </row>
        <row r="305">
          <cell r="B305" t="str">
            <v>Figuración ductería 40X8cm</v>
          </cell>
        </row>
        <row r="306">
          <cell r="B306" t="str">
            <v>Figuración ductería 60X8cm</v>
          </cell>
        </row>
        <row r="307">
          <cell r="B307" t="str">
            <v>Formaleta</v>
          </cell>
        </row>
        <row r="308">
          <cell r="B308" t="str">
            <v xml:space="preserve">Fusibles primarios </v>
          </cell>
        </row>
        <row r="309">
          <cell r="B309" t="str">
            <v>Gabinete autosoportado construido en lámina COLD ROLLED calibre 16 para uso interior Nema12, de dimensiones 2500 x 2000 x 40 cms (Alto x Ancho x Profundo)., incluye protecciones principal de 1250Amp, y parciales,  transferencia automatica, banco de conden</v>
          </cell>
        </row>
        <row r="310">
          <cell r="B310" t="str">
            <v>Gabinete contadores y transferencia segun diagram unifilar Torre 1 incluye: transferencia, contadores, protecciones y todos los equipos del diagrama unifilar completo.</v>
          </cell>
        </row>
        <row r="311">
          <cell r="B311" t="str">
            <v>Gabinete contadores y transferencia segun diagram unifilar Torre 2 incluye: transferencia, contadores, protecciones y todos los equipos del diagrama unifilar completo.</v>
          </cell>
        </row>
        <row r="312">
          <cell r="B312" t="str">
            <v>Gabinete de sobreponer construido en lámina COLD ROLLED calibre 16 para uso interior Nema12, de dimensiones 110 x 75 x 30 cms (Alto x Ancho x Profundo).</v>
          </cell>
        </row>
        <row r="313">
          <cell r="B313" t="str">
            <v>Gabinete de sobreponer construido en lámina COLD ROLLED calibre 16 para uso interior Nema12, de dimensiones 120 x 65 x 30 cms (Alto x Ancho x Profundo).</v>
          </cell>
        </row>
        <row r="314">
          <cell r="B314" t="str">
            <v>Gabinete de sobreponer construido en lámina COLD ROLLED calibre 16 para uso interior Nema12, de dimensiones 130 x 85 x 30 cms (Alto x Ancho x Profundo)</v>
          </cell>
        </row>
        <row r="315">
          <cell r="B315" t="str">
            <v>Gabinete de sobreponer construido en lámina COLD ROLLED calibre 16 para uso interior Nema12, de dimensiones 80 x 70 x 25 cms (Alto x Ancho x Profundo).</v>
          </cell>
        </row>
        <row r="316">
          <cell r="B316" t="str">
            <v>Gabinete pared compacto de 24 RMS  19"x20" color negro</v>
          </cell>
        </row>
        <row r="317">
          <cell r="B317" t="str">
            <v>Gabinete pared compacto de 7 RMS  19"x20" color negro</v>
          </cell>
        </row>
        <row r="318">
          <cell r="B318" t="str">
            <v>GABINETE PRINCIPAL (GP), Gabinete autosoportado construido en lámina COLD ROLLED calibre 16 para uso exterior Nema12, de dimensiones 1,50 x 120 x 40 cms (Alto x Ancho x Profundo), Incluye protecciones parciales, DPS</v>
          </cell>
        </row>
        <row r="319">
          <cell r="B319" t="str">
            <v>SUMINISTRO E INSTALACION DE GABINETE RACK DE PISO 1980mm X  600mm X 600 mm CERRADO  - CENTRO PRINCIPAL DE CABLEADO, 40 UNIDADES DE RACK</v>
          </cell>
        </row>
        <row r="320">
          <cell r="B320" t="str">
            <v>SUMINISTRO E INSTALACION DE GABINETE RACK DE PISO 650 mm X  600mm X 600 mm CERRADO  - CENTRO PRINCIPAL DE CABLEADO, 12 UNIDADES DE RACK</v>
          </cell>
        </row>
        <row r="321">
          <cell r="B321" t="str">
            <v>GRAPA BIMETALICA DEHN UNION ALAMBRON-Cu 8-10MM Ref: 459129</v>
          </cell>
        </row>
        <row r="322">
          <cell r="B322" t="str">
            <v>GRAPA DEHN RD 810/16mm St/tZn Ref: 392060</v>
          </cell>
        </row>
        <row r="323">
          <cell r="B323" t="str">
            <v>Grapa prensora de tres pernos de 3/8"</v>
          </cell>
        </row>
        <row r="324">
          <cell r="B324" t="str">
            <v>Grapa prensora pasante recta 2/0 - 2</v>
          </cell>
        </row>
        <row r="325">
          <cell r="B325" t="str">
            <v>Grupo electrogeno (planta de emergencia), 208 v 50 kva 3φ. con cabina de insonorizacion.</v>
          </cell>
        </row>
        <row r="326">
          <cell r="B326" t="str">
            <v>Grillete de 5/8"</v>
          </cell>
        </row>
        <row r="327">
          <cell r="B327" t="str">
            <v>Guardacabo de 3/8"</v>
          </cell>
        </row>
        <row r="328">
          <cell r="B328" t="str">
            <v>HAVELLSSYLVANIA 3031808 Syl-Lighter 195 LED 15W</v>
          </cell>
        </row>
        <row r="329">
          <cell r="B329" t="str">
            <v>HAVELLSSYLVANIA 3031825 Syl-Lighter 240 LED 25W</v>
          </cell>
        </row>
        <row r="330">
          <cell r="B330" t="str">
            <v>Hebilla Band-it 5/8"</v>
          </cell>
        </row>
        <row r="331">
          <cell r="B331" t="str">
            <v>Hidrosolta 90 kg</v>
          </cell>
        </row>
        <row r="332">
          <cell r="B332" t="str">
            <v>Interruptor conmutable doble Ambia</v>
          </cell>
        </row>
        <row r="333">
          <cell r="B333" t="str">
            <v>Interruptor conmutable sencillo Ambia</v>
          </cell>
        </row>
        <row r="334">
          <cell r="B334" t="str">
            <v>Interruptor conmutable triple Ambia</v>
          </cell>
        </row>
        <row r="335">
          <cell r="B335" t="str">
            <v>Interruptor doble</v>
          </cell>
        </row>
        <row r="336">
          <cell r="B336" t="str">
            <v>Interruptor sencillo</v>
          </cell>
        </row>
        <row r="337">
          <cell r="B337" t="str">
            <v>Interruptor triple</v>
          </cell>
        </row>
        <row r="338">
          <cell r="B338" t="str">
            <v>Juego de puntas premoldeadas tipo exterior 15KV</v>
          </cell>
        </row>
        <row r="339">
          <cell r="B339" t="str">
            <v>Juego de puntas premoldeadas tipo interior 15KV</v>
          </cell>
        </row>
        <row r="340">
          <cell r="B340" t="str">
            <v>L de 20x8 cm</v>
          </cell>
        </row>
        <row r="341">
          <cell r="B341" t="str">
            <v>Lamina de cobre 6 mts</v>
          </cell>
        </row>
        <row r="342">
          <cell r="B342" t="str">
            <v>Lampara 2x32 en vidrio</v>
          </cell>
        </row>
        <row r="343">
          <cell r="B343" t="str">
            <v>Lampara 2x32 hermetica</v>
          </cell>
        </row>
        <row r="344">
          <cell r="B344" t="str">
            <v>Lampara 4x32 hermetica</v>
          </cell>
        </row>
        <row r="345">
          <cell r="B345" t="str">
            <v>Lampara de Pedestal Decorativa 70W Referencia 955</v>
          </cell>
        </row>
        <row r="346">
          <cell r="B346" t="str">
            <v>Lámpara de sobreponer 2x26w, 120v</v>
          </cell>
        </row>
        <row r="347">
          <cell r="B347" t="str">
            <v>Luminaria  mh tipo industrial  400w, 208 v, en acrílico.</v>
          </cell>
        </row>
        <row r="348">
          <cell r="B348" t="str">
            <v>Luminaria aplique led de 12W, 6000K</v>
          </cell>
        </row>
        <row r="349">
          <cell r="B349" t="str">
            <v>Luminaria aplique led de 20W, 5000K</v>
          </cell>
        </row>
        <row r="350">
          <cell r="B350" t="str">
            <v>Luminaria aplique led de 2X7W, 5000K</v>
          </cell>
        </row>
        <row r="351">
          <cell r="B351" t="str">
            <v>Luminaria bala de descolgar 1x14 w, 120 V</v>
          </cell>
        </row>
        <row r="352">
          <cell r="B352" t="str">
            <v>Luminaria bala fluorescente incrustar 1x20 w, 120 V</v>
          </cell>
        </row>
        <row r="353">
          <cell r="B353" t="str">
            <v>Luminaria bala fluorescente incrustar 2x20 w, 120 V</v>
          </cell>
        </row>
        <row r="354">
          <cell r="B354" t="str">
            <v>Luminaria bala fluorescente incrustar 2x26 w, 120 V</v>
          </cell>
        </row>
        <row r="355">
          <cell r="B355" t="str">
            <v>Luminaria bala fluorescente sobreponer 1x20 w, 120 V</v>
          </cell>
        </row>
        <row r="356">
          <cell r="B356" t="str">
            <v>Luminaria bala fluorescente sobreponer 1x20 w, 120 V</v>
          </cell>
        </row>
        <row r="357">
          <cell r="B357" t="str">
            <v>Luminaria bala fluorescente sobreponer 2x13 w, 120 V</v>
          </cell>
        </row>
        <row r="358">
          <cell r="B358" t="str">
            <v>Luminaria bala led incrustar 4,5w, 120V</v>
          </cell>
        </row>
        <row r="359">
          <cell r="B359" t="str">
            <v>Luminaria bala led incrustar 7w, 120V</v>
          </cell>
        </row>
        <row r="360">
          <cell r="B360" t="str">
            <v>Luminaria colgante decorativa 3X26w, 120 V</v>
          </cell>
        </row>
        <row r="361">
          <cell r="B361" t="str">
            <v>Luminaria de aplique fluorescente 1x18W</v>
          </cell>
        </row>
        <row r="362">
          <cell r="B362" t="str">
            <v>Luminaria de emergencia en led</v>
          </cell>
        </row>
        <row r="363">
          <cell r="B363" t="str">
            <v>Luminaria de emergencia led R1 serie, 2w, 120v, IP20 Marca Philips.</v>
          </cell>
        </row>
        <row r="364">
          <cell r="B364" t="str">
            <v>Luminaria Led 16 led, 38W, 4000lm, 220V</v>
          </cell>
        </row>
        <row r="365">
          <cell r="B365" t="str">
            <v>Luminaria Led 32 led, 55W, 6970lm, 220V</v>
          </cell>
        </row>
        <row r="366">
          <cell r="B366" t="str">
            <v>Luminaria Led 32 led, 104W, 12377lm, 220V</v>
          </cell>
        </row>
        <row r="367">
          <cell r="B367" t="str">
            <v>LUMINARIA LED HIGH BAY 100W DL GC015, 220V</v>
          </cell>
        </row>
        <row r="368">
          <cell r="B368" t="str">
            <v>Luminaria de MH 400W-200V completa Calima II</v>
          </cell>
        </row>
        <row r="369">
          <cell r="B369" t="str">
            <v>Luminaria de pasillo en led 7w, 120 V</v>
          </cell>
        </row>
        <row r="370">
          <cell r="B370" t="str">
            <v xml:space="preserve">Luminaria de sodio de 150W, completa con brazo de 1,50 mts con 10° en la punta </v>
          </cell>
        </row>
        <row r="371">
          <cell r="B371" t="str">
            <v>Luminaria de sodio de 70W, 220V, referencia MINI marca Roy Alpha incluye bombillo</v>
          </cell>
        </row>
        <row r="372">
          <cell r="B372" t="str">
            <v>Luminaria fluorescente  hermetica 2x28 w en T5 con balasto electrónico 120 V / THD &lt; 10%</v>
          </cell>
        </row>
        <row r="373">
          <cell r="B373" t="str">
            <v>Luminaria fluorescente  sobreponer 2x54 w con balasto electrónico 120 V / THD &lt; 10%</v>
          </cell>
        </row>
        <row r="374">
          <cell r="B374" t="str">
            <v>Luminaria fluorescente 1x13w, 120v. 6500k Marca ILTEC.</v>
          </cell>
        </row>
        <row r="375">
          <cell r="B375" t="str">
            <v>Luminaria fluorescente 1x26w, 120v. 6500k Marca ILTEC.</v>
          </cell>
        </row>
        <row r="376">
          <cell r="B376" t="str">
            <v>Luminaria fluorescente 2x28 T5 hermetica con balasto electronico 120 V / THD &lt; 10%, 6500K</v>
          </cell>
        </row>
        <row r="377">
          <cell r="B377" t="str">
            <v>Luminaria fluorescente descolgar 4x14 w  en T5 con balasto electrónico 120 V / THD &lt; 10%</v>
          </cell>
        </row>
        <row r="378">
          <cell r="B378" t="str">
            <v>Luminaria fluorescente iltelux s r per 1x4  env esp 32c  2t528  eunv (r central)  balasto electrónico 120 v / thd &lt; 10%, 6500k marca iltec.</v>
          </cell>
        </row>
        <row r="379">
          <cell r="B379" t="str">
            <v>Luminaria fluorescente incrustar 2x28W, 6500K, ESP 32C  2T528 balasto electronico 120 V / THD &lt; 10%, 6500K.</v>
          </cell>
        </row>
        <row r="380">
          <cell r="B380" t="str">
            <v>Luminaria fluorescente incrustar 2x54 w con balasto electrónico 120 V / THD &lt; 10%</v>
          </cell>
        </row>
        <row r="381">
          <cell r="B381" t="str">
            <v>Luminaria fluorescente incrustar 4x54 w con balasto electrónico 120 V / THD &lt; 10%</v>
          </cell>
        </row>
        <row r="382">
          <cell r="B382" t="str">
            <v>Luminaria fluorescente IT300 1x4 S 0 PMOL 0 2 F T5 28 G5-1 E UNV-0 hermética con balasto electrónico 120 v / thd &lt; 10%, marca ILTEC</v>
          </cell>
        </row>
        <row r="383">
          <cell r="B383" t="str">
            <v>Luminaria fluorescente sobreponer  1x13w, 120v. 6500k, Marca ILTEC</v>
          </cell>
        </row>
        <row r="384">
          <cell r="B384" t="str">
            <v>Luminaria fluorescente sobreponer 4x54 w con balasto electrónico 120 v / thd &lt; 10%</v>
          </cell>
        </row>
        <row r="385">
          <cell r="B385" t="str">
            <v>Luminaria fluorescente tipo exterior sobreponer 1x20 w, 120 V</v>
          </cell>
        </row>
        <row r="386">
          <cell r="B386" t="str">
            <v>Luminaria hermetica led de 2x18, 120V</v>
          </cell>
        </row>
        <row r="387">
          <cell r="B387" t="str">
            <v>Luminaria indirecta de Led</v>
          </cell>
        </row>
        <row r="388">
          <cell r="B388" t="str">
            <v>LUMINARIA LED 25W, 5000K SOBREPONER</v>
          </cell>
        </row>
        <row r="389">
          <cell r="B389" t="str">
            <v>Luminaria mh tipo  1000w, 208 v, canchas polideportivas.</v>
          </cell>
        </row>
        <row r="390">
          <cell r="B390" t="str">
            <v>Luminaria Mini Luma 48 leds (R7) 70W, marca Roy Alpha</v>
          </cell>
        </row>
        <row r="391">
          <cell r="B391" t="str">
            <v>Luminaria panel led 120x30 de 40W, 5700K</v>
          </cell>
        </row>
        <row r="392">
          <cell r="B392" t="str">
            <v>Luminaria panel led 168mm de 12W, 4000K, 120V</v>
          </cell>
        </row>
        <row r="393">
          <cell r="B393" t="str">
            <v>Luminaria panel led 225mm de 18W, 4000K, 120V</v>
          </cell>
        </row>
        <row r="394">
          <cell r="B394" t="str">
            <v>Luminaria LED HIGH BAY GC015, 200W, 220V</v>
          </cell>
        </row>
        <row r="395">
          <cell r="B395" t="str">
            <v>Proyecto Area led 175W, 220V</v>
          </cell>
        </row>
        <row r="396">
          <cell r="B396" t="str">
            <v>Luminaria panel led de 9W, 120V</v>
          </cell>
        </row>
        <row r="397">
          <cell r="B397" t="str">
            <v>Luminaria panel led de 12W, 120V</v>
          </cell>
        </row>
        <row r="398">
          <cell r="B398" t="str">
            <v>Luminaria panel led de 24W, 120V</v>
          </cell>
        </row>
        <row r="399">
          <cell r="B399" t="str">
            <v>Luminaria panel led de 18W, 120V</v>
          </cell>
        </row>
        <row r="400">
          <cell r="B400" t="str">
            <v>Luminaria panel led 6" de 15W, 6500K</v>
          </cell>
        </row>
        <row r="401">
          <cell r="B401" t="str">
            <v>Luminaria panel led 60x60 de 40W, 120V</v>
          </cell>
        </row>
        <row r="402">
          <cell r="B402" t="str">
            <v>Luminaria senderita tipo isolux o equivalente.</v>
          </cell>
        </row>
        <row r="403">
          <cell r="B403" t="str">
            <v>Luminaria Step Light Led de 1,5 W</v>
          </cell>
        </row>
        <row r="404">
          <cell r="B404" t="str">
            <v>Luminaria tipo Nicho led 1,5W incrustar, 6000K</v>
          </cell>
        </row>
        <row r="405">
          <cell r="B405" t="str">
            <v>Luminaria tipo pedestal Na de 70W a 3 mts de altura a 2" con base en concreto</v>
          </cell>
        </row>
        <row r="406">
          <cell r="B406" t="str">
            <v>Luminaria tipo pedestal Na de 70W a 6 mts de altura a 3" con base en concreto</v>
          </cell>
        </row>
        <row r="407">
          <cell r="B407" t="str">
            <v>LUMINARIA TIPO PROYECTOR LED 100W</v>
          </cell>
        </row>
        <row r="408">
          <cell r="B408" t="str">
            <v>Luminaria tipo sendero de 20W, 120V</v>
          </cell>
        </row>
        <row r="409">
          <cell r="B409" t="str">
            <v>Luminaria tipo sendero farode 1mts, aluminio, B. led 10W, 6500K</v>
          </cell>
        </row>
        <row r="410">
          <cell r="B410" t="str">
            <v>Marcacion y senalizaciones de rack, cordones, salidas de voz y datos.</v>
          </cell>
        </row>
        <row r="411">
          <cell r="B411" t="str">
            <v>Medidor electronico doble tarifa 3ø, Medición directa</v>
          </cell>
        </row>
        <row r="412">
          <cell r="B412" t="str">
            <v>Medidor electronico doble tarifa 3ø, Medición indirecta</v>
          </cell>
        </row>
        <row r="413">
          <cell r="B413" t="str">
            <v>Multitoma de tres tomas dobles de tierra aislada, con picos protectores.</v>
          </cell>
        </row>
        <row r="414">
          <cell r="B414" t="str">
            <v>Ojo de Buey</v>
          </cell>
        </row>
        <row r="415">
          <cell r="B415" t="str">
            <v>Organizador de cableado delantero</v>
          </cell>
        </row>
        <row r="416">
          <cell r="B416" t="str">
            <v>Organizador de cableado trasero</v>
          </cell>
        </row>
        <row r="417">
          <cell r="B417" t="str">
            <v>Organizador de cableado vertical de 0,6 mts</v>
          </cell>
        </row>
        <row r="418">
          <cell r="B418" t="str">
            <v>Pacht cord cat. 6 de 1 mts</v>
          </cell>
        </row>
        <row r="419">
          <cell r="B419" t="str">
            <v>Pacht cord cat. 6 de 3 mts</v>
          </cell>
        </row>
        <row r="420">
          <cell r="B420" t="str">
            <v>Pacht cord cat. 6A de 1 mts</v>
          </cell>
        </row>
        <row r="421">
          <cell r="B421" t="str">
            <v>Pacht cord cat. 6A de 3 mts</v>
          </cell>
        </row>
        <row r="422">
          <cell r="B422" t="str">
            <v>Pararrayos de Distribución 12 KV.  10 KA y 430mm</v>
          </cell>
        </row>
        <row r="423">
          <cell r="B423" t="str">
            <v>Patch panel de 24 puertos categoria 6</v>
          </cell>
        </row>
        <row r="424">
          <cell r="B424" t="str">
            <v>Patch panel de 24 puertos categoria 6A</v>
          </cell>
        </row>
        <row r="425">
          <cell r="B425" t="str">
            <v>Pegante para PVC</v>
          </cell>
        </row>
        <row r="426">
          <cell r="B426" t="str">
            <v>Perno de maquina 1/2"x6"</v>
          </cell>
        </row>
        <row r="427">
          <cell r="B427" t="str">
            <v>Perno de maquina 5/8"x1 1/2"</v>
          </cell>
        </row>
        <row r="428">
          <cell r="B428" t="str">
            <v>Perno de maquina de  5/8x10"</v>
          </cell>
        </row>
        <row r="429">
          <cell r="B429" t="str">
            <v>Perno de maquina de  5/8x12"</v>
          </cell>
        </row>
        <row r="430">
          <cell r="B430" t="str">
            <v>Pernode maquina  5/8x8"</v>
          </cell>
        </row>
        <row r="431">
          <cell r="B431" t="str">
            <v>Plafon con bombillo ahorrador de 20W</v>
          </cell>
        </row>
        <row r="432">
          <cell r="B432" t="str">
            <v>Plafon de loza</v>
          </cell>
        </row>
        <row r="433">
          <cell r="B433" t="str">
            <v>Planta electrica de 40KVA trifasica, 220-127V, cabina, incluye cargador y mofle.</v>
          </cell>
        </row>
        <row r="434">
          <cell r="B434" t="str">
            <v>Planta electrica de 225KVA trifasica, 220-127V, cabina, incluye cargador y mofle.</v>
          </cell>
        </row>
        <row r="435">
          <cell r="B435" t="str">
            <v>Planta electrica de 700KVA trifasica, 220-127V, cabina, incluye cargador y mofle.</v>
          </cell>
        </row>
        <row r="436">
          <cell r="B436" t="str">
            <v xml:space="preserve">Poste de 16 mts x 510 kg </v>
          </cell>
        </row>
        <row r="437">
          <cell r="B437" t="str">
            <v>Poste de alumbrado publico</v>
          </cell>
        </row>
        <row r="438">
          <cell r="B438" t="str">
            <v>Poste metálico de 8mts altura con  base y con brazo de 0,5mts, con perno de sujeción</v>
          </cell>
        </row>
        <row r="439">
          <cell r="B439" t="str">
            <v>Poste metálico de 8mts altura con  base y con doble brazo de 0,5mts, con perno de sujeción</v>
          </cell>
        </row>
        <row r="440">
          <cell r="B440" t="str">
            <v>Poste metálico de 6mts altura con  base y con brazo de 0,5mts, con perno de sujeción</v>
          </cell>
        </row>
        <row r="441">
          <cell r="B441" t="str">
            <v>Poste metálico de 6mts altura con  base y con doble brazo de 0,5mts, con perno de sujeción</v>
          </cell>
        </row>
        <row r="442">
          <cell r="B442" t="str">
            <v>Poste metálico de 4mts altura con  base y con brazo de 0,3mts, con perno de sujeción</v>
          </cell>
        </row>
        <row r="443">
          <cell r="B443" t="str">
            <v>Poste metálico de 4mts altura con  base y con doble brazo de 0,3mts, con perno de sujeción</v>
          </cell>
        </row>
        <row r="449">
          <cell r="B449" t="str">
            <v>Mastil metalico dipole mast 30 mts para 12 proyectores, poligonal en acero galvanizado en caliente incluye: Pernos de anclaje, plantilla para fundición, escalera de ascenso, linea de vida.</v>
          </cell>
        </row>
        <row r="450">
          <cell r="B450" t="str">
            <v>Base concreto para pedestal de 1,0 mts</v>
          </cell>
        </row>
        <row r="451">
          <cell r="B451" t="str">
            <v>Base concreto para mastil en concreto de 3000PSI</v>
          </cell>
        </row>
        <row r="452">
          <cell r="B452" t="str">
            <v>Poste de concreto 12mts 1050Kgf</v>
          </cell>
        </row>
        <row r="453">
          <cell r="B453" t="str">
            <v>Poste de concreto 12mts 1350Kgf</v>
          </cell>
        </row>
        <row r="454">
          <cell r="B454" t="str">
            <v>Poste de concreto 12mts 510Kgf</v>
          </cell>
        </row>
        <row r="455">
          <cell r="B455" t="str">
            <v>Poste de concreto 12mts 750Kgf</v>
          </cell>
        </row>
        <row r="456">
          <cell r="B456" t="str">
            <v>Poste de concreto 10mts 510Kgf</v>
          </cell>
        </row>
        <row r="457">
          <cell r="B457" t="str">
            <v>Poste de concreto 9mts 1030Kgf</v>
          </cell>
        </row>
        <row r="458">
          <cell r="B458" t="str">
            <v>Poste metálico cuadrado de 90 x 90 x 5mts de altura, totalmente galvanizado en caliente, acabado en pintura electrostática (color por definir), flange de 27 x 27 en 3/8", sistema de anclaje de 1/2" x 50cm de longitud. Incluye perforaciones para soportar l</v>
          </cell>
        </row>
        <row r="459">
          <cell r="B459" t="str">
            <v>Poste metálico cuadrado de 90 x 90 x 6mts de altura, totalmente galvanizado en caliente, acabado en pintura electrostática (color por definir), flange de 27 x 27 en 3/8", sistema de anclaje de 1/2" x 50cm de longitud. Incluye perforaciones para soportar d</v>
          </cell>
        </row>
        <row r="460">
          <cell r="B460" t="str">
            <v xml:space="preserve">Poste metalico de 8 mts con soporte para dos proyectores led, incluye base y canastilla, incluye base concreto. </v>
          </cell>
        </row>
        <row r="461">
          <cell r="B461" t="str">
            <v>Prensaestopa de 1/2"</v>
          </cell>
        </row>
        <row r="462">
          <cell r="B462" t="str">
            <v>Proyector MH de 250W, 220V, IP67</v>
          </cell>
        </row>
        <row r="463">
          <cell r="B463" t="str">
            <v>Proyector MH de 400W, 220V, IP67</v>
          </cell>
        </row>
        <row r="464">
          <cell r="B464" t="str">
            <v>Pulsador sencillo p/timbre Galica am</v>
          </cell>
        </row>
        <row r="465">
          <cell r="B465" t="str">
            <v>PUNTA CAPTADORA DEHN 5/8''x0.6M AL</v>
          </cell>
        </row>
        <row r="466">
          <cell r="B466" t="str">
            <v>PUNTA CAPTADORA DEHN 5/8''x1,0M AL</v>
          </cell>
        </row>
        <row r="467">
          <cell r="B467" t="str">
            <v>PUNTA CAPTADORA DEHN 5/8''x2,5M AL</v>
          </cell>
        </row>
        <row r="468">
          <cell r="B468" t="str">
            <v>Punta captadora tipo Franklin de una sola asta</v>
          </cell>
        </row>
        <row r="469">
          <cell r="B469" t="str">
            <v>Reflector Metal Halide de 150W 208V</v>
          </cell>
        </row>
        <row r="470">
          <cell r="B470" t="str">
            <v>Reflector MH 400-220V rectangular completo RRA Roy alpha</v>
          </cell>
        </row>
        <row r="471">
          <cell r="B471" t="str">
            <v>Regleta Siemon de 10 pares</v>
          </cell>
        </row>
        <row r="472">
          <cell r="B472" t="str">
            <v>Regleta Siemon de 50 pares</v>
          </cell>
        </row>
        <row r="473">
          <cell r="B473" t="str">
            <v>Regleta Tipo EPM</v>
          </cell>
        </row>
        <row r="474">
          <cell r="B474" t="str">
            <v>Retenida completa a tierra</v>
          </cell>
        </row>
        <row r="475">
          <cell r="B475" t="str">
            <v>Roseta de porcelana</v>
          </cell>
        </row>
        <row r="476">
          <cell r="B476" t="str">
            <v>Salida tel. T/americana doble RJ11 Ambia</v>
          </cell>
        </row>
        <row r="477">
          <cell r="B477" t="str">
            <v>Salida tel. T/americana sencilla RJ11 G</v>
          </cell>
        </row>
        <row r="478">
          <cell r="B478" t="str">
            <v>Sensor de movimiento 360°</v>
          </cell>
        </row>
        <row r="479">
          <cell r="B479" t="str">
            <v xml:space="preserve">Silicona tubo industrial </v>
          </cell>
        </row>
        <row r="480">
          <cell r="B480" t="str">
            <v>Silleta para cruceta de madera de 95x115mm</v>
          </cell>
        </row>
        <row r="481">
          <cell r="B481" t="str">
            <v>Sistema de comunicaciones y control</v>
          </cell>
        </row>
        <row r="482">
          <cell r="B482" t="str">
            <v>Sistema de soporteria y anclaje de barras 1000A</v>
          </cell>
        </row>
        <row r="483">
          <cell r="B483" t="str">
            <v>Sistema de soporteria y anclaje de barras 1600A</v>
          </cell>
        </row>
        <row r="484">
          <cell r="B484" t="str">
            <v>Sistema de soporteria y anclaje de barras 2000A</v>
          </cell>
        </row>
        <row r="485">
          <cell r="B485" t="str">
            <v>Soldadura exotermica 115 gr</v>
          </cell>
        </row>
        <row r="486">
          <cell r="B486" t="str">
            <v>Soldadura exotermica 150 gr</v>
          </cell>
        </row>
        <row r="487">
          <cell r="B487" t="str">
            <v>Soldadura exotermica 90 gr</v>
          </cell>
        </row>
        <row r="488">
          <cell r="B488" t="str">
            <v>Soldadura fleje de cobre</v>
          </cell>
        </row>
        <row r="489">
          <cell r="B489" t="str">
            <v>Soporte de peldaño galv. bandeja 10 cms</v>
          </cell>
        </row>
        <row r="490">
          <cell r="B490" t="str">
            <v>Soporte de peldaño galv. bandeja 20 cms</v>
          </cell>
        </row>
        <row r="491">
          <cell r="B491" t="str">
            <v>Soporte de peldaño para ducto 30 cms</v>
          </cell>
        </row>
        <row r="492">
          <cell r="B492" t="str">
            <v>Soporte de peldaño para ducto 40 cms</v>
          </cell>
        </row>
        <row r="493">
          <cell r="B493" t="str">
            <v>Soporte de peldaño para ducto 60 cms</v>
          </cell>
        </row>
        <row r="494">
          <cell r="B494" t="str">
            <v>SOPORTE DEHN SNAP PLASTICA H16 FIJACION PARA CONDUCTOR 8mm Ref: 3204</v>
          </cell>
        </row>
        <row r="495">
          <cell r="B495" t="str">
            <v>Soporte para 6 luminarias</v>
          </cell>
        </row>
        <row r="496">
          <cell r="B496" t="str">
            <v>Sujeción de luminarias en guaya de 1/8", incluye argollas, tensor y chazos</v>
          </cell>
        </row>
        <row r="497">
          <cell r="B497" t="str">
            <v>SUJECION SOPORTE</v>
          </cell>
        </row>
        <row r="498">
          <cell r="B498" t="str">
            <v>Sujeción ventilador de techa con gancho en cuadrado y tubo de soporte en techo</v>
          </cell>
        </row>
        <row r="499">
          <cell r="B499" t="str">
            <v xml:space="preserve">Switch de 24 puertos 100/1000 </v>
          </cell>
        </row>
        <row r="500">
          <cell r="B500" t="str">
            <v>Tablero principal debe estar construido en lámina Galvanizada calibre 16, pintado con pintura electroestática, uso exterior Nema4, con barraje de 800A, de dimensiones 1800 x 2000 x 0,75 cms (Alto x Ancho x Profundo)., incluye protecciones principal de 600</v>
          </cell>
        </row>
        <row r="501">
          <cell r="B501" t="str">
            <v>Tablero iluminación exterior TIE debe estar construido en lámina Galvanizada calibre 16, pintado con pintura electroestática, uso exterior Nema4, con barraje de 100A, de dimensiones 1500 x 1000 x 45 cms (Alto x Ancho x Profundo)., incluye protecciones pri</v>
          </cell>
        </row>
        <row r="502">
          <cell r="B502" t="str">
            <v xml:space="preserve">Tablero aires acondicionados TCP-A1 debe estar construido en lámina galvanizada calibre 16, pintado con pintura electroestática, uso exterior Nema4, con barraje de 200A, de dimensiones 1500 x 1000 x 45 cms (Alto x Ancho x Profundo)., incluye protecciones </v>
          </cell>
        </row>
        <row r="503">
          <cell r="B503" t="str">
            <v>Tablero principal debe estar construido en lámina galvanizada calibre 16, pintado con pintura electroestática, uso interior, con barraje de 2000A, de dimensiones 1800 x 2000 x 0,75 cms (Alto x Ancho x Profundo)., incluye protecciones principal de 1700 y p</v>
          </cell>
        </row>
        <row r="504">
          <cell r="B504" t="str">
            <v>Tablero TAB. TPCM debe estar construido en lámina galvanizada calibre 16, pintado con pintura electroestática, uso interior, con barraje de 400A, de dimensiones 1800 x 1500 x 0,50 cms (Alto x Ancho x Profundo)., incluye protecciones principal de 1700 y pa</v>
          </cell>
        </row>
        <row r="505">
          <cell r="B505" t="str">
            <v>Tablero TAB. TPCC debe estar construido en lámina galvanizada calibre 16, pintado con pintura electroestática, uso interior, con barraje de 600A, de dimensiones 1800 x 1800 x 0,50 cms (Alto x Ancho x Profundo)., incluye protecciones principal de 550 y par</v>
          </cell>
        </row>
        <row r="506">
          <cell r="B506" t="str">
            <v>Tablero TAB. TPA debe estar construido en lámina galvanizada calibre 16, pintado con pintura electroestática, uso interior, con barraje de 1000A, de dimensiones 1800 x 1500 x 0,50 cms (Alto x Ancho x Profundo)., incluye protecciones principal de 850 y par</v>
          </cell>
        </row>
        <row r="507">
          <cell r="B507" t="str">
            <v>El tablero principal debe estar construido en lámina COLD ROLLED calibre 16, pintado con pintura electroestática, uso exterior Nema4, con barraje de 1000A, de dimensiones 1800 x 2000 x 45 cms (Alto x Ancho x Profundo)., incluye protecciones principal de 8</v>
          </cell>
        </row>
        <row r="508">
          <cell r="B508" t="str">
            <v>El tablero cancha de futbol TCF debe estar construido en lámina COLD ROLLED calibre 16, pintado con pintura electroestática, uso exterior Nema4, con barraje de 500A, de dimensiones 1800 x 1,500 x 45 cms (Alto x Ancho x Profundo)., incluye protecciones pri</v>
          </cell>
        </row>
        <row r="509">
          <cell r="B509" t="str">
            <v xml:space="preserve">El tablero iluminación exterior TIE debe estar construido en lámina COLD ROLLED calibre 16, pintado con pintura electroestática, uso exterior Nema4, con barraje de 150A, de dimensiones 1500 x 1000 x 45 cms (Alto x Ancho x Profundo)., incluye protecciones </v>
          </cell>
        </row>
        <row r="510">
          <cell r="B510" t="str">
            <v>Tablero Bifasico con Puerta de 12 Circuitos con Barraje de 200A</v>
          </cell>
        </row>
        <row r="511">
          <cell r="B511" t="str">
            <v>Tablero Bifasico con Puerta de 18 Circuitos con Barraje de 200A</v>
          </cell>
        </row>
        <row r="512">
          <cell r="B512" t="str">
            <v>Tablero Bifasico con Puerta de 18 Circuitos TERCOL</v>
          </cell>
        </row>
        <row r="513">
          <cell r="B513" t="str">
            <v>Tablero Bifasico con Puerta de 24 Circuitos con Barraje de 200A</v>
          </cell>
        </row>
        <row r="514">
          <cell r="B514" t="str">
            <v>Tablero Bifasico con Puerta de 24 Circuitos TERCOL</v>
          </cell>
        </row>
        <row r="515">
          <cell r="B515" t="str">
            <v>Tablero Bifásico con Puerta de 36 Circuitos con Barraje de 200A</v>
          </cell>
        </row>
        <row r="516">
          <cell r="B516" t="str">
            <v>Tablero Bifásico con Puerta de 36 Circuitos TERCOL</v>
          </cell>
        </row>
        <row r="517">
          <cell r="B517" t="str">
            <v>Tablero Bifasico con Puerta de 6 Circuitos con Barraje de 100A</v>
          </cell>
        </row>
        <row r="518">
          <cell r="B518" t="str">
            <v>Tablero Bifasico con Puerta de 8 Circuitos con Barraje de 100A</v>
          </cell>
        </row>
        <row r="519">
          <cell r="B519" t="str">
            <v>Tablero mofasico con Puerta de 4 Circuitos con Barraje de 100A</v>
          </cell>
        </row>
        <row r="520">
          <cell r="B520" t="str">
            <v>Tablero trifásico con Puerta de 12 Circuitos con Barraje de 200A</v>
          </cell>
        </row>
        <row r="521">
          <cell r="B521" t="str">
            <v>Tablero trifásico con Puerta de 18 Circuitos con Barraje de 200A</v>
          </cell>
        </row>
        <row r="522">
          <cell r="B522" t="str">
            <v>Tablero trifásico con Puerta de 24 Circuitos con Barraje de 200A</v>
          </cell>
        </row>
        <row r="523">
          <cell r="B523" t="str">
            <v>Tablero trifásico con Puerta de 30 Circuitos con Barraje de 200A</v>
          </cell>
        </row>
        <row r="524">
          <cell r="B524" t="str">
            <v>Tablero trifásico con Puerta de 36 Circuitos con Barraje de 200A, espacio totalizador</v>
          </cell>
        </row>
        <row r="525">
          <cell r="B525" t="str">
            <v>Tablero trifásico con Puerta de 42 Circuitos con Barraje de 200A</v>
          </cell>
        </row>
        <row r="526">
          <cell r="B526" t="str">
            <v>Tablero trifásico con Puerta de 8 Circuitos con Barraje de 200A</v>
          </cell>
        </row>
        <row r="527">
          <cell r="B527" t="str">
            <v>Tapa ciega PVC Octogonal</v>
          </cell>
        </row>
        <row r="528">
          <cell r="B528" t="str">
            <v>Tapa ciega PVC para caja 4x4</v>
          </cell>
        </row>
        <row r="529">
          <cell r="B529" t="str">
            <v>Tapa Fluxe</v>
          </cell>
        </row>
        <row r="530">
          <cell r="B530" t="str">
            <v>Tapa para bandeja galv. de 10x8 cm, C20</v>
          </cell>
        </row>
        <row r="531">
          <cell r="B531" t="str">
            <v>Tapa para bandeja galv. de 20x8 cm, C20</v>
          </cell>
        </row>
        <row r="532">
          <cell r="B532" t="str">
            <v>Tapa para caja piso S38CCTLA</v>
          </cell>
        </row>
        <row r="533">
          <cell r="B533" t="str">
            <v>Telerruptor de 1x20A</v>
          </cell>
        </row>
        <row r="534">
          <cell r="B534" t="str">
            <v>Telerruptor de 1x30A</v>
          </cell>
        </row>
        <row r="535">
          <cell r="B535" t="str">
            <v>Telerruptor de 2x20A</v>
          </cell>
        </row>
        <row r="536">
          <cell r="B536" t="str">
            <v>Terminales de cobre estañado cable No 1/0</v>
          </cell>
        </row>
        <row r="537">
          <cell r="B537" t="str">
            <v>Terminales de cobre estañado cable No 10</v>
          </cell>
        </row>
        <row r="538">
          <cell r="B538" t="str">
            <v>Terminales de cobre estañado cable No 2</v>
          </cell>
        </row>
        <row r="539">
          <cell r="B539" t="str">
            <v>Terminales de cobre estañado cable No 2/0</v>
          </cell>
        </row>
        <row r="540">
          <cell r="B540" t="str">
            <v>Terminales de cobre estañado cable No 500</v>
          </cell>
        </row>
        <row r="541">
          <cell r="B541" t="str">
            <v>Terminales de cobre estañado cable No 300</v>
          </cell>
        </row>
        <row r="542">
          <cell r="B542" t="str">
            <v>Terminales de cobre estañado cable No 250</v>
          </cell>
        </row>
        <row r="543">
          <cell r="B543" t="str">
            <v>Terminales de cobre estañado cable No 3/0</v>
          </cell>
        </row>
        <row r="544">
          <cell r="B544" t="str">
            <v>Terminales de cobre estañado cable No 350</v>
          </cell>
        </row>
        <row r="545">
          <cell r="B545" t="str">
            <v>Terminales de cobre estañado cable No 4</v>
          </cell>
        </row>
        <row r="546">
          <cell r="B546" t="str">
            <v>Terminales de cobre estañado cable No 4/0</v>
          </cell>
        </row>
        <row r="547">
          <cell r="B547" t="str">
            <v>Terminales de cobre estañado cable No 6</v>
          </cell>
        </row>
        <row r="548">
          <cell r="B548" t="str">
            <v>Terminales de cobre estañado cable No 8</v>
          </cell>
        </row>
        <row r="549">
          <cell r="B549" t="str">
            <v>Terminales p/15KV 1/0 AWG Exterior</v>
          </cell>
        </row>
        <row r="550">
          <cell r="B550" t="str">
            <v>Terminales p/15KV 1/0 p/interior</v>
          </cell>
        </row>
        <row r="551">
          <cell r="B551" t="str">
            <v>Toma doble polo tierra protecc falla</v>
          </cell>
        </row>
        <row r="552">
          <cell r="B552" t="str">
            <v>Toma especial 220 V, 30 Amp. Con polo a tierra</v>
          </cell>
        </row>
        <row r="553">
          <cell r="B553" t="str">
            <v>Toma para Telefono</v>
          </cell>
        </row>
        <row r="554">
          <cell r="B554" t="str">
            <v>Toma para TV Coaxial</v>
          </cell>
        </row>
        <row r="555">
          <cell r="B555" t="str">
            <v>Tomacorriente doble polo a tierra (2P+T), 15A, 125V</v>
          </cell>
        </row>
        <row r="556">
          <cell r="B556" t="str">
            <v>Tomacorriente doble polo a tierra (2P+T), 15A, 125V, con protección niños</v>
          </cell>
        </row>
        <row r="557">
          <cell r="B557" t="str">
            <v>Tomacorriente doble polo a tierra(2P+T)  HG</v>
          </cell>
        </row>
        <row r="558">
          <cell r="B558" t="str">
            <v>Tornillo cabeza exagona 1/2x2"</v>
          </cell>
        </row>
        <row r="559">
          <cell r="B559" t="str">
            <v>Tracjacks categoria 6</v>
          </cell>
        </row>
        <row r="560">
          <cell r="B560" t="str">
            <v>Tracjacks categoria 6A</v>
          </cell>
        </row>
        <row r="561">
          <cell r="B561" t="str">
            <v>Tramo recto 3mt' 1000A-208V</v>
          </cell>
        </row>
        <row r="562">
          <cell r="B562" t="str">
            <v>Tramo recto 3mt' 1600A-208V</v>
          </cell>
        </row>
        <row r="563">
          <cell r="B563" t="str">
            <v>Tramo recto 3mt' 2000A-208V</v>
          </cell>
        </row>
        <row r="564">
          <cell r="B564" t="str">
            <v>Transferencia automática 1250 Amp.</v>
          </cell>
        </row>
        <row r="565">
          <cell r="B565" t="str">
            <v>Transformador de aislamiento de 30 KVA trifasico</v>
          </cell>
        </row>
        <row r="566">
          <cell r="B566" t="str">
            <v>Transformador de corriente 100/5A</v>
          </cell>
        </row>
        <row r="567">
          <cell r="B567" t="str">
            <v>Transformador de corriente 1000/5A</v>
          </cell>
        </row>
        <row r="568">
          <cell r="B568" t="str">
            <v>Transformador de corriente 1200/5A</v>
          </cell>
        </row>
        <row r="569">
          <cell r="B569" t="str">
            <v>Transformador de corriente 2000/5A</v>
          </cell>
        </row>
        <row r="570">
          <cell r="B570" t="str">
            <v>Transformador de corriente 300/5A</v>
          </cell>
        </row>
        <row r="571">
          <cell r="B571" t="str">
            <v>Transformador de corriente 700/5A</v>
          </cell>
        </row>
        <row r="572">
          <cell r="B572" t="str">
            <v xml:space="preserve">Transformador monofásico 37,5 KVA 13.200/240-120V </v>
          </cell>
        </row>
        <row r="573">
          <cell r="B573" t="str">
            <v xml:space="preserve">Transformador monofásico 75 KVA 13.200/240-120V </v>
          </cell>
        </row>
        <row r="574">
          <cell r="B574" t="str">
            <v>Transformador tipo pedestal  225 kva trifasico 13200/220-127v.</v>
          </cell>
        </row>
        <row r="575">
          <cell r="B575" t="str">
            <v>Transformador en aceite tipo pedestal trifásico 300 KVA  13.200/220/127V</v>
          </cell>
        </row>
        <row r="576">
          <cell r="B576" t="str">
            <v xml:space="preserve">Transformador trifásico 112,5 KVA 13.200/220/127V </v>
          </cell>
        </row>
        <row r="577">
          <cell r="B577" t="str">
            <v xml:space="preserve">Transformador trifásico 150 KVA 13.200/220-127V </v>
          </cell>
        </row>
        <row r="578">
          <cell r="B578" t="str">
            <v xml:space="preserve">Transformador trifásico tipo seco clase F, 225 KVA 13.200/220-127V </v>
          </cell>
        </row>
        <row r="579">
          <cell r="B579" t="str">
            <v xml:space="preserve">Transformador trifásico tipo seco clase F, 630 KVA 13.200/220-127V </v>
          </cell>
        </row>
        <row r="580">
          <cell r="B580" t="str">
            <v>Tablero principal  de 18 cuentas debe estar construido en lámina galvanizada calibre 16, pintado con pintura electroestática, uso interior, con barraje de 400A, de dimensiones 1800 x 1600 x 0,48 cms (Alto x Ancho x Profundo)., incluye protecciones princip</v>
          </cell>
        </row>
        <row r="581">
          <cell r="B581" t="str">
            <v>Tablero principal  de 21 cuentas debe estar construido en lámina galvanizada calibre 16, pintado con pintura electroestática, uso interior, con barraje de 400A, de dimensiones 1800 x 1600 x 0,48 cms (Alto x Ancho x Profundo)., incluye protecciones parcial</v>
          </cell>
        </row>
        <row r="582">
          <cell r="B582" t="str">
            <v>Seccionador en SF6 de 630A, fusible tipo HH</v>
          </cell>
        </row>
        <row r="583">
          <cell r="B583" t="str">
            <v>Celda de remonte para celda SF6</v>
          </cell>
        </row>
        <row r="584">
          <cell r="B584" t="str">
            <v>Celda de transformador de 2000 mm x 2000 mm x 1500 mm</v>
          </cell>
        </row>
        <row r="585">
          <cell r="B585" t="str">
            <v>Celda de transformador de 2200 mm x 2200 mm x 1700 mm</v>
          </cell>
        </row>
        <row r="586">
          <cell r="B586" t="str">
            <v xml:space="preserve">Transformador trifásico 225 KVA Tipo Pedestal 13.200/208/120v incluye: Seccionador, Codos, Pararrayos </v>
          </cell>
        </row>
        <row r="587">
          <cell r="B587" t="str">
            <v xml:space="preserve">Transformador trifásico 400 KVA Tipo Pedestal 13.200/208/120v incluye: Seccionador, Codos, Pararrayos </v>
          </cell>
        </row>
        <row r="588">
          <cell r="B588" t="str">
            <v xml:space="preserve">Transformador trifásico 75 KVA 13.200/220/127V </v>
          </cell>
        </row>
        <row r="589">
          <cell r="B589" t="str">
            <v>Tuberia SCH40 1"</v>
          </cell>
        </row>
        <row r="590">
          <cell r="B590" t="str">
            <v>Tuberia SCH40 1/2"</v>
          </cell>
        </row>
        <row r="591">
          <cell r="B591" t="str">
            <v>Tuberia SCH40 3/4"</v>
          </cell>
        </row>
        <row r="592">
          <cell r="B592" t="str">
            <v>Tubo EMT 1 1/2"</v>
          </cell>
        </row>
        <row r="593">
          <cell r="B593" t="str">
            <v>Tubo EMT 1 1/4"</v>
          </cell>
        </row>
        <row r="594">
          <cell r="B594" t="str">
            <v>Tubo EMT 1"</v>
          </cell>
        </row>
        <row r="595">
          <cell r="B595" t="str">
            <v>Tubo EMT 1/2"</v>
          </cell>
        </row>
        <row r="596">
          <cell r="B596" t="str">
            <v>Tubo EMT 2"</v>
          </cell>
        </row>
        <row r="597">
          <cell r="B597" t="str">
            <v>Tubo EMT 3"</v>
          </cell>
        </row>
        <row r="598">
          <cell r="B598" t="str">
            <v>Tubo EMT 3/4"</v>
          </cell>
        </row>
        <row r="599">
          <cell r="B599" t="str">
            <v>Tubo EMT 4"</v>
          </cell>
        </row>
        <row r="600">
          <cell r="B600" t="str">
            <v xml:space="preserve">Tubo galvanizado IMC 2" </v>
          </cell>
        </row>
        <row r="601">
          <cell r="B601" t="str">
            <v xml:space="preserve">Tubo galvanizado IMC 3" </v>
          </cell>
        </row>
        <row r="602">
          <cell r="B602" t="str">
            <v>Tubo galvanizado IMC 4"</v>
          </cell>
        </row>
        <row r="603">
          <cell r="B603" t="str">
            <v>Tubo IMC 1 1/4"</v>
          </cell>
        </row>
        <row r="604">
          <cell r="B604" t="str">
            <v>Tubo IMC 1"</v>
          </cell>
        </row>
        <row r="605">
          <cell r="B605" t="str">
            <v>Tubo IMC 1/2"</v>
          </cell>
        </row>
        <row r="606">
          <cell r="B606" t="str">
            <v>Tubo IMC 3/4"</v>
          </cell>
        </row>
        <row r="607">
          <cell r="B607" t="str">
            <v>Tuerca de ojo alargado de 5/8"</v>
          </cell>
        </row>
        <row r="608">
          <cell r="B608" t="str">
            <v>Unión EMT 1 1/4"</v>
          </cell>
        </row>
        <row r="609">
          <cell r="B609" t="str">
            <v>Unión EMT 1"</v>
          </cell>
        </row>
        <row r="610">
          <cell r="B610" t="str">
            <v>Unión EMT 1/2"</v>
          </cell>
        </row>
        <row r="611">
          <cell r="B611" t="str">
            <v>Unión EMT 3/4"</v>
          </cell>
        </row>
        <row r="612">
          <cell r="B612" t="str">
            <v>Unión IMC 1 1/4"</v>
          </cell>
        </row>
        <row r="613">
          <cell r="B613" t="str">
            <v>Unión IMC 1/2"</v>
          </cell>
        </row>
        <row r="614">
          <cell r="B614" t="str">
            <v>Unión IMC 1"</v>
          </cell>
        </row>
        <row r="615">
          <cell r="B615" t="str">
            <v>Unión IMC 2"</v>
          </cell>
        </row>
        <row r="616">
          <cell r="B616" t="str">
            <v>Unión IMC 3/4"</v>
          </cell>
        </row>
        <row r="617">
          <cell r="B617" t="str">
            <v>Unión IMC 4"</v>
          </cell>
        </row>
        <row r="618">
          <cell r="B618" t="str">
            <v>UPS  bifasica 120V de 1,5KVA, On line</v>
          </cell>
        </row>
        <row r="619">
          <cell r="B619" t="str">
            <v>UPS  bifasica 220V de 3KVA, On line</v>
          </cell>
        </row>
        <row r="620">
          <cell r="B620" t="str">
            <v>UPS  bifasica 220V de 4KVA, On line</v>
          </cell>
        </row>
        <row r="621">
          <cell r="B621" t="str">
            <v>UPS  bifasica 220V de 6KVA, On line</v>
          </cell>
        </row>
        <row r="622">
          <cell r="B622" t="str">
            <v xml:space="preserve">UPS  trifasica 220V de 20KVA, On line doble conversión </v>
          </cell>
        </row>
        <row r="623">
          <cell r="B623" t="str">
            <v>UPS  triifasica 220V de 10KVA, On line</v>
          </cell>
        </row>
        <row r="624">
          <cell r="B624" t="str">
            <v xml:space="preserve">Varilla cooperweld 2,4 Mts. </v>
          </cell>
        </row>
        <row r="625">
          <cell r="B625" t="str">
            <v>Varilla cooperweld 2,4 Mts. cobre - cobre</v>
          </cell>
        </row>
        <row r="626">
          <cell r="B626" t="str">
            <v>Varilla de Anclaje galvanizada de 5/8" x 1.8 mts</v>
          </cell>
        </row>
        <row r="627">
          <cell r="B627" t="str">
            <v>Varilla roscada de 1mt galvanizada</v>
          </cell>
        </row>
        <row r="628">
          <cell r="B628" t="str">
            <v>Ventilador de techo KDK, 120V</v>
          </cell>
        </row>
        <row r="629">
          <cell r="B629" t="str">
            <v>Vigeta de anclaje en concreto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PPTO-obra"/>
      <sheetName val="A.I.U."/>
      <sheetName val="PGIO"/>
      <sheetName val="PROTOCOLO"/>
      <sheetName val="PPTO-inter"/>
      <sheetName val="FM-inter"/>
      <sheetName val="CRONO-inter"/>
      <sheetName val="1.APU-pre"/>
      <sheetName val="2.APU-mamp"/>
      <sheetName val="3.APU-cielo_raso"/>
      <sheetName val="4.APU-piso_enchape"/>
      <sheetName val="5.APU-carp_mym"/>
      <sheetName val="6.APU-Inst_Hidr"/>
      <sheetName val="7.APU-Inst_San"/>
      <sheetName val="8.APU-Inst_Elec"/>
      <sheetName val="9.APU-aseo"/>
      <sheetName val="10.APU-Ventilacion"/>
      <sheetName val="Estudio_Mercado_Obra civil"/>
      <sheetName val="List_materialesobracivil"/>
      <sheetName val="estudiodemercadocarp"/>
      <sheetName val="listadecarpinter"/>
      <sheetName val="EstudiomercadoMatelectr"/>
      <sheetName val="Materi_electru"/>
      <sheetName val="estudiodemercadoventi"/>
      <sheetName val="materiventila"/>
      <sheetName val="PERSONAL"/>
      <sheetName val="PPTO-Dotación"/>
      <sheetName val="APU-Dotación"/>
      <sheetName val="Estudi_Mercado_Dotación"/>
      <sheetName val="Estudio_Mercado_Ventilación"/>
      <sheetName val="F.P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Resumen"/>
      <sheetName val="Factor Prestacional"/>
      <sheetName val="Concretos&amp;Morteros"/>
      <sheetName val="Mano de obra"/>
      <sheetName val="Insumos"/>
      <sheetName val="APU"/>
      <sheetName val="APU ELEC"/>
      <sheetName val="APU SANI"/>
      <sheetName val="PRESUPUESTO SAN JOSE ARIGUANÍ"/>
      <sheetName val="RESUMEN"/>
      <sheetName val="1. PRELIMINARES"/>
      <sheetName val="2. CIMENTACIONES"/>
      <sheetName val="3. ESTRUCTURAS EN CONC Y MET"/>
      <sheetName val="4. MAMPOSTERIA"/>
      <sheetName val="5. ELEM NO ESTRUCT"/>
      <sheetName val="6.HIDRAULICAS"/>
      <sheetName val="7.TANQUE ALMC."/>
      <sheetName val="8. INST. SANITARIAS"/>
      <sheetName val="9. APARATOS SANITARIOS "/>
      <sheetName val="10.SIST. AGUAS LLUVIAS"/>
      <sheetName val="11. ILUMINACIÓN"/>
      <sheetName val="12. PAÑETES"/>
      <sheetName val="13. PISOS"/>
      <sheetName val="14. CUBIERTAS"/>
      <sheetName val="15. CARP. METALICA"/>
      <sheetName val="16. ENCHAPES"/>
      <sheetName val="17. OBRAS EXT Y CANCHA"/>
      <sheetName val="18. DOTACION"/>
      <sheetName val="19. ASEO Y VARIOS"/>
      <sheetName val="ACE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467">
          <cell r="G1467">
            <v>7442140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586CE-880F-47CB-9E3B-63DBDA61FB0B}">
  <sheetPr>
    <tabColor rgb="FFFF0000"/>
  </sheetPr>
  <dimension ref="A1:N227"/>
  <sheetViews>
    <sheetView tabSelected="1" view="pageBreakPreview" topLeftCell="D184" zoomScale="93" zoomScaleNormal="93" zoomScaleSheetLayoutView="93" workbookViewId="0">
      <selection activeCell="H190" sqref="H190"/>
    </sheetView>
  </sheetViews>
  <sheetFormatPr baseColWidth="10" defaultColWidth="11.5703125" defaultRowHeight="12.75" x14ac:dyDescent="0.25"/>
  <cols>
    <col min="1" max="1" width="11.140625" style="88" customWidth="1"/>
    <col min="2" max="2" width="51.28515625" style="88" customWidth="1"/>
    <col min="3" max="3" width="8.85546875" style="88" customWidth="1"/>
    <col min="4" max="4" width="12.5703125" style="173" customWidth="1"/>
    <col min="5" max="5" width="16.5703125" style="88" customWidth="1"/>
    <col min="6" max="6" width="18.140625" style="88" bestFit="1" customWidth="1"/>
    <col min="7" max="7" width="17.42578125" style="88" customWidth="1"/>
    <col min="8" max="8" width="20" style="88" customWidth="1"/>
    <col min="9" max="9" width="17" style="88" customWidth="1"/>
    <col min="10" max="10" width="19.140625" style="88" customWidth="1"/>
    <col min="11" max="11" width="17.85546875" style="114" customWidth="1"/>
    <col min="12" max="12" width="20.5703125" style="114" customWidth="1"/>
    <col min="13" max="13" width="13.85546875" style="88" customWidth="1"/>
    <col min="14" max="240" width="11.5703125" style="88"/>
    <col min="241" max="241" width="3.28515625" style="88" customWidth="1"/>
    <col min="242" max="242" width="11.5703125" style="88"/>
    <col min="243" max="243" width="48.28515625" style="88" customWidth="1"/>
    <col min="244" max="244" width="11.5703125" style="88"/>
    <col min="245" max="247" width="21.42578125" style="88" customWidth="1"/>
    <col min="248" max="248" width="20.7109375" style="88" customWidth="1"/>
    <col min="249" max="249" width="18.7109375" style="88" customWidth="1"/>
    <col min="250" max="250" width="23.5703125" style="88" customWidth="1"/>
    <col min="251" max="251" width="30.7109375" style="88" customWidth="1"/>
    <col min="252" max="252" width="25.140625" style="88" customWidth="1"/>
    <col min="253" max="256" width="0" style="88" hidden="1" customWidth="1"/>
    <col min="257" max="257" width="0.85546875" style="88" customWidth="1"/>
    <col min="258" max="258" width="21.7109375" style="88" customWidth="1"/>
    <col min="259" max="259" width="22.85546875" style="88" customWidth="1"/>
    <col min="260" max="260" width="21.28515625" style="88" customWidth="1"/>
    <col min="261" max="261" width="11.5703125" style="88"/>
    <col min="262" max="262" width="15.28515625" style="88" bestFit="1" customWidth="1"/>
    <col min="263" max="496" width="11.5703125" style="88"/>
    <col min="497" max="497" width="3.28515625" style="88" customWidth="1"/>
    <col min="498" max="498" width="11.5703125" style="88"/>
    <col min="499" max="499" width="48.28515625" style="88" customWidth="1"/>
    <col min="500" max="500" width="11.5703125" style="88"/>
    <col min="501" max="503" width="21.42578125" style="88" customWidth="1"/>
    <col min="504" max="504" width="20.7109375" style="88" customWidth="1"/>
    <col min="505" max="505" width="18.7109375" style="88" customWidth="1"/>
    <col min="506" max="506" width="23.5703125" style="88" customWidth="1"/>
    <col min="507" max="507" width="30.7109375" style="88" customWidth="1"/>
    <col min="508" max="508" width="25.140625" style="88" customWidth="1"/>
    <col min="509" max="512" width="0" style="88" hidden="1" customWidth="1"/>
    <col min="513" max="513" width="0.85546875" style="88" customWidth="1"/>
    <col min="514" max="514" width="21.7109375" style="88" customWidth="1"/>
    <col min="515" max="515" width="22.85546875" style="88" customWidth="1"/>
    <col min="516" max="516" width="21.28515625" style="88" customWidth="1"/>
    <col min="517" max="517" width="11.5703125" style="88"/>
    <col min="518" max="518" width="15.28515625" style="88" bestFit="1" customWidth="1"/>
    <col min="519" max="752" width="11.5703125" style="88"/>
    <col min="753" max="753" width="3.28515625" style="88" customWidth="1"/>
    <col min="754" max="754" width="11.5703125" style="88"/>
    <col min="755" max="755" width="48.28515625" style="88" customWidth="1"/>
    <col min="756" max="756" width="11.5703125" style="88"/>
    <col min="757" max="759" width="21.42578125" style="88" customWidth="1"/>
    <col min="760" max="760" width="20.7109375" style="88" customWidth="1"/>
    <col min="761" max="761" width="18.7109375" style="88" customWidth="1"/>
    <col min="762" max="762" width="23.5703125" style="88" customWidth="1"/>
    <col min="763" max="763" width="30.7109375" style="88" customWidth="1"/>
    <col min="764" max="764" width="25.140625" style="88" customWidth="1"/>
    <col min="765" max="768" width="0" style="88" hidden="1" customWidth="1"/>
    <col min="769" max="769" width="0.85546875" style="88" customWidth="1"/>
    <col min="770" max="770" width="21.7109375" style="88" customWidth="1"/>
    <col min="771" max="771" width="22.85546875" style="88" customWidth="1"/>
    <col min="772" max="772" width="21.28515625" style="88" customWidth="1"/>
    <col min="773" max="773" width="11.5703125" style="88"/>
    <col min="774" max="774" width="15.28515625" style="88" bestFit="1" customWidth="1"/>
    <col min="775" max="1008" width="11.5703125" style="88"/>
    <col min="1009" max="1009" width="3.28515625" style="88" customWidth="1"/>
    <col min="1010" max="1010" width="11.5703125" style="88"/>
    <col min="1011" max="1011" width="48.28515625" style="88" customWidth="1"/>
    <col min="1012" max="1012" width="11.5703125" style="88"/>
    <col min="1013" max="1015" width="21.42578125" style="88" customWidth="1"/>
    <col min="1016" max="1016" width="20.7109375" style="88" customWidth="1"/>
    <col min="1017" max="1017" width="18.7109375" style="88" customWidth="1"/>
    <col min="1018" max="1018" width="23.5703125" style="88" customWidth="1"/>
    <col min="1019" max="1019" width="30.7109375" style="88" customWidth="1"/>
    <col min="1020" max="1020" width="25.140625" style="88" customWidth="1"/>
    <col min="1021" max="1024" width="0" style="88" hidden="1" customWidth="1"/>
    <col min="1025" max="1025" width="0.85546875" style="88" customWidth="1"/>
    <col min="1026" max="1026" width="21.7109375" style="88" customWidth="1"/>
    <col min="1027" max="1027" width="22.85546875" style="88" customWidth="1"/>
    <col min="1028" max="1028" width="21.28515625" style="88" customWidth="1"/>
    <col min="1029" max="1029" width="11.5703125" style="88"/>
    <col min="1030" max="1030" width="15.28515625" style="88" bestFit="1" customWidth="1"/>
    <col min="1031" max="1264" width="11.5703125" style="88"/>
    <col min="1265" max="1265" width="3.28515625" style="88" customWidth="1"/>
    <col min="1266" max="1266" width="11.5703125" style="88"/>
    <col min="1267" max="1267" width="48.28515625" style="88" customWidth="1"/>
    <col min="1268" max="1268" width="11.5703125" style="88"/>
    <col min="1269" max="1271" width="21.42578125" style="88" customWidth="1"/>
    <col min="1272" max="1272" width="20.7109375" style="88" customWidth="1"/>
    <col min="1273" max="1273" width="18.7109375" style="88" customWidth="1"/>
    <col min="1274" max="1274" width="23.5703125" style="88" customWidth="1"/>
    <col min="1275" max="1275" width="30.7109375" style="88" customWidth="1"/>
    <col min="1276" max="1276" width="25.140625" style="88" customWidth="1"/>
    <col min="1277" max="1280" width="0" style="88" hidden="1" customWidth="1"/>
    <col min="1281" max="1281" width="0.85546875" style="88" customWidth="1"/>
    <col min="1282" max="1282" width="21.7109375" style="88" customWidth="1"/>
    <col min="1283" max="1283" width="22.85546875" style="88" customWidth="1"/>
    <col min="1284" max="1284" width="21.28515625" style="88" customWidth="1"/>
    <col min="1285" max="1285" width="11.5703125" style="88"/>
    <col min="1286" max="1286" width="15.28515625" style="88" bestFit="1" customWidth="1"/>
    <col min="1287" max="1520" width="11.5703125" style="88"/>
    <col min="1521" max="1521" width="3.28515625" style="88" customWidth="1"/>
    <col min="1522" max="1522" width="11.5703125" style="88"/>
    <col min="1523" max="1523" width="48.28515625" style="88" customWidth="1"/>
    <col min="1524" max="1524" width="11.5703125" style="88"/>
    <col min="1525" max="1527" width="21.42578125" style="88" customWidth="1"/>
    <col min="1528" max="1528" width="20.7109375" style="88" customWidth="1"/>
    <col min="1529" max="1529" width="18.7109375" style="88" customWidth="1"/>
    <col min="1530" max="1530" width="23.5703125" style="88" customWidth="1"/>
    <col min="1531" max="1531" width="30.7109375" style="88" customWidth="1"/>
    <col min="1532" max="1532" width="25.140625" style="88" customWidth="1"/>
    <col min="1533" max="1536" width="0" style="88" hidden="1" customWidth="1"/>
    <col min="1537" max="1537" width="0.85546875" style="88" customWidth="1"/>
    <col min="1538" max="1538" width="21.7109375" style="88" customWidth="1"/>
    <col min="1539" max="1539" width="22.85546875" style="88" customWidth="1"/>
    <col min="1540" max="1540" width="21.28515625" style="88" customWidth="1"/>
    <col min="1541" max="1541" width="11.5703125" style="88"/>
    <col min="1542" max="1542" width="15.28515625" style="88" bestFit="1" customWidth="1"/>
    <col min="1543" max="1776" width="11.5703125" style="88"/>
    <col min="1777" max="1777" width="3.28515625" style="88" customWidth="1"/>
    <col min="1778" max="1778" width="11.5703125" style="88"/>
    <col min="1779" max="1779" width="48.28515625" style="88" customWidth="1"/>
    <col min="1780" max="1780" width="11.5703125" style="88"/>
    <col min="1781" max="1783" width="21.42578125" style="88" customWidth="1"/>
    <col min="1784" max="1784" width="20.7109375" style="88" customWidth="1"/>
    <col min="1785" max="1785" width="18.7109375" style="88" customWidth="1"/>
    <col min="1786" max="1786" width="23.5703125" style="88" customWidth="1"/>
    <col min="1787" max="1787" width="30.7109375" style="88" customWidth="1"/>
    <col min="1788" max="1788" width="25.140625" style="88" customWidth="1"/>
    <col min="1789" max="1792" width="0" style="88" hidden="1" customWidth="1"/>
    <col min="1793" max="1793" width="0.85546875" style="88" customWidth="1"/>
    <col min="1794" max="1794" width="21.7109375" style="88" customWidth="1"/>
    <col min="1795" max="1795" width="22.85546875" style="88" customWidth="1"/>
    <col min="1796" max="1796" width="21.28515625" style="88" customWidth="1"/>
    <col min="1797" max="1797" width="11.5703125" style="88"/>
    <col min="1798" max="1798" width="15.28515625" style="88" bestFit="1" customWidth="1"/>
    <col min="1799" max="2032" width="11.5703125" style="88"/>
    <col min="2033" max="2033" width="3.28515625" style="88" customWidth="1"/>
    <col min="2034" max="2034" width="11.5703125" style="88"/>
    <col min="2035" max="2035" width="48.28515625" style="88" customWidth="1"/>
    <col min="2036" max="2036" width="11.5703125" style="88"/>
    <col min="2037" max="2039" width="21.42578125" style="88" customWidth="1"/>
    <col min="2040" max="2040" width="20.7109375" style="88" customWidth="1"/>
    <col min="2041" max="2041" width="18.7109375" style="88" customWidth="1"/>
    <col min="2042" max="2042" width="23.5703125" style="88" customWidth="1"/>
    <col min="2043" max="2043" width="30.7109375" style="88" customWidth="1"/>
    <col min="2044" max="2044" width="25.140625" style="88" customWidth="1"/>
    <col min="2045" max="2048" width="0" style="88" hidden="1" customWidth="1"/>
    <col min="2049" max="2049" width="0.85546875" style="88" customWidth="1"/>
    <col min="2050" max="2050" width="21.7109375" style="88" customWidth="1"/>
    <col min="2051" max="2051" width="22.85546875" style="88" customWidth="1"/>
    <col min="2052" max="2052" width="21.28515625" style="88" customWidth="1"/>
    <col min="2053" max="2053" width="11.5703125" style="88"/>
    <col min="2054" max="2054" width="15.28515625" style="88" bestFit="1" customWidth="1"/>
    <col min="2055" max="2288" width="11.5703125" style="88"/>
    <col min="2289" max="2289" width="3.28515625" style="88" customWidth="1"/>
    <col min="2290" max="2290" width="11.5703125" style="88"/>
    <col min="2291" max="2291" width="48.28515625" style="88" customWidth="1"/>
    <col min="2292" max="2292" width="11.5703125" style="88"/>
    <col min="2293" max="2295" width="21.42578125" style="88" customWidth="1"/>
    <col min="2296" max="2296" width="20.7109375" style="88" customWidth="1"/>
    <col min="2297" max="2297" width="18.7109375" style="88" customWidth="1"/>
    <col min="2298" max="2298" width="23.5703125" style="88" customWidth="1"/>
    <col min="2299" max="2299" width="30.7109375" style="88" customWidth="1"/>
    <col min="2300" max="2300" width="25.140625" style="88" customWidth="1"/>
    <col min="2301" max="2304" width="0" style="88" hidden="1" customWidth="1"/>
    <col min="2305" max="2305" width="0.85546875" style="88" customWidth="1"/>
    <col min="2306" max="2306" width="21.7109375" style="88" customWidth="1"/>
    <col min="2307" max="2307" width="22.85546875" style="88" customWidth="1"/>
    <col min="2308" max="2308" width="21.28515625" style="88" customWidth="1"/>
    <col min="2309" max="2309" width="11.5703125" style="88"/>
    <col min="2310" max="2310" width="15.28515625" style="88" bestFit="1" customWidth="1"/>
    <col min="2311" max="2544" width="11.5703125" style="88"/>
    <col min="2545" max="2545" width="3.28515625" style="88" customWidth="1"/>
    <col min="2546" max="2546" width="11.5703125" style="88"/>
    <col min="2547" max="2547" width="48.28515625" style="88" customWidth="1"/>
    <col min="2548" max="2548" width="11.5703125" style="88"/>
    <col min="2549" max="2551" width="21.42578125" style="88" customWidth="1"/>
    <col min="2552" max="2552" width="20.7109375" style="88" customWidth="1"/>
    <col min="2553" max="2553" width="18.7109375" style="88" customWidth="1"/>
    <col min="2554" max="2554" width="23.5703125" style="88" customWidth="1"/>
    <col min="2555" max="2555" width="30.7109375" style="88" customWidth="1"/>
    <col min="2556" max="2556" width="25.140625" style="88" customWidth="1"/>
    <col min="2557" max="2560" width="0" style="88" hidden="1" customWidth="1"/>
    <col min="2561" max="2561" width="0.85546875" style="88" customWidth="1"/>
    <col min="2562" max="2562" width="21.7109375" style="88" customWidth="1"/>
    <col min="2563" max="2563" width="22.85546875" style="88" customWidth="1"/>
    <col min="2564" max="2564" width="21.28515625" style="88" customWidth="1"/>
    <col min="2565" max="2565" width="11.5703125" style="88"/>
    <col min="2566" max="2566" width="15.28515625" style="88" bestFit="1" customWidth="1"/>
    <col min="2567" max="2800" width="11.5703125" style="88"/>
    <col min="2801" max="2801" width="3.28515625" style="88" customWidth="1"/>
    <col min="2802" max="2802" width="11.5703125" style="88"/>
    <col min="2803" max="2803" width="48.28515625" style="88" customWidth="1"/>
    <col min="2804" max="2804" width="11.5703125" style="88"/>
    <col min="2805" max="2807" width="21.42578125" style="88" customWidth="1"/>
    <col min="2808" max="2808" width="20.7109375" style="88" customWidth="1"/>
    <col min="2809" max="2809" width="18.7109375" style="88" customWidth="1"/>
    <col min="2810" max="2810" width="23.5703125" style="88" customWidth="1"/>
    <col min="2811" max="2811" width="30.7109375" style="88" customWidth="1"/>
    <col min="2812" max="2812" width="25.140625" style="88" customWidth="1"/>
    <col min="2813" max="2816" width="0" style="88" hidden="1" customWidth="1"/>
    <col min="2817" max="2817" width="0.85546875" style="88" customWidth="1"/>
    <col min="2818" max="2818" width="21.7109375" style="88" customWidth="1"/>
    <col min="2819" max="2819" width="22.85546875" style="88" customWidth="1"/>
    <col min="2820" max="2820" width="21.28515625" style="88" customWidth="1"/>
    <col min="2821" max="2821" width="11.5703125" style="88"/>
    <col min="2822" max="2822" width="15.28515625" style="88" bestFit="1" customWidth="1"/>
    <col min="2823" max="3056" width="11.5703125" style="88"/>
    <col min="3057" max="3057" width="3.28515625" style="88" customWidth="1"/>
    <col min="3058" max="3058" width="11.5703125" style="88"/>
    <col min="3059" max="3059" width="48.28515625" style="88" customWidth="1"/>
    <col min="3060" max="3060" width="11.5703125" style="88"/>
    <col min="3061" max="3063" width="21.42578125" style="88" customWidth="1"/>
    <col min="3064" max="3064" width="20.7109375" style="88" customWidth="1"/>
    <col min="3065" max="3065" width="18.7109375" style="88" customWidth="1"/>
    <col min="3066" max="3066" width="23.5703125" style="88" customWidth="1"/>
    <col min="3067" max="3067" width="30.7109375" style="88" customWidth="1"/>
    <col min="3068" max="3068" width="25.140625" style="88" customWidth="1"/>
    <col min="3069" max="3072" width="0" style="88" hidden="1" customWidth="1"/>
    <col min="3073" max="3073" width="0.85546875" style="88" customWidth="1"/>
    <col min="3074" max="3074" width="21.7109375" style="88" customWidth="1"/>
    <col min="3075" max="3075" width="22.85546875" style="88" customWidth="1"/>
    <col min="3076" max="3076" width="21.28515625" style="88" customWidth="1"/>
    <col min="3077" max="3077" width="11.5703125" style="88"/>
    <col min="3078" max="3078" width="15.28515625" style="88" bestFit="1" customWidth="1"/>
    <col min="3079" max="3312" width="11.5703125" style="88"/>
    <col min="3313" max="3313" width="3.28515625" style="88" customWidth="1"/>
    <col min="3314" max="3314" width="11.5703125" style="88"/>
    <col min="3315" max="3315" width="48.28515625" style="88" customWidth="1"/>
    <col min="3316" max="3316" width="11.5703125" style="88"/>
    <col min="3317" max="3319" width="21.42578125" style="88" customWidth="1"/>
    <col min="3320" max="3320" width="20.7109375" style="88" customWidth="1"/>
    <col min="3321" max="3321" width="18.7109375" style="88" customWidth="1"/>
    <col min="3322" max="3322" width="23.5703125" style="88" customWidth="1"/>
    <col min="3323" max="3323" width="30.7109375" style="88" customWidth="1"/>
    <col min="3324" max="3324" width="25.140625" style="88" customWidth="1"/>
    <col min="3325" max="3328" width="0" style="88" hidden="1" customWidth="1"/>
    <col min="3329" max="3329" width="0.85546875" style="88" customWidth="1"/>
    <col min="3330" max="3330" width="21.7109375" style="88" customWidth="1"/>
    <col min="3331" max="3331" width="22.85546875" style="88" customWidth="1"/>
    <col min="3332" max="3332" width="21.28515625" style="88" customWidth="1"/>
    <col min="3333" max="3333" width="11.5703125" style="88"/>
    <col min="3334" max="3334" width="15.28515625" style="88" bestFit="1" customWidth="1"/>
    <col min="3335" max="3568" width="11.5703125" style="88"/>
    <col min="3569" max="3569" width="3.28515625" style="88" customWidth="1"/>
    <col min="3570" max="3570" width="11.5703125" style="88"/>
    <col min="3571" max="3571" width="48.28515625" style="88" customWidth="1"/>
    <col min="3572" max="3572" width="11.5703125" style="88"/>
    <col min="3573" max="3575" width="21.42578125" style="88" customWidth="1"/>
    <col min="3576" max="3576" width="20.7109375" style="88" customWidth="1"/>
    <col min="3577" max="3577" width="18.7109375" style="88" customWidth="1"/>
    <col min="3578" max="3578" width="23.5703125" style="88" customWidth="1"/>
    <col min="3579" max="3579" width="30.7109375" style="88" customWidth="1"/>
    <col min="3580" max="3580" width="25.140625" style="88" customWidth="1"/>
    <col min="3581" max="3584" width="0" style="88" hidden="1" customWidth="1"/>
    <col min="3585" max="3585" width="0.85546875" style="88" customWidth="1"/>
    <col min="3586" max="3586" width="21.7109375" style="88" customWidth="1"/>
    <col min="3587" max="3587" width="22.85546875" style="88" customWidth="1"/>
    <col min="3588" max="3588" width="21.28515625" style="88" customWidth="1"/>
    <col min="3589" max="3589" width="11.5703125" style="88"/>
    <col min="3590" max="3590" width="15.28515625" style="88" bestFit="1" customWidth="1"/>
    <col min="3591" max="3824" width="11.5703125" style="88"/>
    <col min="3825" max="3825" width="3.28515625" style="88" customWidth="1"/>
    <col min="3826" max="3826" width="11.5703125" style="88"/>
    <col min="3827" max="3827" width="48.28515625" style="88" customWidth="1"/>
    <col min="3828" max="3828" width="11.5703125" style="88"/>
    <col min="3829" max="3831" width="21.42578125" style="88" customWidth="1"/>
    <col min="3832" max="3832" width="20.7109375" style="88" customWidth="1"/>
    <col min="3833" max="3833" width="18.7109375" style="88" customWidth="1"/>
    <col min="3834" max="3834" width="23.5703125" style="88" customWidth="1"/>
    <col min="3835" max="3835" width="30.7109375" style="88" customWidth="1"/>
    <col min="3836" max="3836" width="25.140625" style="88" customWidth="1"/>
    <col min="3837" max="3840" width="0" style="88" hidden="1" customWidth="1"/>
    <col min="3841" max="3841" width="0.85546875" style="88" customWidth="1"/>
    <col min="3842" max="3842" width="21.7109375" style="88" customWidth="1"/>
    <col min="3843" max="3843" width="22.85546875" style="88" customWidth="1"/>
    <col min="3844" max="3844" width="21.28515625" style="88" customWidth="1"/>
    <col min="3845" max="3845" width="11.5703125" style="88"/>
    <col min="3846" max="3846" width="15.28515625" style="88" bestFit="1" customWidth="1"/>
    <col min="3847" max="4080" width="11.5703125" style="88"/>
    <col min="4081" max="4081" width="3.28515625" style="88" customWidth="1"/>
    <col min="4082" max="4082" width="11.5703125" style="88"/>
    <col min="4083" max="4083" width="48.28515625" style="88" customWidth="1"/>
    <col min="4084" max="4084" width="11.5703125" style="88"/>
    <col min="4085" max="4087" width="21.42578125" style="88" customWidth="1"/>
    <col min="4088" max="4088" width="20.7109375" style="88" customWidth="1"/>
    <col min="4089" max="4089" width="18.7109375" style="88" customWidth="1"/>
    <col min="4090" max="4090" width="23.5703125" style="88" customWidth="1"/>
    <col min="4091" max="4091" width="30.7109375" style="88" customWidth="1"/>
    <col min="4092" max="4092" width="25.140625" style="88" customWidth="1"/>
    <col min="4093" max="4096" width="0" style="88" hidden="1" customWidth="1"/>
    <col min="4097" max="4097" width="0.85546875" style="88" customWidth="1"/>
    <col min="4098" max="4098" width="21.7109375" style="88" customWidth="1"/>
    <col min="4099" max="4099" width="22.85546875" style="88" customWidth="1"/>
    <col min="4100" max="4100" width="21.28515625" style="88" customWidth="1"/>
    <col min="4101" max="4101" width="11.5703125" style="88"/>
    <col min="4102" max="4102" width="15.28515625" style="88" bestFit="1" customWidth="1"/>
    <col min="4103" max="4336" width="11.5703125" style="88"/>
    <col min="4337" max="4337" width="3.28515625" style="88" customWidth="1"/>
    <col min="4338" max="4338" width="11.5703125" style="88"/>
    <col min="4339" max="4339" width="48.28515625" style="88" customWidth="1"/>
    <col min="4340" max="4340" width="11.5703125" style="88"/>
    <col min="4341" max="4343" width="21.42578125" style="88" customWidth="1"/>
    <col min="4344" max="4344" width="20.7109375" style="88" customWidth="1"/>
    <col min="4345" max="4345" width="18.7109375" style="88" customWidth="1"/>
    <col min="4346" max="4346" width="23.5703125" style="88" customWidth="1"/>
    <col min="4347" max="4347" width="30.7109375" style="88" customWidth="1"/>
    <col min="4348" max="4348" width="25.140625" style="88" customWidth="1"/>
    <col min="4349" max="4352" width="0" style="88" hidden="1" customWidth="1"/>
    <col min="4353" max="4353" width="0.85546875" style="88" customWidth="1"/>
    <col min="4354" max="4354" width="21.7109375" style="88" customWidth="1"/>
    <col min="4355" max="4355" width="22.85546875" style="88" customWidth="1"/>
    <col min="4356" max="4356" width="21.28515625" style="88" customWidth="1"/>
    <col min="4357" max="4357" width="11.5703125" style="88"/>
    <col min="4358" max="4358" width="15.28515625" style="88" bestFit="1" customWidth="1"/>
    <col min="4359" max="4592" width="11.5703125" style="88"/>
    <col min="4593" max="4593" width="3.28515625" style="88" customWidth="1"/>
    <col min="4594" max="4594" width="11.5703125" style="88"/>
    <col min="4595" max="4595" width="48.28515625" style="88" customWidth="1"/>
    <col min="4596" max="4596" width="11.5703125" style="88"/>
    <col min="4597" max="4599" width="21.42578125" style="88" customWidth="1"/>
    <col min="4600" max="4600" width="20.7109375" style="88" customWidth="1"/>
    <col min="4601" max="4601" width="18.7109375" style="88" customWidth="1"/>
    <col min="4602" max="4602" width="23.5703125" style="88" customWidth="1"/>
    <col min="4603" max="4603" width="30.7109375" style="88" customWidth="1"/>
    <col min="4604" max="4604" width="25.140625" style="88" customWidth="1"/>
    <col min="4605" max="4608" width="0" style="88" hidden="1" customWidth="1"/>
    <col min="4609" max="4609" width="0.85546875" style="88" customWidth="1"/>
    <col min="4610" max="4610" width="21.7109375" style="88" customWidth="1"/>
    <col min="4611" max="4611" width="22.85546875" style="88" customWidth="1"/>
    <col min="4612" max="4612" width="21.28515625" style="88" customWidth="1"/>
    <col min="4613" max="4613" width="11.5703125" style="88"/>
    <col min="4614" max="4614" width="15.28515625" style="88" bestFit="1" customWidth="1"/>
    <col min="4615" max="4848" width="11.5703125" style="88"/>
    <col min="4849" max="4849" width="3.28515625" style="88" customWidth="1"/>
    <col min="4850" max="4850" width="11.5703125" style="88"/>
    <col min="4851" max="4851" width="48.28515625" style="88" customWidth="1"/>
    <col min="4852" max="4852" width="11.5703125" style="88"/>
    <col min="4853" max="4855" width="21.42578125" style="88" customWidth="1"/>
    <col min="4856" max="4856" width="20.7109375" style="88" customWidth="1"/>
    <col min="4857" max="4857" width="18.7109375" style="88" customWidth="1"/>
    <col min="4858" max="4858" width="23.5703125" style="88" customWidth="1"/>
    <col min="4859" max="4859" width="30.7109375" style="88" customWidth="1"/>
    <col min="4860" max="4860" width="25.140625" style="88" customWidth="1"/>
    <col min="4861" max="4864" width="0" style="88" hidden="1" customWidth="1"/>
    <col min="4865" max="4865" width="0.85546875" style="88" customWidth="1"/>
    <col min="4866" max="4866" width="21.7109375" style="88" customWidth="1"/>
    <col min="4867" max="4867" width="22.85546875" style="88" customWidth="1"/>
    <col min="4868" max="4868" width="21.28515625" style="88" customWidth="1"/>
    <col min="4869" max="4869" width="11.5703125" style="88"/>
    <col min="4870" max="4870" width="15.28515625" style="88" bestFit="1" customWidth="1"/>
    <col min="4871" max="5104" width="11.5703125" style="88"/>
    <col min="5105" max="5105" width="3.28515625" style="88" customWidth="1"/>
    <col min="5106" max="5106" width="11.5703125" style="88"/>
    <col min="5107" max="5107" width="48.28515625" style="88" customWidth="1"/>
    <col min="5108" max="5108" width="11.5703125" style="88"/>
    <col min="5109" max="5111" width="21.42578125" style="88" customWidth="1"/>
    <col min="5112" max="5112" width="20.7109375" style="88" customWidth="1"/>
    <col min="5113" max="5113" width="18.7109375" style="88" customWidth="1"/>
    <col min="5114" max="5114" width="23.5703125" style="88" customWidth="1"/>
    <col min="5115" max="5115" width="30.7109375" style="88" customWidth="1"/>
    <col min="5116" max="5116" width="25.140625" style="88" customWidth="1"/>
    <col min="5117" max="5120" width="0" style="88" hidden="1" customWidth="1"/>
    <col min="5121" max="5121" width="0.85546875" style="88" customWidth="1"/>
    <col min="5122" max="5122" width="21.7109375" style="88" customWidth="1"/>
    <col min="5123" max="5123" width="22.85546875" style="88" customWidth="1"/>
    <col min="5124" max="5124" width="21.28515625" style="88" customWidth="1"/>
    <col min="5125" max="5125" width="11.5703125" style="88"/>
    <col min="5126" max="5126" width="15.28515625" style="88" bestFit="1" customWidth="1"/>
    <col min="5127" max="5360" width="11.5703125" style="88"/>
    <col min="5361" max="5361" width="3.28515625" style="88" customWidth="1"/>
    <col min="5362" max="5362" width="11.5703125" style="88"/>
    <col min="5363" max="5363" width="48.28515625" style="88" customWidth="1"/>
    <col min="5364" max="5364" width="11.5703125" style="88"/>
    <col min="5365" max="5367" width="21.42578125" style="88" customWidth="1"/>
    <col min="5368" max="5368" width="20.7109375" style="88" customWidth="1"/>
    <col min="5369" max="5369" width="18.7109375" style="88" customWidth="1"/>
    <col min="5370" max="5370" width="23.5703125" style="88" customWidth="1"/>
    <col min="5371" max="5371" width="30.7109375" style="88" customWidth="1"/>
    <col min="5372" max="5372" width="25.140625" style="88" customWidth="1"/>
    <col min="5373" max="5376" width="0" style="88" hidden="1" customWidth="1"/>
    <col min="5377" max="5377" width="0.85546875" style="88" customWidth="1"/>
    <col min="5378" max="5378" width="21.7109375" style="88" customWidth="1"/>
    <col min="5379" max="5379" width="22.85546875" style="88" customWidth="1"/>
    <col min="5380" max="5380" width="21.28515625" style="88" customWidth="1"/>
    <col min="5381" max="5381" width="11.5703125" style="88"/>
    <col min="5382" max="5382" width="15.28515625" style="88" bestFit="1" customWidth="1"/>
    <col min="5383" max="5616" width="11.5703125" style="88"/>
    <col min="5617" max="5617" width="3.28515625" style="88" customWidth="1"/>
    <col min="5618" max="5618" width="11.5703125" style="88"/>
    <col min="5619" max="5619" width="48.28515625" style="88" customWidth="1"/>
    <col min="5620" max="5620" width="11.5703125" style="88"/>
    <col min="5621" max="5623" width="21.42578125" style="88" customWidth="1"/>
    <col min="5624" max="5624" width="20.7109375" style="88" customWidth="1"/>
    <col min="5625" max="5625" width="18.7109375" style="88" customWidth="1"/>
    <col min="5626" max="5626" width="23.5703125" style="88" customWidth="1"/>
    <col min="5627" max="5627" width="30.7109375" style="88" customWidth="1"/>
    <col min="5628" max="5628" width="25.140625" style="88" customWidth="1"/>
    <col min="5629" max="5632" width="0" style="88" hidden="1" customWidth="1"/>
    <col min="5633" max="5633" width="0.85546875" style="88" customWidth="1"/>
    <col min="5634" max="5634" width="21.7109375" style="88" customWidth="1"/>
    <col min="5635" max="5635" width="22.85546875" style="88" customWidth="1"/>
    <col min="5636" max="5636" width="21.28515625" style="88" customWidth="1"/>
    <col min="5637" max="5637" width="11.5703125" style="88"/>
    <col min="5638" max="5638" width="15.28515625" style="88" bestFit="1" customWidth="1"/>
    <col min="5639" max="5872" width="11.5703125" style="88"/>
    <col min="5873" max="5873" width="3.28515625" style="88" customWidth="1"/>
    <col min="5874" max="5874" width="11.5703125" style="88"/>
    <col min="5875" max="5875" width="48.28515625" style="88" customWidth="1"/>
    <col min="5876" max="5876" width="11.5703125" style="88"/>
    <col min="5877" max="5879" width="21.42578125" style="88" customWidth="1"/>
    <col min="5880" max="5880" width="20.7109375" style="88" customWidth="1"/>
    <col min="5881" max="5881" width="18.7109375" style="88" customWidth="1"/>
    <col min="5882" max="5882" width="23.5703125" style="88" customWidth="1"/>
    <col min="5883" max="5883" width="30.7109375" style="88" customWidth="1"/>
    <col min="5884" max="5884" width="25.140625" style="88" customWidth="1"/>
    <col min="5885" max="5888" width="0" style="88" hidden="1" customWidth="1"/>
    <col min="5889" max="5889" width="0.85546875" style="88" customWidth="1"/>
    <col min="5890" max="5890" width="21.7109375" style="88" customWidth="1"/>
    <col min="5891" max="5891" width="22.85546875" style="88" customWidth="1"/>
    <col min="5892" max="5892" width="21.28515625" style="88" customWidth="1"/>
    <col min="5893" max="5893" width="11.5703125" style="88"/>
    <col min="5894" max="5894" width="15.28515625" style="88" bestFit="1" customWidth="1"/>
    <col min="5895" max="6128" width="11.5703125" style="88"/>
    <col min="6129" max="6129" width="3.28515625" style="88" customWidth="1"/>
    <col min="6130" max="6130" width="11.5703125" style="88"/>
    <col min="6131" max="6131" width="48.28515625" style="88" customWidth="1"/>
    <col min="6132" max="6132" width="11.5703125" style="88"/>
    <col min="6133" max="6135" width="21.42578125" style="88" customWidth="1"/>
    <col min="6136" max="6136" width="20.7109375" style="88" customWidth="1"/>
    <col min="6137" max="6137" width="18.7109375" style="88" customWidth="1"/>
    <col min="6138" max="6138" width="23.5703125" style="88" customWidth="1"/>
    <col min="6139" max="6139" width="30.7109375" style="88" customWidth="1"/>
    <col min="6140" max="6140" width="25.140625" style="88" customWidth="1"/>
    <col min="6141" max="6144" width="0" style="88" hidden="1" customWidth="1"/>
    <col min="6145" max="6145" width="0.85546875" style="88" customWidth="1"/>
    <col min="6146" max="6146" width="21.7109375" style="88" customWidth="1"/>
    <col min="6147" max="6147" width="22.85546875" style="88" customWidth="1"/>
    <col min="6148" max="6148" width="21.28515625" style="88" customWidth="1"/>
    <col min="6149" max="6149" width="11.5703125" style="88"/>
    <col min="6150" max="6150" width="15.28515625" style="88" bestFit="1" customWidth="1"/>
    <col min="6151" max="6384" width="11.5703125" style="88"/>
    <col min="6385" max="6385" width="3.28515625" style="88" customWidth="1"/>
    <col min="6386" max="6386" width="11.5703125" style="88"/>
    <col min="6387" max="6387" width="48.28515625" style="88" customWidth="1"/>
    <col min="6388" max="6388" width="11.5703125" style="88"/>
    <col min="6389" max="6391" width="21.42578125" style="88" customWidth="1"/>
    <col min="6392" max="6392" width="20.7109375" style="88" customWidth="1"/>
    <col min="6393" max="6393" width="18.7109375" style="88" customWidth="1"/>
    <col min="6394" max="6394" width="23.5703125" style="88" customWidth="1"/>
    <col min="6395" max="6395" width="30.7109375" style="88" customWidth="1"/>
    <col min="6396" max="6396" width="25.140625" style="88" customWidth="1"/>
    <col min="6397" max="6400" width="0" style="88" hidden="1" customWidth="1"/>
    <col min="6401" max="6401" width="0.85546875" style="88" customWidth="1"/>
    <col min="6402" max="6402" width="21.7109375" style="88" customWidth="1"/>
    <col min="6403" max="6403" width="22.85546875" style="88" customWidth="1"/>
    <col min="6404" max="6404" width="21.28515625" style="88" customWidth="1"/>
    <col min="6405" max="6405" width="11.5703125" style="88"/>
    <col min="6406" max="6406" width="15.28515625" style="88" bestFit="1" customWidth="1"/>
    <col min="6407" max="6640" width="11.5703125" style="88"/>
    <col min="6641" max="6641" width="3.28515625" style="88" customWidth="1"/>
    <col min="6642" max="6642" width="11.5703125" style="88"/>
    <col min="6643" max="6643" width="48.28515625" style="88" customWidth="1"/>
    <col min="6644" max="6644" width="11.5703125" style="88"/>
    <col min="6645" max="6647" width="21.42578125" style="88" customWidth="1"/>
    <col min="6648" max="6648" width="20.7109375" style="88" customWidth="1"/>
    <col min="6649" max="6649" width="18.7109375" style="88" customWidth="1"/>
    <col min="6650" max="6650" width="23.5703125" style="88" customWidth="1"/>
    <col min="6651" max="6651" width="30.7109375" style="88" customWidth="1"/>
    <col min="6652" max="6652" width="25.140625" style="88" customWidth="1"/>
    <col min="6653" max="6656" width="0" style="88" hidden="1" customWidth="1"/>
    <col min="6657" max="6657" width="0.85546875" style="88" customWidth="1"/>
    <col min="6658" max="6658" width="21.7109375" style="88" customWidth="1"/>
    <col min="6659" max="6659" width="22.85546875" style="88" customWidth="1"/>
    <col min="6660" max="6660" width="21.28515625" style="88" customWidth="1"/>
    <col min="6661" max="6661" width="11.5703125" style="88"/>
    <col min="6662" max="6662" width="15.28515625" style="88" bestFit="1" customWidth="1"/>
    <col min="6663" max="6896" width="11.5703125" style="88"/>
    <col min="6897" max="6897" width="3.28515625" style="88" customWidth="1"/>
    <col min="6898" max="6898" width="11.5703125" style="88"/>
    <col min="6899" max="6899" width="48.28515625" style="88" customWidth="1"/>
    <col min="6900" max="6900" width="11.5703125" style="88"/>
    <col min="6901" max="6903" width="21.42578125" style="88" customWidth="1"/>
    <col min="6904" max="6904" width="20.7109375" style="88" customWidth="1"/>
    <col min="6905" max="6905" width="18.7109375" style="88" customWidth="1"/>
    <col min="6906" max="6906" width="23.5703125" style="88" customWidth="1"/>
    <col min="6907" max="6907" width="30.7109375" style="88" customWidth="1"/>
    <col min="6908" max="6908" width="25.140625" style="88" customWidth="1"/>
    <col min="6909" max="6912" width="0" style="88" hidden="1" customWidth="1"/>
    <col min="6913" max="6913" width="0.85546875" style="88" customWidth="1"/>
    <col min="6914" max="6914" width="21.7109375" style="88" customWidth="1"/>
    <col min="6915" max="6915" width="22.85546875" style="88" customWidth="1"/>
    <col min="6916" max="6916" width="21.28515625" style="88" customWidth="1"/>
    <col min="6917" max="6917" width="11.5703125" style="88"/>
    <col min="6918" max="6918" width="15.28515625" style="88" bestFit="1" customWidth="1"/>
    <col min="6919" max="7152" width="11.5703125" style="88"/>
    <col min="7153" max="7153" width="3.28515625" style="88" customWidth="1"/>
    <col min="7154" max="7154" width="11.5703125" style="88"/>
    <col min="7155" max="7155" width="48.28515625" style="88" customWidth="1"/>
    <col min="7156" max="7156" width="11.5703125" style="88"/>
    <col min="7157" max="7159" width="21.42578125" style="88" customWidth="1"/>
    <col min="7160" max="7160" width="20.7109375" style="88" customWidth="1"/>
    <col min="7161" max="7161" width="18.7109375" style="88" customWidth="1"/>
    <col min="7162" max="7162" width="23.5703125" style="88" customWidth="1"/>
    <col min="7163" max="7163" width="30.7109375" style="88" customWidth="1"/>
    <col min="7164" max="7164" width="25.140625" style="88" customWidth="1"/>
    <col min="7165" max="7168" width="0" style="88" hidden="1" customWidth="1"/>
    <col min="7169" max="7169" width="0.85546875" style="88" customWidth="1"/>
    <col min="7170" max="7170" width="21.7109375" style="88" customWidth="1"/>
    <col min="7171" max="7171" width="22.85546875" style="88" customWidth="1"/>
    <col min="7172" max="7172" width="21.28515625" style="88" customWidth="1"/>
    <col min="7173" max="7173" width="11.5703125" style="88"/>
    <col min="7174" max="7174" width="15.28515625" style="88" bestFit="1" customWidth="1"/>
    <col min="7175" max="7408" width="11.5703125" style="88"/>
    <col min="7409" max="7409" width="3.28515625" style="88" customWidth="1"/>
    <col min="7410" max="7410" width="11.5703125" style="88"/>
    <col min="7411" max="7411" width="48.28515625" style="88" customWidth="1"/>
    <col min="7412" max="7412" width="11.5703125" style="88"/>
    <col min="7413" max="7415" width="21.42578125" style="88" customWidth="1"/>
    <col min="7416" max="7416" width="20.7109375" style="88" customWidth="1"/>
    <col min="7417" max="7417" width="18.7109375" style="88" customWidth="1"/>
    <col min="7418" max="7418" width="23.5703125" style="88" customWidth="1"/>
    <col min="7419" max="7419" width="30.7109375" style="88" customWidth="1"/>
    <col min="7420" max="7420" width="25.140625" style="88" customWidth="1"/>
    <col min="7421" max="7424" width="0" style="88" hidden="1" customWidth="1"/>
    <col min="7425" max="7425" width="0.85546875" style="88" customWidth="1"/>
    <col min="7426" max="7426" width="21.7109375" style="88" customWidth="1"/>
    <col min="7427" max="7427" width="22.85546875" style="88" customWidth="1"/>
    <col min="7428" max="7428" width="21.28515625" style="88" customWidth="1"/>
    <col min="7429" max="7429" width="11.5703125" style="88"/>
    <col min="7430" max="7430" width="15.28515625" style="88" bestFit="1" customWidth="1"/>
    <col min="7431" max="7664" width="11.5703125" style="88"/>
    <col min="7665" max="7665" width="3.28515625" style="88" customWidth="1"/>
    <col min="7666" max="7666" width="11.5703125" style="88"/>
    <col min="7667" max="7667" width="48.28515625" style="88" customWidth="1"/>
    <col min="7668" max="7668" width="11.5703125" style="88"/>
    <col min="7669" max="7671" width="21.42578125" style="88" customWidth="1"/>
    <col min="7672" max="7672" width="20.7109375" style="88" customWidth="1"/>
    <col min="7673" max="7673" width="18.7109375" style="88" customWidth="1"/>
    <col min="7674" max="7674" width="23.5703125" style="88" customWidth="1"/>
    <col min="7675" max="7675" width="30.7109375" style="88" customWidth="1"/>
    <col min="7676" max="7676" width="25.140625" style="88" customWidth="1"/>
    <col min="7677" max="7680" width="0" style="88" hidden="1" customWidth="1"/>
    <col min="7681" max="7681" width="0.85546875" style="88" customWidth="1"/>
    <col min="7682" max="7682" width="21.7109375" style="88" customWidth="1"/>
    <col min="7683" max="7683" width="22.85546875" style="88" customWidth="1"/>
    <col min="7684" max="7684" width="21.28515625" style="88" customWidth="1"/>
    <col min="7685" max="7685" width="11.5703125" style="88"/>
    <col min="7686" max="7686" width="15.28515625" style="88" bestFit="1" customWidth="1"/>
    <col min="7687" max="7920" width="11.5703125" style="88"/>
    <col min="7921" max="7921" width="3.28515625" style="88" customWidth="1"/>
    <col min="7922" max="7922" width="11.5703125" style="88"/>
    <col min="7923" max="7923" width="48.28515625" style="88" customWidth="1"/>
    <col min="7924" max="7924" width="11.5703125" style="88"/>
    <col min="7925" max="7927" width="21.42578125" style="88" customWidth="1"/>
    <col min="7928" max="7928" width="20.7109375" style="88" customWidth="1"/>
    <col min="7929" max="7929" width="18.7109375" style="88" customWidth="1"/>
    <col min="7930" max="7930" width="23.5703125" style="88" customWidth="1"/>
    <col min="7931" max="7931" width="30.7109375" style="88" customWidth="1"/>
    <col min="7932" max="7932" width="25.140625" style="88" customWidth="1"/>
    <col min="7933" max="7936" width="0" style="88" hidden="1" customWidth="1"/>
    <col min="7937" max="7937" width="0.85546875" style="88" customWidth="1"/>
    <col min="7938" max="7938" width="21.7109375" style="88" customWidth="1"/>
    <col min="7939" max="7939" width="22.85546875" style="88" customWidth="1"/>
    <col min="7940" max="7940" width="21.28515625" style="88" customWidth="1"/>
    <col min="7941" max="7941" width="11.5703125" style="88"/>
    <col min="7942" max="7942" width="15.28515625" style="88" bestFit="1" customWidth="1"/>
    <col min="7943" max="8176" width="11.5703125" style="88"/>
    <col min="8177" max="8177" width="3.28515625" style="88" customWidth="1"/>
    <col min="8178" max="8178" width="11.5703125" style="88"/>
    <col min="8179" max="8179" width="48.28515625" style="88" customWidth="1"/>
    <col min="8180" max="8180" width="11.5703125" style="88"/>
    <col min="8181" max="8183" width="21.42578125" style="88" customWidth="1"/>
    <col min="8184" max="8184" width="20.7109375" style="88" customWidth="1"/>
    <col min="8185" max="8185" width="18.7109375" style="88" customWidth="1"/>
    <col min="8186" max="8186" width="23.5703125" style="88" customWidth="1"/>
    <col min="8187" max="8187" width="30.7109375" style="88" customWidth="1"/>
    <col min="8188" max="8188" width="25.140625" style="88" customWidth="1"/>
    <col min="8189" max="8192" width="0" style="88" hidden="1" customWidth="1"/>
    <col min="8193" max="8193" width="0.85546875" style="88" customWidth="1"/>
    <col min="8194" max="8194" width="21.7109375" style="88" customWidth="1"/>
    <col min="8195" max="8195" width="22.85546875" style="88" customWidth="1"/>
    <col min="8196" max="8196" width="21.28515625" style="88" customWidth="1"/>
    <col min="8197" max="8197" width="11.5703125" style="88"/>
    <col min="8198" max="8198" width="15.28515625" style="88" bestFit="1" customWidth="1"/>
    <col min="8199" max="8432" width="11.5703125" style="88"/>
    <col min="8433" max="8433" width="3.28515625" style="88" customWidth="1"/>
    <col min="8434" max="8434" width="11.5703125" style="88"/>
    <col min="8435" max="8435" width="48.28515625" style="88" customWidth="1"/>
    <col min="8436" max="8436" width="11.5703125" style="88"/>
    <col min="8437" max="8439" width="21.42578125" style="88" customWidth="1"/>
    <col min="8440" max="8440" width="20.7109375" style="88" customWidth="1"/>
    <col min="8441" max="8441" width="18.7109375" style="88" customWidth="1"/>
    <col min="8442" max="8442" width="23.5703125" style="88" customWidth="1"/>
    <col min="8443" max="8443" width="30.7109375" style="88" customWidth="1"/>
    <col min="8444" max="8444" width="25.140625" style="88" customWidth="1"/>
    <col min="8445" max="8448" width="0" style="88" hidden="1" customWidth="1"/>
    <col min="8449" max="8449" width="0.85546875" style="88" customWidth="1"/>
    <col min="8450" max="8450" width="21.7109375" style="88" customWidth="1"/>
    <col min="8451" max="8451" width="22.85546875" style="88" customWidth="1"/>
    <col min="8452" max="8452" width="21.28515625" style="88" customWidth="1"/>
    <col min="8453" max="8453" width="11.5703125" style="88"/>
    <col min="8454" max="8454" width="15.28515625" style="88" bestFit="1" customWidth="1"/>
    <col min="8455" max="8688" width="11.5703125" style="88"/>
    <col min="8689" max="8689" width="3.28515625" style="88" customWidth="1"/>
    <col min="8690" max="8690" width="11.5703125" style="88"/>
    <col min="8691" max="8691" width="48.28515625" style="88" customWidth="1"/>
    <col min="8692" max="8692" width="11.5703125" style="88"/>
    <col min="8693" max="8695" width="21.42578125" style="88" customWidth="1"/>
    <col min="8696" max="8696" width="20.7109375" style="88" customWidth="1"/>
    <col min="8697" max="8697" width="18.7109375" style="88" customWidth="1"/>
    <col min="8698" max="8698" width="23.5703125" style="88" customWidth="1"/>
    <col min="8699" max="8699" width="30.7109375" style="88" customWidth="1"/>
    <col min="8700" max="8700" width="25.140625" style="88" customWidth="1"/>
    <col min="8701" max="8704" width="0" style="88" hidden="1" customWidth="1"/>
    <col min="8705" max="8705" width="0.85546875" style="88" customWidth="1"/>
    <col min="8706" max="8706" width="21.7109375" style="88" customWidth="1"/>
    <col min="8707" max="8707" width="22.85546875" style="88" customWidth="1"/>
    <col min="8708" max="8708" width="21.28515625" style="88" customWidth="1"/>
    <col min="8709" max="8709" width="11.5703125" style="88"/>
    <col min="8710" max="8710" width="15.28515625" style="88" bestFit="1" customWidth="1"/>
    <col min="8711" max="8944" width="11.5703125" style="88"/>
    <col min="8945" max="8945" width="3.28515625" style="88" customWidth="1"/>
    <col min="8946" max="8946" width="11.5703125" style="88"/>
    <col min="8947" max="8947" width="48.28515625" style="88" customWidth="1"/>
    <col min="8948" max="8948" width="11.5703125" style="88"/>
    <col min="8949" max="8951" width="21.42578125" style="88" customWidth="1"/>
    <col min="8952" max="8952" width="20.7109375" style="88" customWidth="1"/>
    <col min="8953" max="8953" width="18.7109375" style="88" customWidth="1"/>
    <col min="8954" max="8954" width="23.5703125" style="88" customWidth="1"/>
    <col min="8955" max="8955" width="30.7109375" style="88" customWidth="1"/>
    <col min="8956" max="8956" width="25.140625" style="88" customWidth="1"/>
    <col min="8957" max="8960" width="0" style="88" hidden="1" customWidth="1"/>
    <col min="8961" max="8961" width="0.85546875" style="88" customWidth="1"/>
    <col min="8962" max="8962" width="21.7109375" style="88" customWidth="1"/>
    <col min="8963" max="8963" width="22.85546875" style="88" customWidth="1"/>
    <col min="8964" max="8964" width="21.28515625" style="88" customWidth="1"/>
    <col min="8965" max="8965" width="11.5703125" style="88"/>
    <col min="8966" max="8966" width="15.28515625" style="88" bestFit="1" customWidth="1"/>
    <col min="8967" max="9200" width="11.5703125" style="88"/>
    <col min="9201" max="9201" width="3.28515625" style="88" customWidth="1"/>
    <col min="9202" max="9202" width="11.5703125" style="88"/>
    <col min="9203" max="9203" width="48.28515625" style="88" customWidth="1"/>
    <col min="9204" max="9204" width="11.5703125" style="88"/>
    <col min="9205" max="9207" width="21.42578125" style="88" customWidth="1"/>
    <col min="9208" max="9208" width="20.7109375" style="88" customWidth="1"/>
    <col min="9209" max="9209" width="18.7109375" style="88" customWidth="1"/>
    <col min="9210" max="9210" width="23.5703125" style="88" customWidth="1"/>
    <col min="9211" max="9211" width="30.7109375" style="88" customWidth="1"/>
    <col min="9212" max="9212" width="25.140625" style="88" customWidth="1"/>
    <col min="9213" max="9216" width="0" style="88" hidden="1" customWidth="1"/>
    <col min="9217" max="9217" width="0.85546875" style="88" customWidth="1"/>
    <col min="9218" max="9218" width="21.7109375" style="88" customWidth="1"/>
    <col min="9219" max="9219" width="22.85546875" style="88" customWidth="1"/>
    <col min="9220" max="9220" width="21.28515625" style="88" customWidth="1"/>
    <col min="9221" max="9221" width="11.5703125" style="88"/>
    <col min="9222" max="9222" width="15.28515625" style="88" bestFit="1" customWidth="1"/>
    <col min="9223" max="9456" width="11.5703125" style="88"/>
    <col min="9457" max="9457" width="3.28515625" style="88" customWidth="1"/>
    <col min="9458" max="9458" width="11.5703125" style="88"/>
    <col min="9459" max="9459" width="48.28515625" style="88" customWidth="1"/>
    <col min="9460" max="9460" width="11.5703125" style="88"/>
    <col min="9461" max="9463" width="21.42578125" style="88" customWidth="1"/>
    <col min="9464" max="9464" width="20.7109375" style="88" customWidth="1"/>
    <col min="9465" max="9465" width="18.7109375" style="88" customWidth="1"/>
    <col min="9466" max="9466" width="23.5703125" style="88" customWidth="1"/>
    <col min="9467" max="9467" width="30.7109375" style="88" customWidth="1"/>
    <col min="9468" max="9468" width="25.140625" style="88" customWidth="1"/>
    <col min="9469" max="9472" width="0" style="88" hidden="1" customWidth="1"/>
    <col min="9473" max="9473" width="0.85546875" style="88" customWidth="1"/>
    <col min="9474" max="9474" width="21.7109375" style="88" customWidth="1"/>
    <col min="9475" max="9475" width="22.85546875" style="88" customWidth="1"/>
    <col min="9476" max="9476" width="21.28515625" style="88" customWidth="1"/>
    <col min="9477" max="9477" width="11.5703125" style="88"/>
    <col min="9478" max="9478" width="15.28515625" style="88" bestFit="1" customWidth="1"/>
    <col min="9479" max="9712" width="11.5703125" style="88"/>
    <col min="9713" max="9713" width="3.28515625" style="88" customWidth="1"/>
    <col min="9714" max="9714" width="11.5703125" style="88"/>
    <col min="9715" max="9715" width="48.28515625" style="88" customWidth="1"/>
    <col min="9716" max="9716" width="11.5703125" style="88"/>
    <col min="9717" max="9719" width="21.42578125" style="88" customWidth="1"/>
    <col min="9720" max="9720" width="20.7109375" style="88" customWidth="1"/>
    <col min="9721" max="9721" width="18.7109375" style="88" customWidth="1"/>
    <col min="9722" max="9722" width="23.5703125" style="88" customWidth="1"/>
    <col min="9723" max="9723" width="30.7109375" style="88" customWidth="1"/>
    <col min="9724" max="9724" width="25.140625" style="88" customWidth="1"/>
    <col min="9725" max="9728" width="0" style="88" hidden="1" customWidth="1"/>
    <col min="9729" max="9729" width="0.85546875" style="88" customWidth="1"/>
    <col min="9730" max="9730" width="21.7109375" style="88" customWidth="1"/>
    <col min="9731" max="9731" width="22.85546875" style="88" customWidth="1"/>
    <col min="9732" max="9732" width="21.28515625" style="88" customWidth="1"/>
    <col min="9733" max="9733" width="11.5703125" style="88"/>
    <col min="9734" max="9734" width="15.28515625" style="88" bestFit="1" customWidth="1"/>
    <col min="9735" max="9968" width="11.5703125" style="88"/>
    <col min="9969" max="9969" width="3.28515625" style="88" customWidth="1"/>
    <col min="9970" max="9970" width="11.5703125" style="88"/>
    <col min="9971" max="9971" width="48.28515625" style="88" customWidth="1"/>
    <col min="9972" max="9972" width="11.5703125" style="88"/>
    <col min="9973" max="9975" width="21.42578125" style="88" customWidth="1"/>
    <col min="9976" max="9976" width="20.7109375" style="88" customWidth="1"/>
    <col min="9977" max="9977" width="18.7109375" style="88" customWidth="1"/>
    <col min="9978" max="9978" width="23.5703125" style="88" customWidth="1"/>
    <col min="9979" max="9979" width="30.7109375" style="88" customWidth="1"/>
    <col min="9980" max="9980" width="25.140625" style="88" customWidth="1"/>
    <col min="9981" max="9984" width="0" style="88" hidden="1" customWidth="1"/>
    <col min="9985" max="9985" width="0.85546875" style="88" customWidth="1"/>
    <col min="9986" max="9986" width="21.7109375" style="88" customWidth="1"/>
    <col min="9987" max="9987" width="22.85546875" style="88" customWidth="1"/>
    <col min="9988" max="9988" width="21.28515625" style="88" customWidth="1"/>
    <col min="9989" max="9989" width="11.5703125" style="88"/>
    <col min="9990" max="9990" width="15.28515625" style="88" bestFit="1" customWidth="1"/>
    <col min="9991" max="10224" width="11.5703125" style="88"/>
    <col min="10225" max="10225" width="3.28515625" style="88" customWidth="1"/>
    <col min="10226" max="10226" width="11.5703125" style="88"/>
    <col min="10227" max="10227" width="48.28515625" style="88" customWidth="1"/>
    <col min="10228" max="10228" width="11.5703125" style="88"/>
    <col min="10229" max="10231" width="21.42578125" style="88" customWidth="1"/>
    <col min="10232" max="10232" width="20.7109375" style="88" customWidth="1"/>
    <col min="10233" max="10233" width="18.7109375" style="88" customWidth="1"/>
    <col min="10234" max="10234" width="23.5703125" style="88" customWidth="1"/>
    <col min="10235" max="10235" width="30.7109375" style="88" customWidth="1"/>
    <col min="10236" max="10236" width="25.140625" style="88" customWidth="1"/>
    <col min="10237" max="10240" width="0" style="88" hidden="1" customWidth="1"/>
    <col min="10241" max="10241" width="0.85546875" style="88" customWidth="1"/>
    <col min="10242" max="10242" width="21.7109375" style="88" customWidth="1"/>
    <col min="10243" max="10243" width="22.85546875" style="88" customWidth="1"/>
    <col min="10244" max="10244" width="21.28515625" style="88" customWidth="1"/>
    <col min="10245" max="10245" width="11.5703125" style="88"/>
    <col min="10246" max="10246" width="15.28515625" style="88" bestFit="1" customWidth="1"/>
    <col min="10247" max="10480" width="11.5703125" style="88"/>
    <col min="10481" max="10481" width="3.28515625" style="88" customWidth="1"/>
    <col min="10482" max="10482" width="11.5703125" style="88"/>
    <col min="10483" max="10483" width="48.28515625" style="88" customWidth="1"/>
    <col min="10484" max="10484" width="11.5703125" style="88"/>
    <col min="10485" max="10487" width="21.42578125" style="88" customWidth="1"/>
    <col min="10488" max="10488" width="20.7109375" style="88" customWidth="1"/>
    <col min="10489" max="10489" width="18.7109375" style="88" customWidth="1"/>
    <col min="10490" max="10490" width="23.5703125" style="88" customWidth="1"/>
    <col min="10491" max="10491" width="30.7109375" style="88" customWidth="1"/>
    <col min="10492" max="10492" width="25.140625" style="88" customWidth="1"/>
    <col min="10493" max="10496" width="0" style="88" hidden="1" customWidth="1"/>
    <col min="10497" max="10497" width="0.85546875" style="88" customWidth="1"/>
    <col min="10498" max="10498" width="21.7109375" style="88" customWidth="1"/>
    <col min="10499" max="10499" width="22.85546875" style="88" customWidth="1"/>
    <col min="10500" max="10500" width="21.28515625" style="88" customWidth="1"/>
    <col min="10501" max="10501" width="11.5703125" style="88"/>
    <col min="10502" max="10502" width="15.28515625" style="88" bestFit="1" customWidth="1"/>
    <col min="10503" max="10736" width="11.5703125" style="88"/>
    <col min="10737" max="10737" width="3.28515625" style="88" customWidth="1"/>
    <col min="10738" max="10738" width="11.5703125" style="88"/>
    <col min="10739" max="10739" width="48.28515625" style="88" customWidth="1"/>
    <col min="10740" max="10740" width="11.5703125" style="88"/>
    <col min="10741" max="10743" width="21.42578125" style="88" customWidth="1"/>
    <col min="10744" max="10744" width="20.7109375" style="88" customWidth="1"/>
    <col min="10745" max="10745" width="18.7109375" style="88" customWidth="1"/>
    <col min="10746" max="10746" width="23.5703125" style="88" customWidth="1"/>
    <col min="10747" max="10747" width="30.7109375" style="88" customWidth="1"/>
    <col min="10748" max="10748" width="25.140625" style="88" customWidth="1"/>
    <col min="10749" max="10752" width="0" style="88" hidden="1" customWidth="1"/>
    <col min="10753" max="10753" width="0.85546875" style="88" customWidth="1"/>
    <col min="10754" max="10754" width="21.7109375" style="88" customWidth="1"/>
    <col min="10755" max="10755" width="22.85546875" style="88" customWidth="1"/>
    <col min="10756" max="10756" width="21.28515625" style="88" customWidth="1"/>
    <col min="10757" max="10757" width="11.5703125" style="88"/>
    <col min="10758" max="10758" width="15.28515625" style="88" bestFit="1" customWidth="1"/>
    <col min="10759" max="10992" width="11.5703125" style="88"/>
    <col min="10993" max="10993" width="3.28515625" style="88" customWidth="1"/>
    <col min="10994" max="10994" width="11.5703125" style="88"/>
    <col min="10995" max="10995" width="48.28515625" style="88" customWidth="1"/>
    <col min="10996" max="10996" width="11.5703125" style="88"/>
    <col min="10997" max="10999" width="21.42578125" style="88" customWidth="1"/>
    <col min="11000" max="11000" width="20.7109375" style="88" customWidth="1"/>
    <col min="11001" max="11001" width="18.7109375" style="88" customWidth="1"/>
    <col min="11002" max="11002" width="23.5703125" style="88" customWidth="1"/>
    <col min="11003" max="11003" width="30.7109375" style="88" customWidth="1"/>
    <col min="11004" max="11004" width="25.140625" style="88" customWidth="1"/>
    <col min="11005" max="11008" width="0" style="88" hidden="1" customWidth="1"/>
    <col min="11009" max="11009" width="0.85546875" style="88" customWidth="1"/>
    <col min="11010" max="11010" width="21.7109375" style="88" customWidth="1"/>
    <col min="11011" max="11011" width="22.85546875" style="88" customWidth="1"/>
    <col min="11012" max="11012" width="21.28515625" style="88" customWidth="1"/>
    <col min="11013" max="11013" width="11.5703125" style="88"/>
    <col min="11014" max="11014" width="15.28515625" style="88" bestFit="1" customWidth="1"/>
    <col min="11015" max="11248" width="11.5703125" style="88"/>
    <col min="11249" max="11249" width="3.28515625" style="88" customWidth="1"/>
    <col min="11250" max="11250" width="11.5703125" style="88"/>
    <col min="11251" max="11251" width="48.28515625" style="88" customWidth="1"/>
    <col min="11252" max="11252" width="11.5703125" style="88"/>
    <col min="11253" max="11255" width="21.42578125" style="88" customWidth="1"/>
    <col min="11256" max="11256" width="20.7109375" style="88" customWidth="1"/>
    <col min="11257" max="11257" width="18.7109375" style="88" customWidth="1"/>
    <col min="11258" max="11258" width="23.5703125" style="88" customWidth="1"/>
    <col min="11259" max="11259" width="30.7109375" style="88" customWidth="1"/>
    <col min="11260" max="11260" width="25.140625" style="88" customWidth="1"/>
    <col min="11261" max="11264" width="0" style="88" hidden="1" customWidth="1"/>
    <col min="11265" max="11265" width="0.85546875" style="88" customWidth="1"/>
    <col min="11266" max="11266" width="21.7109375" style="88" customWidth="1"/>
    <col min="11267" max="11267" width="22.85546875" style="88" customWidth="1"/>
    <col min="11268" max="11268" width="21.28515625" style="88" customWidth="1"/>
    <col min="11269" max="11269" width="11.5703125" style="88"/>
    <col min="11270" max="11270" width="15.28515625" style="88" bestFit="1" customWidth="1"/>
    <col min="11271" max="11504" width="11.5703125" style="88"/>
    <col min="11505" max="11505" width="3.28515625" style="88" customWidth="1"/>
    <col min="11506" max="11506" width="11.5703125" style="88"/>
    <col min="11507" max="11507" width="48.28515625" style="88" customWidth="1"/>
    <col min="11508" max="11508" width="11.5703125" style="88"/>
    <col min="11509" max="11511" width="21.42578125" style="88" customWidth="1"/>
    <col min="11512" max="11512" width="20.7109375" style="88" customWidth="1"/>
    <col min="11513" max="11513" width="18.7109375" style="88" customWidth="1"/>
    <col min="11514" max="11514" width="23.5703125" style="88" customWidth="1"/>
    <col min="11515" max="11515" width="30.7109375" style="88" customWidth="1"/>
    <col min="11516" max="11516" width="25.140625" style="88" customWidth="1"/>
    <col min="11517" max="11520" width="0" style="88" hidden="1" customWidth="1"/>
    <col min="11521" max="11521" width="0.85546875" style="88" customWidth="1"/>
    <col min="11522" max="11522" width="21.7109375" style="88" customWidth="1"/>
    <col min="11523" max="11523" width="22.85546875" style="88" customWidth="1"/>
    <col min="11524" max="11524" width="21.28515625" style="88" customWidth="1"/>
    <col min="11525" max="11525" width="11.5703125" style="88"/>
    <col min="11526" max="11526" width="15.28515625" style="88" bestFit="1" customWidth="1"/>
    <col min="11527" max="11760" width="11.5703125" style="88"/>
    <col min="11761" max="11761" width="3.28515625" style="88" customWidth="1"/>
    <col min="11762" max="11762" width="11.5703125" style="88"/>
    <col min="11763" max="11763" width="48.28515625" style="88" customWidth="1"/>
    <col min="11764" max="11764" width="11.5703125" style="88"/>
    <col min="11765" max="11767" width="21.42578125" style="88" customWidth="1"/>
    <col min="11768" max="11768" width="20.7109375" style="88" customWidth="1"/>
    <col min="11769" max="11769" width="18.7109375" style="88" customWidth="1"/>
    <col min="11770" max="11770" width="23.5703125" style="88" customWidth="1"/>
    <col min="11771" max="11771" width="30.7109375" style="88" customWidth="1"/>
    <col min="11772" max="11772" width="25.140625" style="88" customWidth="1"/>
    <col min="11773" max="11776" width="0" style="88" hidden="1" customWidth="1"/>
    <col min="11777" max="11777" width="0.85546875" style="88" customWidth="1"/>
    <col min="11778" max="11778" width="21.7109375" style="88" customWidth="1"/>
    <col min="11779" max="11779" width="22.85546875" style="88" customWidth="1"/>
    <col min="11780" max="11780" width="21.28515625" style="88" customWidth="1"/>
    <col min="11781" max="11781" width="11.5703125" style="88"/>
    <col min="11782" max="11782" width="15.28515625" style="88" bestFit="1" customWidth="1"/>
    <col min="11783" max="12016" width="11.5703125" style="88"/>
    <col min="12017" max="12017" width="3.28515625" style="88" customWidth="1"/>
    <col min="12018" max="12018" width="11.5703125" style="88"/>
    <col min="12019" max="12019" width="48.28515625" style="88" customWidth="1"/>
    <col min="12020" max="12020" width="11.5703125" style="88"/>
    <col min="12021" max="12023" width="21.42578125" style="88" customWidth="1"/>
    <col min="12024" max="12024" width="20.7109375" style="88" customWidth="1"/>
    <col min="12025" max="12025" width="18.7109375" style="88" customWidth="1"/>
    <col min="12026" max="12026" width="23.5703125" style="88" customWidth="1"/>
    <col min="12027" max="12027" width="30.7109375" style="88" customWidth="1"/>
    <col min="12028" max="12028" width="25.140625" style="88" customWidth="1"/>
    <col min="12029" max="12032" width="0" style="88" hidden="1" customWidth="1"/>
    <col min="12033" max="12033" width="0.85546875" style="88" customWidth="1"/>
    <col min="12034" max="12034" width="21.7109375" style="88" customWidth="1"/>
    <col min="12035" max="12035" width="22.85546875" style="88" customWidth="1"/>
    <col min="12036" max="12036" width="21.28515625" style="88" customWidth="1"/>
    <col min="12037" max="12037" width="11.5703125" style="88"/>
    <col min="12038" max="12038" width="15.28515625" style="88" bestFit="1" customWidth="1"/>
    <col min="12039" max="12272" width="11.5703125" style="88"/>
    <col min="12273" max="12273" width="3.28515625" style="88" customWidth="1"/>
    <col min="12274" max="12274" width="11.5703125" style="88"/>
    <col min="12275" max="12275" width="48.28515625" style="88" customWidth="1"/>
    <col min="12276" max="12276" width="11.5703125" style="88"/>
    <col min="12277" max="12279" width="21.42578125" style="88" customWidth="1"/>
    <col min="12280" max="12280" width="20.7109375" style="88" customWidth="1"/>
    <col min="12281" max="12281" width="18.7109375" style="88" customWidth="1"/>
    <col min="12282" max="12282" width="23.5703125" style="88" customWidth="1"/>
    <col min="12283" max="12283" width="30.7109375" style="88" customWidth="1"/>
    <col min="12284" max="12284" width="25.140625" style="88" customWidth="1"/>
    <col min="12285" max="12288" width="0" style="88" hidden="1" customWidth="1"/>
    <col min="12289" max="12289" width="0.85546875" style="88" customWidth="1"/>
    <col min="12290" max="12290" width="21.7109375" style="88" customWidth="1"/>
    <col min="12291" max="12291" width="22.85546875" style="88" customWidth="1"/>
    <col min="12292" max="12292" width="21.28515625" style="88" customWidth="1"/>
    <col min="12293" max="12293" width="11.5703125" style="88"/>
    <col min="12294" max="12294" width="15.28515625" style="88" bestFit="1" customWidth="1"/>
    <col min="12295" max="12528" width="11.5703125" style="88"/>
    <col min="12529" max="12529" width="3.28515625" style="88" customWidth="1"/>
    <col min="12530" max="12530" width="11.5703125" style="88"/>
    <col min="12531" max="12531" width="48.28515625" style="88" customWidth="1"/>
    <col min="12532" max="12532" width="11.5703125" style="88"/>
    <col min="12533" max="12535" width="21.42578125" style="88" customWidth="1"/>
    <col min="12536" max="12536" width="20.7109375" style="88" customWidth="1"/>
    <col min="12537" max="12537" width="18.7109375" style="88" customWidth="1"/>
    <col min="12538" max="12538" width="23.5703125" style="88" customWidth="1"/>
    <col min="12539" max="12539" width="30.7109375" style="88" customWidth="1"/>
    <col min="12540" max="12540" width="25.140625" style="88" customWidth="1"/>
    <col min="12541" max="12544" width="0" style="88" hidden="1" customWidth="1"/>
    <col min="12545" max="12545" width="0.85546875" style="88" customWidth="1"/>
    <col min="12546" max="12546" width="21.7109375" style="88" customWidth="1"/>
    <col min="12547" max="12547" width="22.85546875" style="88" customWidth="1"/>
    <col min="12548" max="12548" width="21.28515625" style="88" customWidth="1"/>
    <col min="12549" max="12549" width="11.5703125" style="88"/>
    <col min="12550" max="12550" width="15.28515625" style="88" bestFit="1" customWidth="1"/>
    <col min="12551" max="12784" width="11.5703125" style="88"/>
    <col min="12785" max="12785" width="3.28515625" style="88" customWidth="1"/>
    <col min="12786" max="12786" width="11.5703125" style="88"/>
    <col min="12787" max="12787" width="48.28515625" style="88" customWidth="1"/>
    <col min="12788" max="12788" width="11.5703125" style="88"/>
    <col min="12789" max="12791" width="21.42578125" style="88" customWidth="1"/>
    <col min="12792" max="12792" width="20.7109375" style="88" customWidth="1"/>
    <col min="12793" max="12793" width="18.7109375" style="88" customWidth="1"/>
    <col min="12794" max="12794" width="23.5703125" style="88" customWidth="1"/>
    <col min="12795" max="12795" width="30.7109375" style="88" customWidth="1"/>
    <col min="12796" max="12796" width="25.140625" style="88" customWidth="1"/>
    <col min="12797" max="12800" width="0" style="88" hidden="1" customWidth="1"/>
    <col min="12801" max="12801" width="0.85546875" style="88" customWidth="1"/>
    <col min="12802" max="12802" width="21.7109375" style="88" customWidth="1"/>
    <col min="12803" max="12803" width="22.85546875" style="88" customWidth="1"/>
    <col min="12804" max="12804" width="21.28515625" style="88" customWidth="1"/>
    <col min="12805" max="12805" width="11.5703125" style="88"/>
    <col min="12806" max="12806" width="15.28515625" style="88" bestFit="1" customWidth="1"/>
    <col min="12807" max="13040" width="11.5703125" style="88"/>
    <col min="13041" max="13041" width="3.28515625" style="88" customWidth="1"/>
    <col min="13042" max="13042" width="11.5703125" style="88"/>
    <col min="13043" max="13043" width="48.28515625" style="88" customWidth="1"/>
    <col min="13044" max="13044" width="11.5703125" style="88"/>
    <col min="13045" max="13047" width="21.42578125" style="88" customWidth="1"/>
    <col min="13048" max="13048" width="20.7109375" style="88" customWidth="1"/>
    <col min="13049" max="13049" width="18.7109375" style="88" customWidth="1"/>
    <col min="13050" max="13050" width="23.5703125" style="88" customWidth="1"/>
    <col min="13051" max="13051" width="30.7109375" style="88" customWidth="1"/>
    <col min="13052" max="13052" width="25.140625" style="88" customWidth="1"/>
    <col min="13053" max="13056" width="0" style="88" hidden="1" customWidth="1"/>
    <col min="13057" max="13057" width="0.85546875" style="88" customWidth="1"/>
    <col min="13058" max="13058" width="21.7109375" style="88" customWidth="1"/>
    <col min="13059" max="13059" width="22.85546875" style="88" customWidth="1"/>
    <col min="13060" max="13060" width="21.28515625" style="88" customWidth="1"/>
    <col min="13061" max="13061" width="11.5703125" style="88"/>
    <col min="13062" max="13062" width="15.28515625" style="88" bestFit="1" customWidth="1"/>
    <col min="13063" max="13296" width="11.5703125" style="88"/>
    <col min="13297" max="13297" width="3.28515625" style="88" customWidth="1"/>
    <col min="13298" max="13298" width="11.5703125" style="88"/>
    <col min="13299" max="13299" width="48.28515625" style="88" customWidth="1"/>
    <col min="13300" max="13300" width="11.5703125" style="88"/>
    <col min="13301" max="13303" width="21.42578125" style="88" customWidth="1"/>
    <col min="13304" max="13304" width="20.7109375" style="88" customWidth="1"/>
    <col min="13305" max="13305" width="18.7109375" style="88" customWidth="1"/>
    <col min="13306" max="13306" width="23.5703125" style="88" customWidth="1"/>
    <col min="13307" max="13307" width="30.7109375" style="88" customWidth="1"/>
    <col min="13308" max="13308" width="25.140625" style="88" customWidth="1"/>
    <col min="13309" max="13312" width="0" style="88" hidden="1" customWidth="1"/>
    <col min="13313" max="13313" width="0.85546875" style="88" customWidth="1"/>
    <col min="13314" max="13314" width="21.7109375" style="88" customWidth="1"/>
    <col min="13315" max="13315" width="22.85546875" style="88" customWidth="1"/>
    <col min="13316" max="13316" width="21.28515625" style="88" customWidth="1"/>
    <col min="13317" max="13317" width="11.5703125" style="88"/>
    <col min="13318" max="13318" width="15.28515625" style="88" bestFit="1" customWidth="1"/>
    <col min="13319" max="13552" width="11.5703125" style="88"/>
    <col min="13553" max="13553" width="3.28515625" style="88" customWidth="1"/>
    <col min="13554" max="13554" width="11.5703125" style="88"/>
    <col min="13555" max="13555" width="48.28515625" style="88" customWidth="1"/>
    <col min="13556" max="13556" width="11.5703125" style="88"/>
    <col min="13557" max="13559" width="21.42578125" style="88" customWidth="1"/>
    <col min="13560" max="13560" width="20.7109375" style="88" customWidth="1"/>
    <col min="13561" max="13561" width="18.7109375" style="88" customWidth="1"/>
    <col min="13562" max="13562" width="23.5703125" style="88" customWidth="1"/>
    <col min="13563" max="13563" width="30.7109375" style="88" customWidth="1"/>
    <col min="13564" max="13564" width="25.140625" style="88" customWidth="1"/>
    <col min="13565" max="13568" width="0" style="88" hidden="1" customWidth="1"/>
    <col min="13569" max="13569" width="0.85546875" style="88" customWidth="1"/>
    <col min="13570" max="13570" width="21.7109375" style="88" customWidth="1"/>
    <col min="13571" max="13571" width="22.85546875" style="88" customWidth="1"/>
    <col min="13572" max="13572" width="21.28515625" style="88" customWidth="1"/>
    <col min="13573" max="13573" width="11.5703125" style="88"/>
    <col min="13574" max="13574" width="15.28515625" style="88" bestFit="1" customWidth="1"/>
    <col min="13575" max="13808" width="11.5703125" style="88"/>
    <col min="13809" max="13809" width="3.28515625" style="88" customWidth="1"/>
    <col min="13810" max="13810" width="11.5703125" style="88"/>
    <col min="13811" max="13811" width="48.28515625" style="88" customWidth="1"/>
    <col min="13812" max="13812" width="11.5703125" style="88"/>
    <col min="13813" max="13815" width="21.42578125" style="88" customWidth="1"/>
    <col min="13816" max="13816" width="20.7109375" style="88" customWidth="1"/>
    <col min="13817" max="13817" width="18.7109375" style="88" customWidth="1"/>
    <col min="13818" max="13818" width="23.5703125" style="88" customWidth="1"/>
    <col min="13819" max="13819" width="30.7109375" style="88" customWidth="1"/>
    <col min="13820" max="13820" width="25.140625" style="88" customWidth="1"/>
    <col min="13821" max="13824" width="0" style="88" hidden="1" customWidth="1"/>
    <col min="13825" max="13825" width="0.85546875" style="88" customWidth="1"/>
    <col min="13826" max="13826" width="21.7109375" style="88" customWidth="1"/>
    <col min="13827" max="13827" width="22.85546875" style="88" customWidth="1"/>
    <col min="13828" max="13828" width="21.28515625" style="88" customWidth="1"/>
    <col min="13829" max="13829" width="11.5703125" style="88"/>
    <col min="13830" max="13830" width="15.28515625" style="88" bestFit="1" customWidth="1"/>
    <col min="13831" max="14064" width="11.5703125" style="88"/>
    <col min="14065" max="14065" width="3.28515625" style="88" customWidth="1"/>
    <col min="14066" max="14066" width="11.5703125" style="88"/>
    <col min="14067" max="14067" width="48.28515625" style="88" customWidth="1"/>
    <col min="14068" max="14068" width="11.5703125" style="88"/>
    <col min="14069" max="14071" width="21.42578125" style="88" customWidth="1"/>
    <col min="14072" max="14072" width="20.7109375" style="88" customWidth="1"/>
    <col min="14073" max="14073" width="18.7109375" style="88" customWidth="1"/>
    <col min="14074" max="14074" width="23.5703125" style="88" customWidth="1"/>
    <col min="14075" max="14075" width="30.7109375" style="88" customWidth="1"/>
    <col min="14076" max="14076" width="25.140625" style="88" customWidth="1"/>
    <col min="14077" max="14080" width="0" style="88" hidden="1" customWidth="1"/>
    <col min="14081" max="14081" width="0.85546875" style="88" customWidth="1"/>
    <col min="14082" max="14082" width="21.7109375" style="88" customWidth="1"/>
    <col min="14083" max="14083" width="22.85546875" style="88" customWidth="1"/>
    <col min="14084" max="14084" width="21.28515625" style="88" customWidth="1"/>
    <col min="14085" max="14085" width="11.5703125" style="88"/>
    <col min="14086" max="14086" width="15.28515625" style="88" bestFit="1" customWidth="1"/>
    <col min="14087" max="14320" width="11.5703125" style="88"/>
    <col min="14321" max="14321" width="3.28515625" style="88" customWidth="1"/>
    <col min="14322" max="14322" width="11.5703125" style="88"/>
    <col min="14323" max="14323" width="48.28515625" style="88" customWidth="1"/>
    <col min="14324" max="14324" width="11.5703125" style="88"/>
    <col min="14325" max="14327" width="21.42578125" style="88" customWidth="1"/>
    <col min="14328" max="14328" width="20.7109375" style="88" customWidth="1"/>
    <col min="14329" max="14329" width="18.7109375" style="88" customWidth="1"/>
    <col min="14330" max="14330" width="23.5703125" style="88" customWidth="1"/>
    <col min="14331" max="14331" width="30.7109375" style="88" customWidth="1"/>
    <col min="14332" max="14332" width="25.140625" style="88" customWidth="1"/>
    <col min="14333" max="14336" width="0" style="88" hidden="1" customWidth="1"/>
    <col min="14337" max="14337" width="0.85546875" style="88" customWidth="1"/>
    <col min="14338" max="14338" width="21.7109375" style="88" customWidth="1"/>
    <col min="14339" max="14339" width="22.85546875" style="88" customWidth="1"/>
    <col min="14340" max="14340" width="21.28515625" style="88" customWidth="1"/>
    <col min="14341" max="14341" width="11.5703125" style="88"/>
    <col min="14342" max="14342" width="15.28515625" style="88" bestFit="1" customWidth="1"/>
    <col min="14343" max="14576" width="11.5703125" style="88"/>
    <col min="14577" max="14577" width="3.28515625" style="88" customWidth="1"/>
    <col min="14578" max="14578" width="11.5703125" style="88"/>
    <col min="14579" max="14579" width="48.28515625" style="88" customWidth="1"/>
    <col min="14580" max="14580" width="11.5703125" style="88"/>
    <col min="14581" max="14583" width="21.42578125" style="88" customWidth="1"/>
    <col min="14584" max="14584" width="20.7109375" style="88" customWidth="1"/>
    <col min="14585" max="14585" width="18.7109375" style="88" customWidth="1"/>
    <col min="14586" max="14586" width="23.5703125" style="88" customWidth="1"/>
    <col min="14587" max="14587" width="30.7109375" style="88" customWidth="1"/>
    <col min="14588" max="14588" width="25.140625" style="88" customWidth="1"/>
    <col min="14589" max="14592" width="0" style="88" hidden="1" customWidth="1"/>
    <col min="14593" max="14593" width="0.85546875" style="88" customWidth="1"/>
    <col min="14594" max="14594" width="21.7109375" style="88" customWidth="1"/>
    <col min="14595" max="14595" width="22.85546875" style="88" customWidth="1"/>
    <col min="14596" max="14596" width="21.28515625" style="88" customWidth="1"/>
    <col min="14597" max="14597" width="11.5703125" style="88"/>
    <col min="14598" max="14598" width="15.28515625" style="88" bestFit="1" customWidth="1"/>
    <col min="14599" max="14832" width="11.5703125" style="88"/>
    <col min="14833" max="14833" width="3.28515625" style="88" customWidth="1"/>
    <col min="14834" max="14834" width="11.5703125" style="88"/>
    <col min="14835" max="14835" width="48.28515625" style="88" customWidth="1"/>
    <col min="14836" max="14836" width="11.5703125" style="88"/>
    <col min="14837" max="14839" width="21.42578125" style="88" customWidth="1"/>
    <col min="14840" max="14840" width="20.7109375" style="88" customWidth="1"/>
    <col min="14841" max="14841" width="18.7109375" style="88" customWidth="1"/>
    <col min="14842" max="14842" width="23.5703125" style="88" customWidth="1"/>
    <col min="14843" max="14843" width="30.7109375" style="88" customWidth="1"/>
    <col min="14844" max="14844" width="25.140625" style="88" customWidth="1"/>
    <col min="14845" max="14848" width="0" style="88" hidden="1" customWidth="1"/>
    <col min="14849" max="14849" width="0.85546875" style="88" customWidth="1"/>
    <col min="14850" max="14850" width="21.7109375" style="88" customWidth="1"/>
    <col min="14851" max="14851" width="22.85546875" style="88" customWidth="1"/>
    <col min="14852" max="14852" width="21.28515625" style="88" customWidth="1"/>
    <col min="14853" max="14853" width="11.5703125" style="88"/>
    <col min="14854" max="14854" width="15.28515625" style="88" bestFit="1" customWidth="1"/>
    <col min="14855" max="15088" width="11.5703125" style="88"/>
    <col min="15089" max="15089" width="3.28515625" style="88" customWidth="1"/>
    <col min="15090" max="15090" width="11.5703125" style="88"/>
    <col min="15091" max="15091" width="48.28515625" style="88" customWidth="1"/>
    <col min="15092" max="15092" width="11.5703125" style="88"/>
    <col min="15093" max="15095" width="21.42578125" style="88" customWidth="1"/>
    <col min="15096" max="15096" width="20.7109375" style="88" customWidth="1"/>
    <col min="15097" max="15097" width="18.7109375" style="88" customWidth="1"/>
    <col min="15098" max="15098" width="23.5703125" style="88" customWidth="1"/>
    <col min="15099" max="15099" width="30.7109375" style="88" customWidth="1"/>
    <col min="15100" max="15100" width="25.140625" style="88" customWidth="1"/>
    <col min="15101" max="15104" width="0" style="88" hidden="1" customWidth="1"/>
    <col min="15105" max="15105" width="0.85546875" style="88" customWidth="1"/>
    <col min="15106" max="15106" width="21.7109375" style="88" customWidth="1"/>
    <col min="15107" max="15107" width="22.85546875" style="88" customWidth="1"/>
    <col min="15108" max="15108" width="21.28515625" style="88" customWidth="1"/>
    <col min="15109" max="15109" width="11.5703125" style="88"/>
    <col min="15110" max="15110" width="15.28515625" style="88" bestFit="1" customWidth="1"/>
    <col min="15111" max="15344" width="11.5703125" style="88"/>
    <col min="15345" max="15345" width="3.28515625" style="88" customWidth="1"/>
    <col min="15346" max="15346" width="11.5703125" style="88"/>
    <col min="15347" max="15347" width="48.28515625" style="88" customWidth="1"/>
    <col min="15348" max="15348" width="11.5703125" style="88"/>
    <col min="15349" max="15351" width="21.42578125" style="88" customWidth="1"/>
    <col min="15352" max="15352" width="20.7109375" style="88" customWidth="1"/>
    <col min="15353" max="15353" width="18.7109375" style="88" customWidth="1"/>
    <col min="15354" max="15354" width="23.5703125" style="88" customWidth="1"/>
    <col min="15355" max="15355" width="30.7109375" style="88" customWidth="1"/>
    <col min="15356" max="15356" width="25.140625" style="88" customWidth="1"/>
    <col min="15357" max="15360" width="0" style="88" hidden="1" customWidth="1"/>
    <col min="15361" max="15361" width="0.85546875" style="88" customWidth="1"/>
    <col min="15362" max="15362" width="21.7109375" style="88" customWidth="1"/>
    <col min="15363" max="15363" width="22.85546875" style="88" customWidth="1"/>
    <col min="15364" max="15364" width="21.28515625" style="88" customWidth="1"/>
    <col min="15365" max="15365" width="11.5703125" style="88"/>
    <col min="15366" max="15366" width="15.28515625" style="88" bestFit="1" customWidth="1"/>
    <col min="15367" max="15600" width="11.5703125" style="88"/>
    <col min="15601" max="15601" width="3.28515625" style="88" customWidth="1"/>
    <col min="15602" max="15602" width="11.5703125" style="88"/>
    <col min="15603" max="15603" width="48.28515625" style="88" customWidth="1"/>
    <col min="15604" max="15604" width="11.5703125" style="88"/>
    <col min="15605" max="15607" width="21.42578125" style="88" customWidth="1"/>
    <col min="15608" max="15608" width="20.7109375" style="88" customWidth="1"/>
    <col min="15609" max="15609" width="18.7109375" style="88" customWidth="1"/>
    <col min="15610" max="15610" width="23.5703125" style="88" customWidth="1"/>
    <col min="15611" max="15611" width="30.7109375" style="88" customWidth="1"/>
    <col min="15612" max="15612" width="25.140625" style="88" customWidth="1"/>
    <col min="15613" max="15616" width="0" style="88" hidden="1" customWidth="1"/>
    <col min="15617" max="15617" width="0.85546875" style="88" customWidth="1"/>
    <col min="15618" max="15618" width="21.7109375" style="88" customWidth="1"/>
    <col min="15619" max="15619" width="22.85546875" style="88" customWidth="1"/>
    <col min="15620" max="15620" width="21.28515625" style="88" customWidth="1"/>
    <col min="15621" max="15621" width="11.5703125" style="88"/>
    <col min="15622" max="15622" width="15.28515625" style="88" bestFit="1" customWidth="1"/>
    <col min="15623" max="15856" width="11.5703125" style="88"/>
    <col min="15857" max="15857" width="3.28515625" style="88" customWidth="1"/>
    <col min="15858" max="15858" width="11.5703125" style="88"/>
    <col min="15859" max="15859" width="48.28515625" style="88" customWidth="1"/>
    <col min="15860" max="15860" width="11.5703125" style="88"/>
    <col min="15861" max="15863" width="21.42578125" style="88" customWidth="1"/>
    <col min="15864" max="15864" width="20.7109375" style="88" customWidth="1"/>
    <col min="15865" max="15865" width="18.7109375" style="88" customWidth="1"/>
    <col min="15866" max="15866" width="23.5703125" style="88" customWidth="1"/>
    <col min="15867" max="15867" width="30.7109375" style="88" customWidth="1"/>
    <col min="15868" max="15868" width="25.140625" style="88" customWidth="1"/>
    <col min="15869" max="15872" width="0" style="88" hidden="1" customWidth="1"/>
    <col min="15873" max="15873" width="0.85546875" style="88" customWidth="1"/>
    <col min="15874" max="15874" width="21.7109375" style="88" customWidth="1"/>
    <col min="15875" max="15875" width="22.85546875" style="88" customWidth="1"/>
    <col min="15876" max="15876" width="21.28515625" style="88" customWidth="1"/>
    <col min="15877" max="15877" width="11.5703125" style="88"/>
    <col min="15878" max="15878" width="15.28515625" style="88" bestFit="1" customWidth="1"/>
    <col min="15879" max="16112" width="11.5703125" style="88"/>
    <col min="16113" max="16113" width="3.28515625" style="88" customWidth="1"/>
    <col min="16114" max="16114" width="11.5703125" style="88"/>
    <col min="16115" max="16115" width="48.28515625" style="88" customWidth="1"/>
    <col min="16116" max="16116" width="11.5703125" style="88"/>
    <col min="16117" max="16119" width="21.42578125" style="88" customWidth="1"/>
    <col min="16120" max="16120" width="20.7109375" style="88" customWidth="1"/>
    <col min="16121" max="16121" width="18.7109375" style="88" customWidth="1"/>
    <col min="16122" max="16122" width="23.5703125" style="88" customWidth="1"/>
    <col min="16123" max="16123" width="30.7109375" style="88" customWidth="1"/>
    <col min="16124" max="16124" width="25.140625" style="88" customWidth="1"/>
    <col min="16125" max="16128" width="0" style="88" hidden="1" customWidth="1"/>
    <col min="16129" max="16129" width="0.85546875" style="88" customWidth="1"/>
    <col min="16130" max="16130" width="21.7109375" style="88" customWidth="1"/>
    <col min="16131" max="16131" width="22.85546875" style="88" customWidth="1"/>
    <col min="16132" max="16132" width="21.28515625" style="88" customWidth="1"/>
    <col min="16133" max="16133" width="11.5703125" style="88"/>
    <col min="16134" max="16134" width="15.28515625" style="88" bestFit="1" customWidth="1"/>
    <col min="16135" max="16384" width="11.5703125" style="88"/>
  </cols>
  <sheetData>
    <row r="1" spans="1:14" ht="15" customHeight="1" x14ac:dyDescent="0.25">
      <c r="A1" s="180" t="s">
        <v>222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</row>
    <row r="2" spans="1:14" ht="16.149999999999999" customHeight="1" thickBot="1" x14ac:dyDescent="0.3">
      <c r="A2" s="180" t="s">
        <v>221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</row>
    <row r="3" spans="1:14" ht="20.25" customHeight="1" x14ac:dyDescent="0.25">
      <c r="A3" s="206"/>
      <c r="B3" s="207"/>
      <c r="C3" s="207"/>
      <c r="D3" s="207"/>
      <c r="E3" s="208" t="s">
        <v>232</v>
      </c>
      <c r="F3" s="209"/>
      <c r="G3" s="181" t="s">
        <v>233</v>
      </c>
      <c r="H3" s="182"/>
      <c r="I3" s="181" t="s">
        <v>234</v>
      </c>
      <c r="J3" s="182"/>
      <c r="K3" s="181" t="s">
        <v>231</v>
      </c>
      <c r="L3" s="182"/>
    </row>
    <row r="4" spans="1:14" x14ac:dyDescent="0.25">
      <c r="A4" s="89" t="s">
        <v>0</v>
      </c>
      <c r="B4" s="90" t="s">
        <v>1</v>
      </c>
      <c r="C4" s="90" t="s">
        <v>2</v>
      </c>
      <c r="D4" s="90" t="s">
        <v>3</v>
      </c>
      <c r="E4" s="90" t="s">
        <v>4</v>
      </c>
      <c r="F4" s="91" t="s">
        <v>5</v>
      </c>
      <c r="G4" s="89" t="s">
        <v>4</v>
      </c>
      <c r="H4" s="91" t="s">
        <v>5</v>
      </c>
      <c r="I4" s="89" t="s">
        <v>4</v>
      </c>
      <c r="J4" s="91" t="s">
        <v>5</v>
      </c>
      <c r="K4" s="92" t="s">
        <v>4</v>
      </c>
      <c r="L4" s="93" t="s">
        <v>5</v>
      </c>
    </row>
    <row r="5" spans="1:14" x14ac:dyDescent="0.25">
      <c r="A5" s="89"/>
      <c r="B5" s="58" t="s">
        <v>228</v>
      </c>
      <c r="C5" s="90"/>
      <c r="D5" s="90"/>
      <c r="E5" s="90"/>
      <c r="F5" s="91"/>
      <c r="G5" s="89"/>
      <c r="H5" s="91"/>
      <c r="I5" s="89"/>
      <c r="J5" s="91"/>
      <c r="K5" s="92"/>
      <c r="L5" s="93"/>
    </row>
    <row r="6" spans="1:14" x14ac:dyDescent="0.25">
      <c r="A6" s="94" t="s">
        <v>230</v>
      </c>
      <c r="B6" s="95" t="s">
        <v>145</v>
      </c>
      <c r="C6" s="95"/>
      <c r="D6" s="96"/>
      <c r="E6" s="95"/>
      <c r="F6" s="97"/>
      <c r="G6" s="98"/>
      <c r="H6" s="99"/>
      <c r="I6" s="98"/>
      <c r="J6" s="100"/>
      <c r="K6" s="101"/>
      <c r="L6" s="102"/>
    </row>
    <row r="7" spans="1:14" x14ac:dyDescent="0.25">
      <c r="A7" s="103">
        <v>1</v>
      </c>
      <c r="B7" s="104" t="s">
        <v>6</v>
      </c>
      <c r="C7" s="105"/>
      <c r="D7" s="106"/>
      <c r="E7" s="107"/>
      <c r="F7" s="108"/>
      <c r="G7" s="98"/>
      <c r="H7" s="99"/>
      <c r="I7" s="98"/>
      <c r="J7" s="100"/>
      <c r="K7" s="101"/>
      <c r="L7" s="102"/>
    </row>
    <row r="8" spans="1:14" ht="38.450000000000003" customHeight="1" x14ac:dyDescent="0.25">
      <c r="A8" s="109" t="s">
        <v>71</v>
      </c>
      <c r="B8" s="110" t="s">
        <v>47</v>
      </c>
      <c r="C8" s="111" t="s">
        <v>7</v>
      </c>
      <c r="D8" s="112">
        <v>73.3</v>
      </c>
      <c r="E8" s="191">
        <v>27639.45</v>
      </c>
      <c r="F8" s="192">
        <f>+E8*D8</f>
        <v>2025971.6850000001</v>
      </c>
      <c r="G8" s="193">
        <v>27650.52</v>
      </c>
      <c r="H8" s="192">
        <f>+G8*D8</f>
        <v>2026783.1159999999</v>
      </c>
      <c r="I8" s="194">
        <v>27658</v>
      </c>
      <c r="J8" s="192">
        <f>+I8*D8</f>
        <v>2027331.4</v>
      </c>
      <c r="K8" s="196">
        <f>AVERAGE(E8,G8,I8)</f>
        <v>27649.323333333334</v>
      </c>
      <c r="L8" s="203">
        <f>+K8*D8</f>
        <v>2026695.4003333333</v>
      </c>
      <c r="M8" s="114"/>
      <c r="N8" s="205"/>
    </row>
    <row r="9" spans="1:14" ht="30" customHeight="1" x14ac:dyDescent="0.25">
      <c r="A9" s="109" t="s">
        <v>72</v>
      </c>
      <c r="B9" s="110" t="s">
        <v>119</v>
      </c>
      <c r="C9" s="111" t="s">
        <v>7</v>
      </c>
      <c r="D9" s="112">
        <v>31.16</v>
      </c>
      <c r="E9" s="191">
        <v>30400</v>
      </c>
      <c r="F9" s="192">
        <f t="shared" ref="F9:F72" si="0">+E9*D9</f>
        <v>947264</v>
      </c>
      <c r="G9" s="193">
        <v>31440.23</v>
      </c>
      <c r="H9" s="192">
        <f t="shared" ref="H9:H72" si="1">+G9*D9</f>
        <v>979677.56680000003</v>
      </c>
      <c r="I9" s="194">
        <v>29402</v>
      </c>
      <c r="J9" s="192">
        <f t="shared" ref="J9:J72" si="2">+I9*D9</f>
        <v>916166.32</v>
      </c>
      <c r="K9" s="196">
        <f t="shared" ref="K9:K71" si="3">AVERAGE(E9,G9,I9)</f>
        <v>30414.076666666664</v>
      </c>
      <c r="L9" s="203">
        <f t="shared" ref="L9:L72" si="4">+K9*D9</f>
        <v>947702.62893333321</v>
      </c>
      <c r="M9" s="114"/>
      <c r="N9" s="205"/>
    </row>
    <row r="10" spans="1:14" ht="25.15" customHeight="1" x14ac:dyDescent="0.25">
      <c r="A10" s="109" t="s">
        <v>73</v>
      </c>
      <c r="B10" s="110" t="s">
        <v>48</v>
      </c>
      <c r="C10" s="111" t="s">
        <v>45</v>
      </c>
      <c r="D10" s="112">
        <v>1</v>
      </c>
      <c r="E10" s="191">
        <v>101250</v>
      </c>
      <c r="F10" s="192">
        <f t="shared" si="0"/>
        <v>101250</v>
      </c>
      <c r="G10" s="193">
        <v>101300.32</v>
      </c>
      <c r="H10" s="192">
        <f t="shared" si="1"/>
        <v>101300.32</v>
      </c>
      <c r="I10" s="194">
        <v>101593</v>
      </c>
      <c r="J10" s="192">
        <f t="shared" si="2"/>
        <v>101593</v>
      </c>
      <c r="K10" s="196">
        <f t="shared" si="3"/>
        <v>101381.10666666667</v>
      </c>
      <c r="L10" s="203">
        <f t="shared" si="4"/>
        <v>101381.10666666667</v>
      </c>
      <c r="M10" s="114"/>
      <c r="N10" s="205"/>
    </row>
    <row r="11" spans="1:14" ht="25.15" customHeight="1" x14ac:dyDescent="0.25">
      <c r="A11" s="109" t="s">
        <v>74</v>
      </c>
      <c r="B11" s="110" t="s">
        <v>49</v>
      </c>
      <c r="C11" s="111" t="s">
        <v>45</v>
      </c>
      <c r="D11" s="112">
        <v>6</v>
      </c>
      <c r="E11" s="191">
        <v>101382</v>
      </c>
      <c r="F11" s="192">
        <f t="shared" si="0"/>
        <v>608292</v>
      </c>
      <c r="G11" s="193">
        <v>101300.32</v>
      </c>
      <c r="H11" s="192">
        <f t="shared" si="1"/>
        <v>607801.92000000004</v>
      </c>
      <c r="I11" s="194">
        <v>101461</v>
      </c>
      <c r="J11" s="192">
        <f t="shared" si="2"/>
        <v>608766</v>
      </c>
      <c r="K11" s="196">
        <f t="shared" si="3"/>
        <v>101381.10666666667</v>
      </c>
      <c r="L11" s="203">
        <f t="shared" si="4"/>
        <v>608286.64</v>
      </c>
      <c r="M11" s="114"/>
      <c r="N11" s="205"/>
    </row>
    <row r="12" spans="1:14" ht="25.15" customHeight="1" x14ac:dyDescent="0.25">
      <c r="A12" s="109" t="s">
        <v>75</v>
      </c>
      <c r="B12" s="110" t="s">
        <v>50</v>
      </c>
      <c r="C12" s="111" t="s">
        <v>45</v>
      </c>
      <c r="D12" s="112">
        <v>1</v>
      </c>
      <c r="E12" s="191">
        <v>304140.25</v>
      </c>
      <c r="F12" s="192">
        <f t="shared" si="0"/>
        <v>304140.25</v>
      </c>
      <c r="G12" s="193">
        <v>304150.84999999998</v>
      </c>
      <c r="H12" s="192">
        <f t="shared" si="1"/>
        <v>304150.84999999998</v>
      </c>
      <c r="I12" s="194">
        <v>304140</v>
      </c>
      <c r="J12" s="192">
        <f t="shared" si="2"/>
        <v>304140</v>
      </c>
      <c r="K12" s="196">
        <f t="shared" si="3"/>
        <v>304143.7</v>
      </c>
      <c r="L12" s="203">
        <f t="shared" si="4"/>
        <v>304143.7</v>
      </c>
      <c r="M12" s="114"/>
      <c r="N12" s="205"/>
    </row>
    <row r="13" spans="1:14" ht="25.15" customHeight="1" x14ac:dyDescent="0.25">
      <c r="A13" s="109" t="s">
        <v>76</v>
      </c>
      <c r="B13" s="110" t="s">
        <v>51</v>
      </c>
      <c r="C13" s="111" t="s">
        <v>45</v>
      </c>
      <c r="D13" s="112">
        <v>1</v>
      </c>
      <c r="E13" s="191">
        <v>375000</v>
      </c>
      <c r="F13" s="192">
        <f t="shared" si="0"/>
        <v>375000</v>
      </c>
      <c r="G13" s="193">
        <v>380100</v>
      </c>
      <c r="H13" s="192">
        <f t="shared" si="1"/>
        <v>380100</v>
      </c>
      <c r="I13" s="194">
        <v>385439</v>
      </c>
      <c r="J13" s="192">
        <f t="shared" si="2"/>
        <v>385439</v>
      </c>
      <c r="K13" s="196">
        <f t="shared" si="3"/>
        <v>380179.66666666669</v>
      </c>
      <c r="L13" s="203">
        <f t="shared" si="4"/>
        <v>380179.66666666669</v>
      </c>
      <c r="M13" s="114"/>
      <c r="N13" s="205"/>
    </row>
    <row r="14" spans="1:14" ht="25.15" customHeight="1" x14ac:dyDescent="0.25">
      <c r="A14" s="109" t="s">
        <v>77</v>
      </c>
      <c r="B14" s="110" t="s">
        <v>121</v>
      </c>
      <c r="C14" s="111" t="s">
        <v>7</v>
      </c>
      <c r="D14" s="112">
        <v>103</v>
      </c>
      <c r="E14" s="191">
        <v>12000</v>
      </c>
      <c r="F14" s="192">
        <f t="shared" si="0"/>
        <v>1236000</v>
      </c>
      <c r="G14" s="193">
        <v>12680.36</v>
      </c>
      <c r="H14" s="192">
        <f t="shared" si="1"/>
        <v>1306077.08</v>
      </c>
      <c r="I14" s="194">
        <v>13337</v>
      </c>
      <c r="J14" s="192">
        <f t="shared" si="2"/>
        <v>1373711</v>
      </c>
      <c r="K14" s="196">
        <f t="shared" si="3"/>
        <v>12672.453333333333</v>
      </c>
      <c r="L14" s="203">
        <f t="shared" si="4"/>
        <v>1305262.6933333334</v>
      </c>
      <c r="M14" s="114"/>
      <c r="N14" s="205"/>
    </row>
    <row r="15" spans="1:14" x14ac:dyDescent="0.25">
      <c r="A15" s="103">
        <v>2</v>
      </c>
      <c r="B15" s="104" t="s">
        <v>8</v>
      </c>
      <c r="C15" s="105"/>
      <c r="D15" s="106"/>
      <c r="E15" s="195"/>
      <c r="F15" s="192">
        <f t="shared" si="0"/>
        <v>0</v>
      </c>
      <c r="G15" s="193"/>
      <c r="H15" s="192">
        <f t="shared" si="1"/>
        <v>0</v>
      </c>
      <c r="I15" s="196"/>
      <c r="J15" s="192">
        <f t="shared" si="2"/>
        <v>0</v>
      </c>
      <c r="K15" s="196"/>
      <c r="L15" s="203"/>
      <c r="M15" s="114"/>
      <c r="N15" s="205"/>
    </row>
    <row r="16" spans="1:14" ht="30" customHeight="1" x14ac:dyDescent="0.25">
      <c r="A16" s="117" t="s">
        <v>9</v>
      </c>
      <c r="B16" s="118" t="s">
        <v>126</v>
      </c>
      <c r="C16" s="105" t="s">
        <v>10</v>
      </c>
      <c r="D16" s="112">
        <v>13</v>
      </c>
      <c r="E16" s="197">
        <v>37560.230000000003</v>
      </c>
      <c r="F16" s="192">
        <f t="shared" si="0"/>
        <v>488282.99000000005</v>
      </c>
      <c r="G16" s="193">
        <v>37550.120000000003</v>
      </c>
      <c r="H16" s="192">
        <f t="shared" si="1"/>
        <v>488151.56000000006</v>
      </c>
      <c r="I16" s="193">
        <v>37536</v>
      </c>
      <c r="J16" s="192">
        <f t="shared" si="2"/>
        <v>487968</v>
      </c>
      <c r="K16" s="196">
        <f t="shared" si="3"/>
        <v>37548.783333333333</v>
      </c>
      <c r="L16" s="203">
        <f t="shared" si="4"/>
        <v>488134.18333333335</v>
      </c>
      <c r="M16" s="114"/>
      <c r="N16" s="205"/>
    </row>
    <row r="17" spans="1:14" x14ac:dyDescent="0.25">
      <c r="A17" s="117" t="s">
        <v>55</v>
      </c>
      <c r="B17" s="118" t="s">
        <v>135</v>
      </c>
      <c r="C17" s="105" t="s">
        <v>10</v>
      </c>
      <c r="D17" s="112">
        <v>30.41</v>
      </c>
      <c r="E17" s="197">
        <v>132500.47</v>
      </c>
      <c r="F17" s="192">
        <f t="shared" si="0"/>
        <v>4029339.2927000001</v>
      </c>
      <c r="G17" s="193">
        <v>130000</v>
      </c>
      <c r="H17" s="192">
        <f t="shared" si="1"/>
        <v>3953300</v>
      </c>
      <c r="I17" s="193">
        <v>135300</v>
      </c>
      <c r="J17" s="192">
        <f t="shared" si="2"/>
        <v>4114473</v>
      </c>
      <c r="K17" s="196">
        <f t="shared" si="3"/>
        <v>132600.15666666665</v>
      </c>
      <c r="L17" s="203">
        <f t="shared" si="4"/>
        <v>4032370.7642333326</v>
      </c>
      <c r="M17" s="114"/>
      <c r="N17" s="205"/>
    </row>
    <row r="18" spans="1:14" x14ac:dyDescent="0.25">
      <c r="A18" s="103">
        <v>3</v>
      </c>
      <c r="B18" s="104" t="s">
        <v>203</v>
      </c>
      <c r="C18" s="105"/>
      <c r="D18" s="106"/>
      <c r="E18" s="195"/>
      <c r="F18" s="192">
        <f t="shared" si="0"/>
        <v>0</v>
      </c>
      <c r="G18" s="193"/>
      <c r="H18" s="192">
        <f t="shared" si="1"/>
        <v>0</v>
      </c>
      <c r="I18" s="196"/>
      <c r="J18" s="192">
        <f t="shared" si="2"/>
        <v>0</v>
      </c>
      <c r="K18" s="196"/>
      <c r="L18" s="203"/>
      <c r="M18" s="114"/>
      <c r="N18" s="205"/>
    </row>
    <row r="19" spans="1:14" x14ac:dyDescent="0.25">
      <c r="A19" s="103" t="s">
        <v>12</v>
      </c>
      <c r="B19" s="104" t="s">
        <v>13</v>
      </c>
      <c r="C19" s="105"/>
      <c r="D19" s="106"/>
      <c r="E19" s="195"/>
      <c r="F19" s="192">
        <f t="shared" si="0"/>
        <v>0</v>
      </c>
      <c r="G19" s="193"/>
      <c r="H19" s="192">
        <f t="shared" si="1"/>
        <v>0</v>
      </c>
      <c r="I19" s="196"/>
      <c r="J19" s="192">
        <f t="shared" si="2"/>
        <v>0</v>
      </c>
      <c r="K19" s="196"/>
      <c r="L19" s="203"/>
      <c r="M19" s="114"/>
      <c r="N19" s="205"/>
    </row>
    <row r="20" spans="1:14" ht="33" customHeight="1" x14ac:dyDescent="0.25">
      <c r="A20" s="117" t="s">
        <v>14</v>
      </c>
      <c r="B20" s="118" t="s">
        <v>15</v>
      </c>
      <c r="C20" s="105" t="s">
        <v>10</v>
      </c>
      <c r="D20" s="112">
        <v>4.6100000000000003</v>
      </c>
      <c r="E20" s="197">
        <v>652896.14</v>
      </c>
      <c r="F20" s="192">
        <f t="shared" si="0"/>
        <v>3009851.2054000003</v>
      </c>
      <c r="G20" s="193">
        <v>653050.14</v>
      </c>
      <c r="H20" s="192">
        <f t="shared" si="1"/>
        <v>3010561.1454000003</v>
      </c>
      <c r="I20" s="193">
        <v>653134.72</v>
      </c>
      <c r="J20" s="192">
        <f t="shared" si="2"/>
        <v>3010951.0592</v>
      </c>
      <c r="K20" s="196">
        <f t="shared" si="3"/>
        <v>653027</v>
      </c>
      <c r="L20" s="203">
        <f t="shared" si="4"/>
        <v>3010454.47</v>
      </c>
      <c r="M20" s="114"/>
      <c r="N20" s="205"/>
    </row>
    <row r="21" spans="1:14" x14ac:dyDescent="0.25">
      <c r="A21" s="117" t="s">
        <v>16</v>
      </c>
      <c r="B21" s="118" t="s">
        <v>53</v>
      </c>
      <c r="C21" s="105" t="s">
        <v>10</v>
      </c>
      <c r="D21" s="112">
        <v>0.62</v>
      </c>
      <c r="E21" s="197">
        <v>950000</v>
      </c>
      <c r="F21" s="192">
        <f t="shared" si="0"/>
        <v>589000</v>
      </c>
      <c r="G21" s="193">
        <v>953200</v>
      </c>
      <c r="H21" s="192">
        <f t="shared" si="1"/>
        <v>590984</v>
      </c>
      <c r="I21" s="193">
        <v>956256</v>
      </c>
      <c r="J21" s="192">
        <f t="shared" si="2"/>
        <v>592878.72</v>
      </c>
      <c r="K21" s="196">
        <f t="shared" si="3"/>
        <v>953152</v>
      </c>
      <c r="L21" s="203">
        <f t="shared" si="4"/>
        <v>590954.23999999999</v>
      </c>
      <c r="M21" s="114"/>
      <c r="N21" s="205"/>
    </row>
    <row r="22" spans="1:14" x14ac:dyDescent="0.25">
      <c r="A22" s="117" t="s">
        <v>17</v>
      </c>
      <c r="B22" s="120" t="s">
        <v>85</v>
      </c>
      <c r="C22" s="105" t="s">
        <v>10</v>
      </c>
      <c r="D22" s="112">
        <v>0.54</v>
      </c>
      <c r="E22" s="197">
        <v>987200.18</v>
      </c>
      <c r="F22" s="192">
        <f t="shared" si="0"/>
        <v>533088.09720000008</v>
      </c>
      <c r="G22" s="193">
        <v>987200.25</v>
      </c>
      <c r="H22" s="192">
        <f t="shared" si="1"/>
        <v>533088.13500000001</v>
      </c>
      <c r="I22" s="193">
        <v>987301.57</v>
      </c>
      <c r="J22" s="192">
        <f t="shared" si="2"/>
        <v>533142.84779999999</v>
      </c>
      <c r="K22" s="196">
        <f t="shared" si="3"/>
        <v>987234</v>
      </c>
      <c r="L22" s="203">
        <f t="shared" si="4"/>
        <v>533106.36</v>
      </c>
      <c r="M22" s="114"/>
      <c r="N22" s="205"/>
    </row>
    <row r="23" spans="1:14" ht="25.5" x14ac:dyDescent="0.25">
      <c r="A23" s="117" t="s">
        <v>61</v>
      </c>
      <c r="B23" s="110" t="s">
        <v>122</v>
      </c>
      <c r="C23" s="105" t="s">
        <v>52</v>
      </c>
      <c r="D23" s="112">
        <v>25.8</v>
      </c>
      <c r="E23" s="191">
        <v>108609.54</v>
      </c>
      <c r="F23" s="192">
        <f t="shared" si="0"/>
        <v>2802126.1319999998</v>
      </c>
      <c r="G23" s="193">
        <v>106556.25</v>
      </c>
      <c r="H23" s="192">
        <f t="shared" si="1"/>
        <v>2749151.25</v>
      </c>
      <c r="I23" s="198">
        <v>110961.21000000004</v>
      </c>
      <c r="J23" s="192">
        <f t="shared" si="2"/>
        <v>2862799.2180000008</v>
      </c>
      <c r="K23" s="196">
        <f t="shared" si="3"/>
        <v>108709</v>
      </c>
      <c r="L23" s="203">
        <f t="shared" si="4"/>
        <v>2804692.2</v>
      </c>
      <c r="M23" s="114"/>
      <c r="N23" s="205"/>
    </row>
    <row r="24" spans="1:14" x14ac:dyDescent="0.25">
      <c r="A24" s="103" t="s">
        <v>18</v>
      </c>
      <c r="B24" s="104" t="s">
        <v>19</v>
      </c>
      <c r="C24" s="105"/>
      <c r="D24" s="106"/>
      <c r="E24" s="195"/>
      <c r="F24" s="192">
        <f t="shared" si="0"/>
        <v>0</v>
      </c>
      <c r="G24" s="193"/>
      <c r="H24" s="192">
        <f t="shared" si="1"/>
        <v>0</v>
      </c>
      <c r="I24" s="196"/>
      <c r="J24" s="192">
        <f t="shared" si="2"/>
        <v>0</v>
      </c>
      <c r="K24" s="196"/>
      <c r="L24" s="203"/>
      <c r="M24" s="114"/>
      <c r="N24" s="205"/>
    </row>
    <row r="25" spans="1:14" ht="26.25" customHeight="1" x14ac:dyDescent="0.25">
      <c r="A25" s="117" t="s">
        <v>56</v>
      </c>
      <c r="B25" s="118" t="s">
        <v>21</v>
      </c>
      <c r="C25" s="105" t="s">
        <v>7</v>
      </c>
      <c r="D25" s="112">
        <v>102</v>
      </c>
      <c r="E25" s="197">
        <v>98100</v>
      </c>
      <c r="F25" s="192">
        <f t="shared" si="0"/>
        <v>10006200</v>
      </c>
      <c r="G25" s="193">
        <v>100326</v>
      </c>
      <c r="H25" s="192">
        <f t="shared" si="1"/>
        <v>10233252</v>
      </c>
      <c r="I25" s="194">
        <v>95938</v>
      </c>
      <c r="J25" s="192">
        <f t="shared" si="2"/>
        <v>9785676</v>
      </c>
      <c r="K25" s="196">
        <f t="shared" si="3"/>
        <v>98121.333333333328</v>
      </c>
      <c r="L25" s="203">
        <f t="shared" si="4"/>
        <v>10008376</v>
      </c>
      <c r="M25" s="114"/>
      <c r="N25" s="205"/>
    </row>
    <row r="26" spans="1:14" ht="26.25" customHeight="1" x14ac:dyDescent="0.25">
      <c r="A26" s="117" t="s">
        <v>57</v>
      </c>
      <c r="B26" s="118" t="s">
        <v>136</v>
      </c>
      <c r="C26" s="105" t="s">
        <v>52</v>
      </c>
      <c r="D26" s="112">
        <v>34</v>
      </c>
      <c r="E26" s="197">
        <v>108987.65</v>
      </c>
      <c r="F26" s="192">
        <f t="shared" si="0"/>
        <v>3705580.0999999996</v>
      </c>
      <c r="G26" s="193">
        <v>112954</v>
      </c>
      <c r="H26" s="192">
        <f t="shared" si="1"/>
        <v>3840436</v>
      </c>
      <c r="I26" s="194">
        <v>105919.35000000008</v>
      </c>
      <c r="J26" s="192">
        <f t="shared" si="2"/>
        <v>3601257.9000000027</v>
      </c>
      <c r="K26" s="196">
        <f t="shared" si="3"/>
        <v>109287.00000000001</v>
      </c>
      <c r="L26" s="203">
        <f t="shared" si="4"/>
        <v>3715758.0000000005</v>
      </c>
      <c r="M26" s="114"/>
      <c r="N26" s="205"/>
    </row>
    <row r="27" spans="1:14" x14ac:dyDescent="0.25">
      <c r="A27" s="117" t="s">
        <v>58</v>
      </c>
      <c r="B27" s="118" t="s">
        <v>144</v>
      </c>
      <c r="C27" s="105" t="s">
        <v>52</v>
      </c>
      <c r="D27" s="112">
        <v>20.2</v>
      </c>
      <c r="E27" s="197">
        <v>76500</v>
      </c>
      <c r="F27" s="192">
        <f t="shared" si="0"/>
        <v>1545300</v>
      </c>
      <c r="G27" s="193">
        <v>77256.350000000006</v>
      </c>
      <c r="H27" s="192">
        <f t="shared" si="1"/>
        <v>1560578.27</v>
      </c>
      <c r="I27" s="194">
        <v>75747.55</v>
      </c>
      <c r="J27" s="192">
        <f t="shared" si="2"/>
        <v>1530100.51</v>
      </c>
      <c r="K27" s="196">
        <f t="shared" si="3"/>
        <v>76501.3</v>
      </c>
      <c r="L27" s="203">
        <f t="shared" si="4"/>
        <v>1545326.26</v>
      </c>
      <c r="M27" s="114"/>
      <c r="N27" s="205"/>
    </row>
    <row r="28" spans="1:14" ht="25.5" x14ac:dyDescent="0.25">
      <c r="A28" s="117" t="s">
        <v>134</v>
      </c>
      <c r="B28" s="118" t="s">
        <v>143</v>
      </c>
      <c r="C28" s="105" t="s">
        <v>52</v>
      </c>
      <c r="D28" s="112">
        <v>25.82</v>
      </c>
      <c r="E28" s="197">
        <v>82500.240000000005</v>
      </c>
      <c r="F28" s="192">
        <f t="shared" si="0"/>
        <v>2130156.1968</v>
      </c>
      <c r="G28" s="193">
        <v>82000</v>
      </c>
      <c r="H28" s="192">
        <f t="shared" si="1"/>
        <v>2117240</v>
      </c>
      <c r="I28" s="194">
        <v>81440.359999999957</v>
      </c>
      <c r="J28" s="192">
        <f t="shared" si="2"/>
        <v>2102790.0951999989</v>
      </c>
      <c r="K28" s="196">
        <f t="shared" si="3"/>
        <v>81980.199999999983</v>
      </c>
      <c r="L28" s="203">
        <f t="shared" si="4"/>
        <v>2116728.7639999995</v>
      </c>
      <c r="M28" s="114"/>
      <c r="N28" s="205"/>
    </row>
    <row r="29" spans="1:14" x14ac:dyDescent="0.25">
      <c r="A29" s="103" t="s">
        <v>22</v>
      </c>
      <c r="B29" s="104" t="s">
        <v>23</v>
      </c>
      <c r="C29" s="105"/>
      <c r="D29" s="106"/>
      <c r="E29" s="195"/>
      <c r="F29" s="192">
        <f t="shared" si="0"/>
        <v>0</v>
      </c>
      <c r="G29" s="193"/>
      <c r="H29" s="192">
        <f t="shared" si="1"/>
        <v>0</v>
      </c>
      <c r="I29" s="196"/>
      <c r="J29" s="192">
        <f t="shared" si="2"/>
        <v>0</v>
      </c>
      <c r="K29" s="196"/>
      <c r="L29" s="203">
        <f t="shared" si="4"/>
        <v>0</v>
      </c>
      <c r="M29" s="114"/>
      <c r="N29" s="205"/>
    </row>
    <row r="30" spans="1:14" ht="63.75" x14ac:dyDescent="0.25">
      <c r="A30" s="117" t="s">
        <v>24</v>
      </c>
      <c r="B30" s="118" t="s">
        <v>137</v>
      </c>
      <c r="C30" s="105" t="s">
        <v>26</v>
      </c>
      <c r="D30" s="112">
        <v>950</v>
      </c>
      <c r="E30" s="197">
        <v>9600.5400000000009</v>
      </c>
      <c r="F30" s="192">
        <f t="shared" si="0"/>
        <v>9120513</v>
      </c>
      <c r="G30" s="193">
        <v>9544</v>
      </c>
      <c r="H30" s="192">
        <f t="shared" si="1"/>
        <v>9066800</v>
      </c>
      <c r="I30" s="193">
        <v>10192</v>
      </c>
      <c r="J30" s="192">
        <f t="shared" si="2"/>
        <v>9682400</v>
      </c>
      <c r="K30" s="196">
        <f t="shared" si="3"/>
        <v>9778.8466666666664</v>
      </c>
      <c r="L30" s="203">
        <f t="shared" si="4"/>
        <v>9289904.333333334</v>
      </c>
      <c r="M30" s="114"/>
      <c r="N30" s="205"/>
    </row>
    <row r="31" spans="1:14" x14ac:dyDescent="0.25">
      <c r="A31" s="103">
        <v>4</v>
      </c>
      <c r="B31" s="104" t="s">
        <v>80</v>
      </c>
      <c r="C31" s="105"/>
      <c r="D31" s="121"/>
      <c r="E31" s="197"/>
      <c r="F31" s="192">
        <f t="shared" si="0"/>
        <v>0</v>
      </c>
      <c r="G31" s="193"/>
      <c r="H31" s="192">
        <f t="shared" si="1"/>
        <v>0</v>
      </c>
      <c r="I31" s="196"/>
      <c r="J31" s="192">
        <f t="shared" si="2"/>
        <v>0</v>
      </c>
      <c r="K31" s="196"/>
      <c r="L31" s="203">
        <f t="shared" si="4"/>
        <v>0</v>
      </c>
      <c r="M31" s="114"/>
      <c r="N31" s="205"/>
    </row>
    <row r="32" spans="1:14" ht="38.25" x14ac:dyDescent="0.25">
      <c r="A32" s="117" t="s">
        <v>54</v>
      </c>
      <c r="B32" s="118" t="s">
        <v>81</v>
      </c>
      <c r="C32" s="105" t="s">
        <v>32</v>
      </c>
      <c r="D32" s="112">
        <v>6</v>
      </c>
      <c r="E32" s="197">
        <v>312200.21000000002</v>
      </c>
      <c r="F32" s="192">
        <f t="shared" si="0"/>
        <v>1873201.2600000002</v>
      </c>
      <c r="G32" s="193">
        <v>311365.89</v>
      </c>
      <c r="H32" s="192">
        <f t="shared" si="1"/>
        <v>1868195.34</v>
      </c>
      <c r="I32" s="193">
        <v>313205</v>
      </c>
      <c r="J32" s="192">
        <f t="shared" si="2"/>
        <v>1879230</v>
      </c>
      <c r="K32" s="196">
        <f t="shared" si="3"/>
        <v>312257.03333333338</v>
      </c>
      <c r="L32" s="203">
        <f t="shared" si="4"/>
        <v>1873542.2000000002</v>
      </c>
      <c r="M32" s="114"/>
      <c r="N32" s="205"/>
    </row>
    <row r="33" spans="1:14" ht="38.25" x14ac:dyDescent="0.25">
      <c r="A33" s="117" t="s">
        <v>116</v>
      </c>
      <c r="B33" s="118" t="s">
        <v>150</v>
      </c>
      <c r="C33" s="105" t="s">
        <v>52</v>
      </c>
      <c r="D33" s="112">
        <v>213</v>
      </c>
      <c r="E33" s="197">
        <v>24563</v>
      </c>
      <c r="F33" s="192">
        <f t="shared" si="0"/>
        <v>5231919</v>
      </c>
      <c r="G33" s="193">
        <v>25377.14</v>
      </c>
      <c r="H33" s="192">
        <f t="shared" si="1"/>
        <v>5405330.8200000003</v>
      </c>
      <c r="I33" s="193">
        <v>26185</v>
      </c>
      <c r="J33" s="192">
        <f t="shared" si="2"/>
        <v>5577405</v>
      </c>
      <c r="K33" s="196">
        <f t="shared" si="3"/>
        <v>25375.046666666665</v>
      </c>
      <c r="L33" s="203">
        <f t="shared" si="4"/>
        <v>5404884.9399999995</v>
      </c>
      <c r="M33" s="114"/>
      <c r="N33" s="205"/>
    </row>
    <row r="34" spans="1:14" ht="25.5" x14ac:dyDescent="0.25">
      <c r="A34" s="117" t="s">
        <v>117</v>
      </c>
      <c r="B34" s="118" t="s">
        <v>151</v>
      </c>
      <c r="C34" s="105" t="s">
        <v>7</v>
      </c>
      <c r="D34" s="112">
        <v>103</v>
      </c>
      <c r="E34" s="197">
        <v>127600</v>
      </c>
      <c r="F34" s="192">
        <f t="shared" si="0"/>
        <v>13142800</v>
      </c>
      <c r="G34" s="193">
        <v>129900</v>
      </c>
      <c r="H34" s="192">
        <f t="shared" si="1"/>
        <v>13379700</v>
      </c>
      <c r="I34" s="193">
        <v>125793.05000000002</v>
      </c>
      <c r="J34" s="192">
        <f t="shared" si="2"/>
        <v>12956684.150000002</v>
      </c>
      <c r="K34" s="196">
        <f t="shared" si="3"/>
        <v>127764.35000000002</v>
      </c>
      <c r="L34" s="203">
        <f t="shared" si="4"/>
        <v>13159728.050000003</v>
      </c>
      <c r="M34" s="114"/>
      <c r="N34" s="205"/>
    </row>
    <row r="35" spans="1:14" x14ac:dyDescent="0.25">
      <c r="A35" s="103">
        <v>5</v>
      </c>
      <c r="B35" s="104" t="s">
        <v>27</v>
      </c>
      <c r="C35" s="105"/>
      <c r="D35" s="106"/>
      <c r="E35" s="195"/>
      <c r="F35" s="192">
        <f t="shared" si="0"/>
        <v>0</v>
      </c>
      <c r="G35" s="193"/>
      <c r="H35" s="192">
        <f t="shared" si="1"/>
        <v>0</v>
      </c>
      <c r="I35" s="196"/>
      <c r="J35" s="192">
        <f t="shared" si="2"/>
        <v>0</v>
      </c>
      <c r="K35" s="196"/>
      <c r="L35" s="203">
        <f t="shared" si="4"/>
        <v>0</v>
      </c>
      <c r="M35" s="114"/>
      <c r="N35" s="205"/>
    </row>
    <row r="36" spans="1:14" ht="38.25" x14ac:dyDescent="0.25">
      <c r="A36" s="117" t="s">
        <v>60</v>
      </c>
      <c r="B36" s="118" t="s">
        <v>128</v>
      </c>
      <c r="C36" s="105" t="s">
        <v>7</v>
      </c>
      <c r="D36" s="112">
        <v>58.88</v>
      </c>
      <c r="E36" s="197">
        <v>56990.54</v>
      </c>
      <c r="F36" s="192">
        <f t="shared" si="0"/>
        <v>3355602.9952000002</v>
      </c>
      <c r="G36" s="193">
        <v>57000.58</v>
      </c>
      <c r="H36" s="192">
        <f t="shared" si="1"/>
        <v>3356194.1504000002</v>
      </c>
      <c r="I36" s="193">
        <v>57202.529999999992</v>
      </c>
      <c r="J36" s="192">
        <f t="shared" si="2"/>
        <v>3368084.9663999998</v>
      </c>
      <c r="K36" s="196">
        <f t="shared" si="3"/>
        <v>57064.549999999996</v>
      </c>
      <c r="L36" s="203">
        <f t="shared" si="4"/>
        <v>3359960.7039999999</v>
      </c>
      <c r="M36" s="114"/>
      <c r="N36" s="205"/>
    </row>
    <row r="37" spans="1:14" x14ac:dyDescent="0.25">
      <c r="A37" s="117" t="s">
        <v>86</v>
      </c>
      <c r="B37" s="118" t="s">
        <v>138</v>
      </c>
      <c r="C37" s="105" t="s">
        <v>7</v>
      </c>
      <c r="D37" s="112">
        <v>117.76</v>
      </c>
      <c r="E37" s="197">
        <v>39730</v>
      </c>
      <c r="F37" s="192">
        <f t="shared" si="0"/>
        <v>4678604.7999999998</v>
      </c>
      <c r="G37" s="193">
        <v>39000.839999999997</v>
      </c>
      <c r="H37" s="192">
        <f t="shared" si="1"/>
        <v>4592738.9183999998</v>
      </c>
      <c r="I37" s="193">
        <v>40453.800000000003</v>
      </c>
      <c r="J37" s="192">
        <f t="shared" si="2"/>
        <v>4763839.4880000008</v>
      </c>
      <c r="K37" s="196">
        <f t="shared" si="3"/>
        <v>39728.213333333333</v>
      </c>
      <c r="L37" s="203">
        <f t="shared" si="4"/>
        <v>4678394.4021333335</v>
      </c>
      <c r="M37" s="114"/>
      <c r="N37" s="205"/>
    </row>
    <row r="38" spans="1:14" ht="25.5" x14ac:dyDescent="0.25">
      <c r="A38" s="117" t="s">
        <v>87</v>
      </c>
      <c r="B38" s="118" t="s">
        <v>123</v>
      </c>
      <c r="C38" s="105" t="s">
        <v>7</v>
      </c>
      <c r="D38" s="112">
        <v>67.78</v>
      </c>
      <c r="E38" s="197">
        <v>22400</v>
      </c>
      <c r="F38" s="192">
        <f t="shared" si="0"/>
        <v>1518272</v>
      </c>
      <c r="G38" s="193">
        <v>22500.11</v>
      </c>
      <c r="H38" s="192">
        <f t="shared" si="1"/>
        <v>1525057.4558000001</v>
      </c>
      <c r="I38" s="193">
        <v>22491.88</v>
      </c>
      <c r="J38" s="192">
        <f t="shared" si="2"/>
        <v>1524499.6264000002</v>
      </c>
      <c r="K38" s="196">
        <f t="shared" si="3"/>
        <v>22463.99666666667</v>
      </c>
      <c r="L38" s="203">
        <f t="shared" si="4"/>
        <v>1522609.694066667</v>
      </c>
      <c r="M38" s="114"/>
      <c r="N38" s="205"/>
    </row>
    <row r="39" spans="1:14" ht="25.5" x14ac:dyDescent="0.25">
      <c r="A39" s="117" t="s">
        <v>115</v>
      </c>
      <c r="B39" s="118" t="s">
        <v>124</v>
      </c>
      <c r="C39" s="105" t="s">
        <v>7</v>
      </c>
      <c r="D39" s="112">
        <v>67.78</v>
      </c>
      <c r="E39" s="197">
        <v>20150.849999999999</v>
      </c>
      <c r="F39" s="192">
        <f t="shared" si="0"/>
        <v>1365824.6129999999</v>
      </c>
      <c r="G39" s="193">
        <v>20100.23</v>
      </c>
      <c r="H39" s="192">
        <f t="shared" si="1"/>
        <v>1362393.5893999999</v>
      </c>
      <c r="I39" s="193">
        <v>20195.919999999995</v>
      </c>
      <c r="J39" s="192">
        <f t="shared" si="2"/>
        <v>1368879.4575999996</v>
      </c>
      <c r="K39" s="196">
        <f t="shared" si="3"/>
        <v>20149</v>
      </c>
      <c r="L39" s="203">
        <f t="shared" si="4"/>
        <v>1365699.22</v>
      </c>
      <c r="M39" s="114"/>
      <c r="N39" s="205"/>
    </row>
    <row r="40" spans="1:14" x14ac:dyDescent="0.25">
      <c r="A40" s="103">
        <v>6</v>
      </c>
      <c r="B40" s="104" t="s">
        <v>28</v>
      </c>
      <c r="C40" s="105"/>
      <c r="D40" s="106"/>
      <c r="E40" s="195"/>
      <c r="F40" s="192">
        <f t="shared" si="0"/>
        <v>0</v>
      </c>
      <c r="G40" s="193"/>
      <c r="H40" s="192">
        <f t="shared" si="1"/>
        <v>0</v>
      </c>
      <c r="I40" s="196"/>
      <c r="J40" s="192">
        <f t="shared" si="2"/>
        <v>0</v>
      </c>
      <c r="K40" s="196"/>
      <c r="L40" s="203">
        <f t="shared" si="4"/>
        <v>0</v>
      </c>
      <c r="M40" s="114"/>
      <c r="N40" s="205"/>
    </row>
    <row r="41" spans="1:14" ht="33.75" customHeight="1" x14ac:dyDescent="0.25">
      <c r="A41" s="117" t="s">
        <v>66</v>
      </c>
      <c r="B41" s="118" t="s">
        <v>139</v>
      </c>
      <c r="C41" s="105" t="s">
        <v>7</v>
      </c>
      <c r="D41" s="112">
        <v>76.67</v>
      </c>
      <c r="E41" s="197">
        <v>85450.22</v>
      </c>
      <c r="F41" s="192">
        <f t="shared" si="0"/>
        <v>6551468.3673999999</v>
      </c>
      <c r="G41" s="193">
        <v>84075</v>
      </c>
      <c r="H41" s="192">
        <f t="shared" si="1"/>
        <v>6446030.25</v>
      </c>
      <c r="I41" s="193">
        <v>82729.780000000042</v>
      </c>
      <c r="J41" s="192">
        <f t="shared" si="2"/>
        <v>6342892.2326000035</v>
      </c>
      <c r="K41" s="196">
        <f t="shared" si="3"/>
        <v>84085.000000000015</v>
      </c>
      <c r="L41" s="203">
        <f t="shared" si="4"/>
        <v>6446796.9500000011</v>
      </c>
      <c r="M41" s="114"/>
      <c r="N41" s="205"/>
    </row>
    <row r="42" spans="1:14" ht="44.25" customHeight="1" x14ac:dyDescent="0.25">
      <c r="A42" s="117" t="s">
        <v>67</v>
      </c>
      <c r="B42" s="118" t="s">
        <v>129</v>
      </c>
      <c r="C42" s="105" t="s">
        <v>52</v>
      </c>
      <c r="D42" s="112">
        <v>90.52</v>
      </c>
      <c r="E42" s="197">
        <v>46985.65</v>
      </c>
      <c r="F42" s="192">
        <f t="shared" si="0"/>
        <v>4253141.0379999997</v>
      </c>
      <c r="G42" s="193">
        <v>48758.33</v>
      </c>
      <c r="H42" s="192">
        <f t="shared" si="1"/>
        <v>4413604.0316000003</v>
      </c>
      <c r="I42" s="193">
        <v>45284.67000000002</v>
      </c>
      <c r="J42" s="192">
        <f t="shared" si="2"/>
        <v>4099168.3284000019</v>
      </c>
      <c r="K42" s="196">
        <f t="shared" si="3"/>
        <v>47009.55000000001</v>
      </c>
      <c r="L42" s="203">
        <f t="shared" si="4"/>
        <v>4255304.4660000009</v>
      </c>
      <c r="M42" s="114"/>
      <c r="N42" s="205"/>
    </row>
    <row r="43" spans="1:14" ht="38.25" x14ac:dyDescent="0.25">
      <c r="A43" s="117" t="s">
        <v>118</v>
      </c>
      <c r="B43" s="118" t="s">
        <v>140</v>
      </c>
      <c r="C43" s="105" t="s">
        <v>7</v>
      </c>
      <c r="D43" s="112">
        <v>71.3</v>
      </c>
      <c r="E43" s="197">
        <v>87900</v>
      </c>
      <c r="F43" s="192">
        <f t="shared" si="0"/>
        <v>6267270</v>
      </c>
      <c r="G43" s="193">
        <v>87950.45</v>
      </c>
      <c r="H43" s="192">
        <f t="shared" si="1"/>
        <v>6270867.085</v>
      </c>
      <c r="I43" s="193">
        <v>87815.71</v>
      </c>
      <c r="J43" s="192">
        <f t="shared" si="2"/>
        <v>6261260.1230000006</v>
      </c>
      <c r="K43" s="196">
        <f t="shared" si="3"/>
        <v>87888.720000000016</v>
      </c>
      <c r="L43" s="203">
        <f t="shared" si="4"/>
        <v>6266465.7360000005</v>
      </c>
      <c r="M43" s="114"/>
      <c r="N43" s="205"/>
    </row>
    <row r="44" spans="1:14" x14ac:dyDescent="0.25">
      <c r="A44" s="103">
        <v>7</v>
      </c>
      <c r="B44" s="104" t="s">
        <v>62</v>
      </c>
      <c r="C44" s="105"/>
      <c r="D44" s="106"/>
      <c r="E44" s="195"/>
      <c r="F44" s="192">
        <f t="shared" si="0"/>
        <v>0</v>
      </c>
      <c r="G44" s="193"/>
      <c r="H44" s="192">
        <f t="shared" si="1"/>
        <v>0</v>
      </c>
      <c r="I44" s="196"/>
      <c r="J44" s="192">
        <f t="shared" si="2"/>
        <v>0</v>
      </c>
      <c r="K44" s="196"/>
      <c r="L44" s="203">
        <f t="shared" si="4"/>
        <v>0</v>
      </c>
      <c r="M44" s="114"/>
      <c r="N44" s="205"/>
    </row>
    <row r="45" spans="1:14" x14ac:dyDescent="0.25">
      <c r="A45" s="103" t="s">
        <v>68</v>
      </c>
      <c r="B45" s="104" t="s">
        <v>30</v>
      </c>
      <c r="C45" s="105"/>
      <c r="D45" s="106"/>
      <c r="E45" s="195"/>
      <c r="F45" s="192">
        <f t="shared" si="0"/>
        <v>0</v>
      </c>
      <c r="G45" s="193"/>
      <c r="H45" s="192">
        <f t="shared" si="1"/>
        <v>0</v>
      </c>
      <c r="I45" s="196"/>
      <c r="J45" s="192">
        <f t="shared" si="2"/>
        <v>0</v>
      </c>
      <c r="K45" s="196"/>
      <c r="L45" s="203">
        <f t="shared" si="4"/>
        <v>0</v>
      </c>
      <c r="M45" s="114"/>
      <c r="N45" s="205"/>
    </row>
    <row r="46" spans="1:14" ht="25.5" x14ac:dyDescent="0.25">
      <c r="A46" s="117" t="s">
        <v>88</v>
      </c>
      <c r="B46" s="122" t="s">
        <v>220</v>
      </c>
      <c r="C46" s="123" t="s">
        <v>52</v>
      </c>
      <c r="D46" s="112">
        <v>75</v>
      </c>
      <c r="E46" s="197">
        <v>11300</v>
      </c>
      <c r="F46" s="192">
        <f t="shared" si="0"/>
        <v>847500</v>
      </c>
      <c r="G46" s="193">
        <v>10990</v>
      </c>
      <c r="H46" s="192">
        <f t="shared" si="1"/>
        <v>824250</v>
      </c>
      <c r="I46" s="193">
        <v>11405.7</v>
      </c>
      <c r="J46" s="192">
        <f t="shared" si="2"/>
        <v>855427.5</v>
      </c>
      <c r="K46" s="196">
        <f t="shared" si="3"/>
        <v>11231.9</v>
      </c>
      <c r="L46" s="203">
        <f t="shared" si="4"/>
        <v>842392.5</v>
      </c>
      <c r="M46" s="114"/>
      <c r="N46" s="205"/>
    </row>
    <row r="47" spans="1:14" ht="14.25" customHeight="1" x14ac:dyDescent="0.25">
      <c r="A47" s="117" t="s">
        <v>89</v>
      </c>
      <c r="B47" s="122" t="s">
        <v>31</v>
      </c>
      <c r="C47" s="123" t="s">
        <v>32</v>
      </c>
      <c r="D47" s="112">
        <v>25</v>
      </c>
      <c r="E47" s="197">
        <v>35300.33</v>
      </c>
      <c r="F47" s="192">
        <f t="shared" si="0"/>
        <v>882508.25</v>
      </c>
      <c r="G47" s="193">
        <v>34990.85</v>
      </c>
      <c r="H47" s="192">
        <f t="shared" si="1"/>
        <v>874771.25</v>
      </c>
      <c r="I47" s="193">
        <v>35495.720000000016</v>
      </c>
      <c r="J47" s="192">
        <f t="shared" si="2"/>
        <v>887393.00000000035</v>
      </c>
      <c r="K47" s="196">
        <f t="shared" si="3"/>
        <v>35262.300000000003</v>
      </c>
      <c r="L47" s="203">
        <f t="shared" si="4"/>
        <v>881557.50000000012</v>
      </c>
      <c r="M47" s="114"/>
      <c r="N47" s="205"/>
    </row>
    <row r="48" spans="1:14" ht="17.25" customHeight="1" x14ac:dyDescent="0.25">
      <c r="A48" s="117" t="s">
        <v>90</v>
      </c>
      <c r="B48" s="122" t="s">
        <v>106</v>
      </c>
      <c r="C48" s="123" t="s">
        <v>32</v>
      </c>
      <c r="D48" s="124">
        <v>24</v>
      </c>
      <c r="E48" s="197">
        <v>81540.55</v>
      </c>
      <c r="F48" s="192">
        <f t="shared" si="0"/>
        <v>1956973.2000000002</v>
      </c>
      <c r="G48" s="193">
        <v>80980.63</v>
      </c>
      <c r="H48" s="192">
        <f t="shared" si="1"/>
        <v>1943535.12</v>
      </c>
      <c r="I48" s="193">
        <v>80388.820000000007</v>
      </c>
      <c r="J48" s="192">
        <f t="shared" si="2"/>
        <v>1929331.6800000002</v>
      </c>
      <c r="K48" s="196">
        <f t="shared" si="3"/>
        <v>80970</v>
      </c>
      <c r="L48" s="203">
        <f t="shared" si="4"/>
        <v>1943280</v>
      </c>
      <c r="M48" s="114"/>
      <c r="N48" s="205"/>
    </row>
    <row r="49" spans="1:14" ht="17.25" customHeight="1" x14ac:dyDescent="0.25">
      <c r="A49" s="117" t="s">
        <v>104</v>
      </c>
      <c r="B49" s="122" t="s">
        <v>105</v>
      </c>
      <c r="C49" s="123" t="s">
        <v>32</v>
      </c>
      <c r="D49" s="124">
        <v>4</v>
      </c>
      <c r="E49" s="197">
        <v>42100.89</v>
      </c>
      <c r="F49" s="192">
        <f t="shared" si="0"/>
        <v>168403.56</v>
      </c>
      <c r="G49" s="193">
        <v>41587</v>
      </c>
      <c r="H49" s="192">
        <f t="shared" si="1"/>
        <v>166348</v>
      </c>
      <c r="I49" s="193">
        <v>42507.11</v>
      </c>
      <c r="J49" s="192">
        <f t="shared" si="2"/>
        <v>170028.44</v>
      </c>
      <c r="K49" s="196">
        <f t="shared" si="3"/>
        <v>42065</v>
      </c>
      <c r="L49" s="203">
        <f t="shared" si="4"/>
        <v>168260</v>
      </c>
      <c r="M49" s="114"/>
      <c r="N49" s="205"/>
    </row>
    <row r="50" spans="1:14" ht="30.6" customHeight="1" x14ac:dyDescent="0.25">
      <c r="A50" s="117" t="s">
        <v>110</v>
      </c>
      <c r="B50" s="118" t="s">
        <v>141</v>
      </c>
      <c r="C50" s="105" t="s">
        <v>32</v>
      </c>
      <c r="D50" s="112">
        <v>9</v>
      </c>
      <c r="E50" s="197">
        <v>800000</v>
      </c>
      <c r="F50" s="192">
        <f t="shared" si="0"/>
        <v>7200000</v>
      </c>
      <c r="G50" s="193">
        <v>799230.52</v>
      </c>
      <c r="H50" s="192">
        <f t="shared" si="1"/>
        <v>7193074.6799999997</v>
      </c>
      <c r="I50" s="193">
        <v>798423.4800000001</v>
      </c>
      <c r="J50" s="192">
        <f t="shared" si="2"/>
        <v>7185811.3200000012</v>
      </c>
      <c r="K50" s="196">
        <f t="shared" si="3"/>
        <v>799218</v>
      </c>
      <c r="L50" s="203">
        <f t="shared" si="4"/>
        <v>7192962</v>
      </c>
      <c r="M50" s="114"/>
      <c r="N50" s="205"/>
    </row>
    <row r="51" spans="1:14" ht="25.5" x14ac:dyDescent="0.25">
      <c r="A51" s="117" t="s">
        <v>111</v>
      </c>
      <c r="B51" s="118" t="s">
        <v>127</v>
      </c>
      <c r="C51" s="105" t="s">
        <v>32</v>
      </c>
      <c r="D51" s="112">
        <v>31</v>
      </c>
      <c r="E51" s="197">
        <v>68750</v>
      </c>
      <c r="F51" s="192">
        <f t="shared" si="0"/>
        <v>2131250</v>
      </c>
      <c r="G51" s="193">
        <v>68852</v>
      </c>
      <c r="H51" s="192">
        <f t="shared" si="1"/>
        <v>2134412</v>
      </c>
      <c r="I51" s="193">
        <v>68597</v>
      </c>
      <c r="J51" s="192">
        <f t="shared" si="2"/>
        <v>2126507</v>
      </c>
      <c r="K51" s="196">
        <f t="shared" si="3"/>
        <v>68733</v>
      </c>
      <c r="L51" s="203">
        <f t="shared" si="4"/>
        <v>2130723</v>
      </c>
      <c r="M51" s="114"/>
      <c r="N51" s="205"/>
    </row>
    <row r="52" spans="1:14" ht="25.5" x14ac:dyDescent="0.25">
      <c r="A52" s="117" t="s">
        <v>112</v>
      </c>
      <c r="B52" s="118" t="s">
        <v>64</v>
      </c>
      <c r="C52" s="105" t="s">
        <v>32</v>
      </c>
      <c r="D52" s="112">
        <v>10</v>
      </c>
      <c r="E52" s="197">
        <v>218500.44</v>
      </c>
      <c r="F52" s="192">
        <f t="shared" si="0"/>
        <v>2185004.4</v>
      </c>
      <c r="G52" s="193">
        <v>218700</v>
      </c>
      <c r="H52" s="192">
        <f t="shared" si="1"/>
        <v>2187000</v>
      </c>
      <c r="I52" s="193">
        <v>218635.56000000006</v>
      </c>
      <c r="J52" s="192">
        <f t="shared" si="2"/>
        <v>2186355.6000000006</v>
      </c>
      <c r="K52" s="196">
        <f t="shared" si="3"/>
        <v>218612</v>
      </c>
      <c r="L52" s="203">
        <f t="shared" si="4"/>
        <v>2186120</v>
      </c>
      <c r="M52" s="114"/>
      <c r="N52" s="205"/>
    </row>
    <row r="53" spans="1:14" x14ac:dyDescent="0.25">
      <c r="A53" s="103" t="s">
        <v>69</v>
      </c>
      <c r="B53" s="104" t="s">
        <v>107</v>
      </c>
      <c r="C53" s="105"/>
      <c r="D53" s="106"/>
      <c r="E53" s="195"/>
      <c r="F53" s="192">
        <f t="shared" si="0"/>
        <v>0</v>
      </c>
      <c r="G53" s="193"/>
      <c r="H53" s="192">
        <f t="shared" si="1"/>
        <v>0</v>
      </c>
      <c r="I53" s="196"/>
      <c r="J53" s="192">
        <f t="shared" si="2"/>
        <v>0</v>
      </c>
      <c r="K53" s="196"/>
      <c r="L53" s="203">
        <f t="shared" si="4"/>
        <v>0</v>
      </c>
      <c r="M53" s="114"/>
      <c r="N53" s="205"/>
    </row>
    <row r="54" spans="1:14" x14ac:dyDescent="0.25">
      <c r="A54" s="117" t="s">
        <v>91</v>
      </c>
      <c r="B54" s="118" t="s">
        <v>33</v>
      </c>
      <c r="C54" s="105" t="s">
        <v>32</v>
      </c>
      <c r="D54" s="112">
        <v>15</v>
      </c>
      <c r="E54" s="197">
        <v>55700.25</v>
      </c>
      <c r="F54" s="192">
        <f t="shared" si="0"/>
        <v>835503.75</v>
      </c>
      <c r="G54" s="193">
        <v>56325</v>
      </c>
      <c r="H54" s="192">
        <f t="shared" si="1"/>
        <v>844875</v>
      </c>
      <c r="I54" s="193">
        <v>55023.750000000015</v>
      </c>
      <c r="J54" s="192">
        <f t="shared" si="2"/>
        <v>825356.25000000023</v>
      </c>
      <c r="K54" s="196">
        <f t="shared" si="3"/>
        <v>55683</v>
      </c>
      <c r="L54" s="203">
        <f t="shared" si="4"/>
        <v>835245</v>
      </c>
      <c r="M54" s="114"/>
      <c r="N54" s="205"/>
    </row>
    <row r="55" spans="1:14" ht="15.75" customHeight="1" x14ac:dyDescent="0.25">
      <c r="A55" s="117" t="s">
        <v>92</v>
      </c>
      <c r="B55" s="118" t="s">
        <v>108</v>
      </c>
      <c r="C55" s="105" t="s">
        <v>20</v>
      </c>
      <c r="D55" s="106">
        <v>25</v>
      </c>
      <c r="E55" s="197">
        <v>31250.57</v>
      </c>
      <c r="F55" s="192">
        <f t="shared" si="0"/>
        <v>781264.25</v>
      </c>
      <c r="G55" s="193">
        <v>30670.51</v>
      </c>
      <c r="H55" s="192">
        <f t="shared" si="1"/>
        <v>766762.75</v>
      </c>
      <c r="I55" s="193">
        <v>30055.920000000024</v>
      </c>
      <c r="J55" s="192">
        <f t="shared" si="2"/>
        <v>751398.00000000058</v>
      </c>
      <c r="K55" s="196">
        <f t="shared" si="3"/>
        <v>30659.000000000011</v>
      </c>
      <c r="L55" s="203">
        <f t="shared" si="4"/>
        <v>766475.00000000023</v>
      </c>
      <c r="M55" s="114"/>
      <c r="N55" s="205"/>
    </row>
    <row r="56" spans="1:14" ht="15.75" customHeight="1" x14ac:dyDescent="0.25">
      <c r="A56" s="117" t="s">
        <v>93</v>
      </c>
      <c r="B56" s="118" t="s">
        <v>34</v>
      </c>
      <c r="C56" s="105" t="s">
        <v>20</v>
      </c>
      <c r="D56" s="112">
        <v>25</v>
      </c>
      <c r="E56" s="197">
        <v>64985.45</v>
      </c>
      <c r="F56" s="192">
        <f t="shared" si="0"/>
        <v>1624636.25</v>
      </c>
      <c r="G56" s="193">
        <v>62120.31</v>
      </c>
      <c r="H56" s="192">
        <f t="shared" si="1"/>
        <v>1553007.75</v>
      </c>
      <c r="I56" s="193">
        <v>68248.239999999991</v>
      </c>
      <c r="J56" s="192">
        <f t="shared" si="2"/>
        <v>1706205.9999999998</v>
      </c>
      <c r="K56" s="196">
        <f t="shared" si="3"/>
        <v>65118</v>
      </c>
      <c r="L56" s="203">
        <f t="shared" si="4"/>
        <v>1627950</v>
      </c>
      <c r="M56" s="114"/>
      <c r="N56" s="205"/>
    </row>
    <row r="57" spans="1:14" ht="15.75" customHeight="1" x14ac:dyDescent="0.25">
      <c r="A57" s="117" t="s">
        <v>94</v>
      </c>
      <c r="B57" s="118" t="s">
        <v>109</v>
      </c>
      <c r="C57" s="105" t="s">
        <v>20</v>
      </c>
      <c r="D57" s="106">
        <v>1</v>
      </c>
      <c r="E57" s="197">
        <v>105325.68</v>
      </c>
      <c r="F57" s="192">
        <f t="shared" si="0"/>
        <v>105325.68</v>
      </c>
      <c r="G57" s="193">
        <v>104523</v>
      </c>
      <c r="H57" s="192">
        <f t="shared" si="1"/>
        <v>104523</v>
      </c>
      <c r="I57" s="193">
        <v>107008.32000000001</v>
      </c>
      <c r="J57" s="192">
        <f t="shared" si="2"/>
        <v>107008.32000000001</v>
      </c>
      <c r="K57" s="196">
        <f t="shared" si="3"/>
        <v>105619</v>
      </c>
      <c r="L57" s="203">
        <f t="shared" si="4"/>
        <v>105619</v>
      </c>
      <c r="M57" s="114"/>
      <c r="N57" s="205"/>
    </row>
    <row r="58" spans="1:14" ht="30" customHeight="1" x14ac:dyDescent="0.25">
      <c r="A58" s="117" t="s">
        <v>95</v>
      </c>
      <c r="B58" s="122" t="s">
        <v>142</v>
      </c>
      <c r="C58" s="123" t="s">
        <v>32</v>
      </c>
      <c r="D58" s="112">
        <v>4</v>
      </c>
      <c r="E58" s="197">
        <v>812568.87</v>
      </c>
      <c r="F58" s="192">
        <f t="shared" si="0"/>
        <v>3250275.48</v>
      </c>
      <c r="G58" s="193">
        <v>810256</v>
      </c>
      <c r="H58" s="192">
        <f t="shared" si="1"/>
        <v>3241024</v>
      </c>
      <c r="I58" s="193">
        <v>815206.13</v>
      </c>
      <c r="J58" s="192">
        <f t="shared" si="2"/>
        <v>3260824.52</v>
      </c>
      <c r="K58" s="196">
        <f t="shared" si="3"/>
        <v>812677</v>
      </c>
      <c r="L58" s="203">
        <f t="shared" si="4"/>
        <v>3250708</v>
      </c>
      <c r="M58" s="114"/>
      <c r="N58" s="205"/>
    </row>
    <row r="59" spans="1:14" x14ac:dyDescent="0.25">
      <c r="A59" s="103">
        <v>8</v>
      </c>
      <c r="B59" s="125" t="s">
        <v>36</v>
      </c>
      <c r="C59" s="105"/>
      <c r="D59" s="106"/>
      <c r="E59" s="195"/>
      <c r="F59" s="192">
        <f t="shared" si="0"/>
        <v>0</v>
      </c>
      <c r="G59" s="193"/>
      <c r="H59" s="192">
        <f t="shared" si="1"/>
        <v>0</v>
      </c>
      <c r="I59" s="196"/>
      <c r="J59" s="192">
        <f t="shared" si="2"/>
        <v>0</v>
      </c>
      <c r="K59" s="196"/>
      <c r="L59" s="203">
        <f t="shared" si="4"/>
        <v>0</v>
      </c>
      <c r="M59" s="114"/>
      <c r="N59" s="205"/>
    </row>
    <row r="60" spans="1:14" x14ac:dyDescent="0.25">
      <c r="A60" s="103" t="s">
        <v>70</v>
      </c>
      <c r="B60" s="104" t="s">
        <v>165</v>
      </c>
      <c r="C60" s="105"/>
      <c r="D60" s="106"/>
      <c r="E60" s="197"/>
      <c r="F60" s="192">
        <f t="shared" si="0"/>
        <v>0</v>
      </c>
      <c r="G60" s="193"/>
      <c r="H60" s="192">
        <f t="shared" si="1"/>
        <v>0</v>
      </c>
      <c r="I60" s="196"/>
      <c r="J60" s="192">
        <f t="shared" si="2"/>
        <v>0</v>
      </c>
      <c r="K60" s="196"/>
      <c r="L60" s="203">
        <f t="shared" si="4"/>
        <v>0</v>
      </c>
      <c r="M60" s="114"/>
      <c r="N60" s="205"/>
    </row>
    <row r="61" spans="1:14" ht="25.5" x14ac:dyDescent="0.25">
      <c r="A61" s="117" t="s">
        <v>166</v>
      </c>
      <c r="B61" s="118" t="s">
        <v>158</v>
      </c>
      <c r="C61" s="123" t="s">
        <v>120</v>
      </c>
      <c r="D61" s="106">
        <v>3</v>
      </c>
      <c r="E61" s="197">
        <v>509574.23</v>
      </c>
      <c r="F61" s="192">
        <f t="shared" si="0"/>
        <v>1528722.69</v>
      </c>
      <c r="G61" s="193">
        <v>508000</v>
      </c>
      <c r="H61" s="192">
        <f t="shared" si="1"/>
        <v>1524000</v>
      </c>
      <c r="I61" s="193">
        <v>506449.56000000006</v>
      </c>
      <c r="J61" s="192">
        <f t="shared" si="2"/>
        <v>1519348.6800000002</v>
      </c>
      <c r="K61" s="196">
        <f t="shared" si="3"/>
        <v>508007.93</v>
      </c>
      <c r="L61" s="203">
        <f t="shared" si="4"/>
        <v>1524023.79</v>
      </c>
      <c r="M61" s="114"/>
      <c r="N61" s="205"/>
    </row>
    <row r="62" spans="1:14" x14ac:dyDescent="0.25">
      <c r="A62" s="117" t="s">
        <v>82</v>
      </c>
      <c r="B62" s="118" t="s">
        <v>159</v>
      </c>
      <c r="C62" s="123" t="s">
        <v>120</v>
      </c>
      <c r="D62" s="106">
        <v>6</v>
      </c>
      <c r="E62" s="197">
        <v>580000</v>
      </c>
      <c r="F62" s="192">
        <f t="shared" si="0"/>
        <v>3480000</v>
      </c>
      <c r="G62" s="193">
        <v>583100</v>
      </c>
      <c r="H62" s="192">
        <f t="shared" si="1"/>
        <v>3498600</v>
      </c>
      <c r="I62" s="193">
        <v>585923.78</v>
      </c>
      <c r="J62" s="192">
        <f t="shared" si="2"/>
        <v>3515542.68</v>
      </c>
      <c r="K62" s="196">
        <f t="shared" si="3"/>
        <v>583007.92666666664</v>
      </c>
      <c r="L62" s="203">
        <f t="shared" si="4"/>
        <v>3498047.5599999996</v>
      </c>
      <c r="M62" s="114"/>
      <c r="N62" s="205"/>
    </row>
    <row r="63" spans="1:14" x14ac:dyDescent="0.25">
      <c r="A63" s="117" t="s">
        <v>83</v>
      </c>
      <c r="B63" s="118" t="s">
        <v>160</v>
      </c>
      <c r="C63" s="123" t="s">
        <v>120</v>
      </c>
      <c r="D63" s="106">
        <v>2</v>
      </c>
      <c r="E63" s="197">
        <v>674852.24</v>
      </c>
      <c r="F63" s="192">
        <f t="shared" si="0"/>
        <v>1349704.48</v>
      </c>
      <c r="G63" s="193">
        <v>675253</v>
      </c>
      <c r="H63" s="192">
        <f t="shared" si="1"/>
        <v>1350506</v>
      </c>
      <c r="I63" s="193">
        <v>668918.55000000028</v>
      </c>
      <c r="J63" s="192">
        <f t="shared" si="2"/>
        <v>1337837.1000000006</v>
      </c>
      <c r="K63" s="196">
        <f t="shared" si="3"/>
        <v>673007.93</v>
      </c>
      <c r="L63" s="203">
        <f t="shared" si="4"/>
        <v>1346015.86</v>
      </c>
      <c r="M63" s="114"/>
      <c r="N63" s="205"/>
    </row>
    <row r="64" spans="1:14" x14ac:dyDescent="0.25">
      <c r="A64" s="117" t="s">
        <v>96</v>
      </c>
      <c r="B64" s="118" t="s">
        <v>161</v>
      </c>
      <c r="C64" s="123" t="s">
        <v>120</v>
      </c>
      <c r="D64" s="106">
        <v>10</v>
      </c>
      <c r="E64" s="197">
        <v>286589.58</v>
      </c>
      <c r="F64" s="192">
        <f t="shared" si="0"/>
        <v>2865895.8000000003</v>
      </c>
      <c r="G64" s="193">
        <v>286000</v>
      </c>
      <c r="H64" s="192">
        <f t="shared" si="1"/>
        <v>2860000</v>
      </c>
      <c r="I64" s="193">
        <v>282689.2</v>
      </c>
      <c r="J64" s="192">
        <f t="shared" si="2"/>
        <v>2826892</v>
      </c>
      <c r="K64" s="196">
        <f t="shared" si="3"/>
        <v>285092.9266666667</v>
      </c>
      <c r="L64" s="203">
        <f t="shared" si="4"/>
        <v>2850929.2666666671</v>
      </c>
      <c r="M64" s="114"/>
      <c r="N64" s="205"/>
    </row>
    <row r="65" spans="1:14" x14ac:dyDescent="0.25">
      <c r="A65" s="117" t="s">
        <v>167</v>
      </c>
      <c r="B65" s="118" t="s">
        <v>162</v>
      </c>
      <c r="C65" s="123" t="s">
        <v>120</v>
      </c>
      <c r="D65" s="106">
        <v>1</v>
      </c>
      <c r="E65" s="197">
        <v>300000</v>
      </c>
      <c r="F65" s="192">
        <f t="shared" si="0"/>
        <v>300000</v>
      </c>
      <c r="G65" s="193">
        <v>298930</v>
      </c>
      <c r="H65" s="192">
        <f t="shared" si="1"/>
        <v>298930</v>
      </c>
      <c r="I65" s="193">
        <v>297838.79000000056</v>
      </c>
      <c r="J65" s="192">
        <f t="shared" si="2"/>
        <v>297838.79000000056</v>
      </c>
      <c r="K65" s="196">
        <f t="shared" si="3"/>
        <v>298922.93000000017</v>
      </c>
      <c r="L65" s="203">
        <f t="shared" si="4"/>
        <v>298922.93000000017</v>
      </c>
      <c r="M65" s="114"/>
      <c r="N65" s="205"/>
    </row>
    <row r="66" spans="1:14" x14ac:dyDescent="0.25">
      <c r="A66" s="117" t="s">
        <v>168</v>
      </c>
      <c r="B66" s="118" t="s">
        <v>163</v>
      </c>
      <c r="C66" s="123" t="s">
        <v>120</v>
      </c>
      <c r="D66" s="106">
        <v>1</v>
      </c>
      <c r="E66" s="197">
        <v>301530.53999999998</v>
      </c>
      <c r="F66" s="192">
        <f t="shared" si="0"/>
        <v>301530.53999999998</v>
      </c>
      <c r="G66" s="193">
        <v>302435.15000000002</v>
      </c>
      <c r="H66" s="192">
        <f t="shared" si="1"/>
        <v>302435.15000000002</v>
      </c>
      <c r="I66" s="193">
        <v>304425.25</v>
      </c>
      <c r="J66" s="192">
        <f t="shared" si="2"/>
        <v>304425.25</v>
      </c>
      <c r="K66" s="196">
        <f t="shared" si="3"/>
        <v>302796.98</v>
      </c>
      <c r="L66" s="203">
        <f t="shared" si="4"/>
        <v>302796.98</v>
      </c>
      <c r="M66" s="114"/>
      <c r="N66" s="205"/>
    </row>
    <row r="67" spans="1:14" x14ac:dyDescent="0.25">
      <c r="A67" s="117" t="s">
        <v>169</v>
      </c>
      <c r="B67" s="118" t="s">
        <v>164</v>
      </c>
      <c r="C67" s="123" t="s">
        <v>120</v>
      </c>
      <c r="D67" s="106">
        <f>1</f>
        <v>1</v>
      </c>
      <c r="E67" s="197">
        <v>305986.84999999998</v>
      </c>
      <c r="F67" s="192">
        <f t="shared" si="0"/>
        <v>305986.84999999998</v>
      </c>
      <c r="G67" s="193">
        <v>306210.84999999998</v>
      </c>
      <c r="H67" s="192">
        <f t="shared" si="1"/>
        <v>306210.84999999998</v>
      </c>
      <c r="I67" s="193">
        <v>306423.08999999997</v>
      </c>
      <c r="J67" s="192">
        <f t="shared" si="2"/>
        <v>306423.08999999997</v>
      </c>
      <c r="K67" s="196">
        <f t="shared" si="3"/>
        <v>306206.93</v>
      </c>
      <c r="L67" s="203">
        <f t="shared" si="4"/>
        <v>306206.93</v>
      </c>
      <c r="M67" s="114"/>
      <c r="N67" s="205"/>
    </row>
    <row r="68" spans="1:14" x14ac:dyDescent="0.25">
      <c r="A68" s="103" t="s">
        <v>170</v>
      </c>
      <c r="B68" s="104" t="s">
        <v>171</v>
      </c>
      <c r="C68" s="105"/>
      <c r="D68" s="106"/>
      <c r="E68" s="197"/>
      <c r="F68" s="192">
        <f t="shared" si="0"/>
        <v>0</v>
      </c>
      <c r="G68" s="193"/>
      <c r="H68" s="192">
        <f t="shared" si="1"/>
        <v>0</v>
      </c>
      <c r="I68" s="196"/>
      <c r="J68" s="192">
        <f t="shared" si="2"/>
        <v>0</v>
      </c>
      <c r="K68" s="196"/>
      <c r="L68" s="203">
        <f t="shared" si="4"/>
        <v>0</v>
      </c>
      <c r="M68" s="114"/>
      <c r="N68" s="205"/>
    </row>
    <row r="69" spans="1:14" ht="25.5" x14ac:dyDescent="0.25">
      <c r="A69" s="117" t="s">
        <v>84</v>
      </c>
      <c r="B69" s="118" t="s">
        <v>172</v>
      </c>
      <c r="C69" s="105" t="s">
        <v>52</v>
      </c>
      <c r="D69" s="106">
        <v>22</v>
      </c>
      <c r="E69" s="197">
        <v>115000</v>
      </c>
      <c r="F69" s="192">
        <f t="shared" si="0"/>
        <v>2530000</v>
      </c>
      <c r="G69" s="193">
        <v>119585</v>
      </c>
      <c r="H69" s="192">
        <f t="shared" si="1"/>
        <v>2630870</v>
      </c>
      <c r="I69" s="193">
        <v>109249.22</v>
      </c>
      <c r="J69" s="192">
        <f t="shared" si="2"/>
        <v>2403482.84</v>
      </c>
      <c r="K69" s="196">
        <f t="shared" si="3"/>
        <v>114611.40666666666</v>
      </c>
      <c r="L69" s="203">
        <f t="shared" si="4"/>
        <v>2521450.9466666668</v>
      </c>
      <c r="M69" s="114"/>
      <c r="N69" s="205"/>
    </row>
    <row r="70" spans="1:14" x14ac:dyDescent="0.25">
      <c r="A70" s="103">
        <v>8.3000000000000007</v>
      </c>
      <c r="B70" s="104" t="s">
        <v>173</v>
      </c>
      <c r="C70" s="105"/>
      <c r="D70" s="106"/>
      <c r="E70" s="197"/>
      <c r="F70" s="192">
        <f t="shared" si="0"/>
        <v>0</v>
      </c>
      <c r="G70" s="193"/>
      <c r="H70" s="192">
        <f t="shared" si="1"/>
        <v>0</v>
      </c>
      <c r="I70" s="196"/>
      <c r="J70" s="192">
        <f t="shared" si="2"/>
        <v>0</v>
      </c>
      <c r="K70" s="196"/>
      <c r="L70" s="203">
        <f t="shared" si="4"/>
        <v>0</v>
      </c>
      <c r="M70" s="114"/>
      <c r="N70" s="205"/>
    </row>
    <row r="71" spans="1:14" ht="25.5" x14ac:dyDescent="0.25">
      <c r="A71" s="117" t="s">
        <v>97</v>
      </c>
      <c r="B71" s="118" t="s">
        <v>174</v>
      </c>
      <c r="C71" s="123" t="s">
        <v>157</v>
      </c>
      <c r="D71" s="106">
        <v>1</v>
      </c>
      <c r="E71" s="197">
        <v>1125635.31</v>
      </c>
      <c r="F71" s="192">
        <f t="shared" si="0"/>
        <v>1125635.31</v>
      </c>
      <c r="G71" s="193">
        <v>1105604.28</v>
      </c>
      <c r="H71" s="192">
        <f t="shared" si="1"/>
        <v>1105604.28</v>
      </c>
      <c r="I71" s="193">
        <v>1100576.1599999999</v>
      </c>
      <c r="J71" s="192">
        <f t="shared" si="2"/>
        <v>1100576.1599999999</v>
      </c>
      <c r="K71" s="196">
        <f t="shared" si="3"/>
        <v>1110605.25</v>
      </c>
      <c r="L71" s="203">
        <f t="shared" si="4"/>
        <v>1110605.25</v>
      </c>
      <c r="M71" s="114"/>
      <c r="N71" s="205"/>
    </row>
    <row r="72" spans="1:14" x14ac:dyDescent="0.25">
      <c r="A72" s="103" t="s">
        <v>98</v>
      </c>
      <c r="B72" s="104" t="s">
        <v>175</v>
      </c>
      <c r="C72" s="126"/>
      <c r="D72" s="112"/>
      <c r="E72" s="199"/>
      <c r="F72" s="192">
        <f t="shared" si="0"/>
        <v>0</v>
      </c>
      <c r="G72" s="193"/>
      <c r="H72" s="192">
        <f t="shared" si="1"/>
        <v>0</v>
      </c>
      <c r="I72" s="196"/>
      <c r="J72" s="192">
        <f t="shared" si="2"/>
        <v>0</v>
      </c>
      <c r="K72" s="196"/>
      <c r="L72" s="203">
        <f t="shared" si="4"/>
        <v>0</v>
      </c>
      <c r="M72" s="114"/>
      <c r="N72" s="205"/>
    </row>
    <row r="73" spans="1:14" ht="31.5" customHeight="1" x14ac:dyDescent="0.25">
      <c r="A73" s="117" t="s">
        <v>99</v>
      </c>
      <c r="B73" s="118" t="s">
        <v>176</v>
      </c>
      <c r="C73" s="126" t="s">
        <v>157</v>
      </c>
      <c r="D73" s="106">
        <v>1</v>
      </c>
      <c r="E73" s="199">
        <v>434000.51</v>
      </c>
      <c r="F73" s="192">
        <f t="shared" ref="F73:F136" si="5">+E73*D73</f>
        <v>434000.51</v>
      </c>
      <c r="G73" s="193">
        <v>433065.55</v>
      </c>
      <c r="H73" s="192">
        <f t="shared" ref="H73:H136" si="6">+G73*D73</f>
        <v>433065.55</v>
      </c>
      <c r="I73" s="193">
        <v>435119.84999999986</v>
      </c>
      <c r="J73" s="192">
        <f t="shared" ref="J73:J136" si="7">+I73*D73</f>
        <v>435119.84999999986</v>
      </c>
      <c r="K73" s="196">
        <f t="shared" ref="K73:K134" si="8">AVERAGE(E73,G73,I73)</f>
        <v>434061.97</v>
      </c>
      <c r="L73" s="203">
        <f t="shared" ref="L73:L136" si="9">+K73*D73</f>
        <v>434061.97</v>
      </c>
      <c r="M73" s="114"/>
      <c r="N73" s="205"/>
    </row>
    <row r="74" spans="1:14" ht="18" customHeight="1" x14ac:dyDescent="0.25">
      <c r="A74" s="117" t="s">
        <v>100</v>
      </c>
      <c r="B74" s="118" t="s">
        <v>177</v>
      </c>
      <c r="C74" s="126" t="s">
        <v>157</v>
      </c>
      <c r="D74" s="106">
        <v>3</v>
      </c>
      <c r="E74" s="199">
        <v>36920.15</v>
      </c>
      <c r="F74" s="192">
        <f t="shared" si="5"/>
        <v>110760.45000000001</v>
      </c>
      <c r="G74" s="193">
        <v>36758</v>
      </c>
      <c r="H74" s="192">
        <f t="shared" si="6"/>
        <v>110274</v>
      </c>
      <c r="I74" s="193">
        <v>36859.550000000003</v>
      </c>
      <c r="J74" s="192">
        <f t="shared" si="7"/>
        <v>110578.65000000001</v>
      </c>
      <c r="K74" s="196">
        <f t="shared" si="8"/>
        <v>36845.9</v>
      </c>
      <c r="L74" s="203">
        <f t="shared" si="9"/>
        <v>110537.70000000001</v>
      </c>
      <c r="M74" s="114"/>
      <c r="N74" s="205"/>
    </row>
    <row r="75" spans="1:14" ht="17.25" customHeight="1" x14ac:dyDescent="0.25">
      <c r="A75" s="117" t="s">
        <v>101</v>
      </c>
      <c r="B75" s="118" t="s">
        <v>178</v>
      </c>
      <c r="C75" s="126" t="s">
        <v>157</v>
      </c>
      <c r="D75" s="106">
        <v>6</v>
      </c>
      <c r="E75" s="199">
        <v>70325</v>
      </c>
      <c r="F75" s="192">
        <f t="shared" si="5"/>
        <v>421950</v>
      </c>
      <c r="G75" s="193">
        <v>71425.539999999994</v>
      </c>
      <c r="H75" s="192">
        <f t="shared" si="6"/>
        <v>428553.24</v>
      </c>
      <c r="I75" s="193">
        <v>69227.149999999994</v>
      </c>
      <c r="J75" s="192">
        <f t="shared" si="7"/>
        <v>415362.89999999997</v>
      </c>
      <c r="K75" s="196">
        <f t="shared" si="8"/>
        <v>70325.896666666653</v>
      </c>
      <c r="L75" s="203">
        <f t="shared" si="9"/>
        <v>421955.37999999989</v>
      </c>
      <c r="M75" s="114"/>
      <c r="N75" s="205"/>
    </row>
    <row r="76" spans="1:14" ht="15" customHeight="1" x14ac:dyDescent="0.25">
      <c r="A76" s="103" t="s">
        <v>102</v>
      </c>
      <c r="B76" s="104" t="s">
        <v>37</v>
      </c>
      <c r="C76" s="127"/>
      <c r="D76" s="106"/>
      <c r="E76" s="199"/>
      <c r="F76" s="192">
        <f t="shared" si="5"/>
        <v>0</v>
      </c>
      <c r="G76" s="193"/>
      <c r="H76" s="192">
        <f t="shared" si="6"/>
        <v>0</v>
      </c>
      <c r="I76" s="196"/>
      <c r="J76" s="192">
        <f t="shared" si="7"/>
        <v>0</v>
      </c>
      <c r="K76" s="196"/>
      <c r="L76" s="203">
        <f t="shared" si="9"/>
        <v>0</v>
      </c>
      <c r="M76" s="114"/>
      <c r="N76" s="205"/>
    </row>
    <row r="77" spans="1:14" ht="15" customHeight="1" x14ac:dyDescent="0.25">
      <c r="A77" s="117" t="s">
        <v>103</v>
      </c>
      <c r="B77" s="118" t="s">
        <v>179</v>
      </c>
      <c r="C77" s="105" t="s">
        <v>157</v>
      </c>
      <c r="D77" s="106">
        <v>1</v>
      </c>
      <c r="E77" s="199">
        <v>1308520</v>
      </c>
      <c r="F77" s="192">
        <f t="shared" si="5"/>
        <v>1308520</v>
      </c>
      <c r="G77" s="193">
        <v>1299652</v>
      </c>
      <c r="H77" s="192">
        <f t="shared" si="6"/>
        <v>1299652</v>
      </c>
      <c r="I77" s="193">
        <v>1313395.5399999998</v>
      </c>
      <c r="J77" s="192">
        <f t="shared" si="7"/>
        <v>1313395.5399999998</v>
      </c>
      <c r="K77" s="196">
        <f t="shared" si="8"/>
        <v>1307189.18</v>
      </c>
      <c r="L77" s="203">
        <f t="shared" si="9"/>
        <v>1307189.18</v>
      </c>
      <c r="M77" s="114"/>
      <c r="N77" s="205"/>
    </row>
    <row r="78" spans="1:14" ht="12.75" customHeight="1" x14ac:dyDescent="0.25">
      <c r="A78" s="103" t="s">
        <v>180</v>
      </c>
      <c r="B78" s="128" t="s">
        <v>181</v>
      </c>
      <c r="C78" s="126"/>
      <c r="D78" s="106"/>
      <c r="E78" s="199"/>
      <c r="F78" s="192">
        <f t="shared" si="5"/>
        <v>0</v>
      </c>
      <c r="G78" s="193"/>
      <c r="H78" s="192">
        <f t="shared" si="6"/>
        <v>0</v>
      </c>
      <c r="I78" s="196"/>
      <c r="J78" s="192">
        <f t="shared" si="7"/>
        <v>0</v>
      </c>
      <c r="K78" s="196"/>
      <c r="L78" s="203">
        <f t="shared" si="9"/>
        <v>0</v>
      </c>
      <c r="M78" s="114"/>
      <c r="N78" s="205"/>
    </row>
    <row r="79" spans="1:14" ht="25.5" x14ac:dyDescent="0.25">
      <c r="A79" s="117" t="s">
        <v>182</v>
      </c>
      <c r="B79" s="118" t="s">
        <v>183</v>
      </c>
      <c r="C79" s="127" t="s">
        <v>157</v>
      </c>
      <c r="D79" s="106">
        <v>10</v>
      </c>
      <c r="E79" s="199">
        <v>261000</v>
      </c>
      <c r="F79" s="192">
        <f t="shared" si="5"/>
        <v>2610000</v>
      </c>
      <c r="G79" s="193">
        <v>262542.12</v>
      </c>
      <c r="H79" s="192">
        <f t="shared" si="6"/>
        <v>2625421.2000000002</v>
      </c>
      <c r="I79" s="193">
        <v>260120.75</v>
      </c>
      <c r="J79" s="192">
        <f t="shared" si="7"/>
        <v>2601207.5</v>
      </c>
      <c r="K79" s="196">
        <f t="shared" si="8"/>
        <v>261220.95666666667</v>
      </c>
      <c r="L79" s="203">
        <f t="shared" si="9"/>
        <v>2612209.5666666664</v>
      </c>
      <c r="M79" s="114"/>
      <c r="N79" s="205"/>
    </row>
    <row r="80" spans="1:14" ht="25.5" x14ac:dyDescent="0.25">
      <c r="A80" s="117" t="s">
        <v>185</v>
      </c>
      <c r="B80" s="118" t="s">
        <v>184</v>
      </c>
      <c r="C80" s="126" t="s">
        <v>157</v>
      </c>
      <c r="D80" s="106">
        <v>2</v>
      </c>
      <c r="E80" s="199">
        <v>223562.78</v>
      </c>
      <c r="F80" s="192">
        <f t="shared" si="5"/>
        <v>447125.56</v>
      </c>
      <c r="G80" s="193">
        <v>222100.36</v>
      </c>
      <c r="H80" s="192">
        <f t="shared" si="6"/>
        <v>444200.72</v>
      </c>
      <c r="I80" s="193">
        <v>221706.20999999996</v>
      </c>
      <c r="J80" s="192">
        <f t="shared" si="7"/>
        <v>443412.41999999993</v>
      </c>
      <c r="K80" s="196">
        <f t="shared" si="8"/>
        <v>222456.44999999998</v>
      </c>
      <c r="L80" s="203">
        <f t="shared" si="9"/>
        <v>444912.89999999997</v>
      </c>
      <c r="M80" s="114"/>
      <c r="N80" s="205"/>
    </row>
    <row r="81" spans="1:14" x14ac:dyDescent="0.25">
      <c r="A81" s="94" t="s">
        <v>229</v>
      </c>
      <c r="B81" s="95" t="s">
        <v>146</v>
      </c>
      <c r="C81" s="95"/>
      <c r="D81" s="96"/>
      <c r="E81" s="200"/>
      <c r="F81" s="192">
        <f t="shared" si="5"/>
        <v>0</v>
      </c>
      <c r="G81" s="193"/>
      <c r="H81" s="192">
        <f t="shared" si="6"/>
        <v>0</v>
      </c>
      <c r="I81" s="196"/>
      <c r="J81" s="192">
        <f t="shared" si="7"/>
        <v>0</v>
      </c>
      <c r="K81" s="196"/>
      <c r="L81" s="203">
        <f t="shared" si="9"/>
        <v>0</v>
      </c>
      <c r="M81" s="114"/>
      <c r="N81" s="205"/>
    </row>
    <row r="82" spans="1:14" x14ac:dyDescent="0.25">
      <c r="A82" s="103">
        <v>1</v>
      </c>
      <c r="B82" s="104" t="s">
        <v>8</v>
      </c>
      <c r="C82" s="105"/>
      <c r="D82" s="106"/>
      <c r="E82" s="195"/>
      <c r="F82" s="192">
        <f t="shared" si="5"/>
        <v>0</v>
      </c>
      <c r="G82" s="193"/>
      <c r="H82" s="192">
        <f t="shared" si="6"/>
        <v>0</v>
      </c>
      <c r="I82" s="196"/>
      <c r="J82" s="192">
        <f t="shared" si="7"/>
        <v>0</v>
      </c>
      <c r="K82" s="196"/>
      <c r="L82" s="203">
        <f t="shared" si="9"/>
        <v>0</v>
      </c>
      <c r="M82" s="114"/>
      <c r="N82" s="205"/>
    </row>
    <row r="83" spans="1:14" ht="25.5" x14ac:dyDescent="0.25">
      <c r="A83" s="117" t="s">
        <v>71</v>
      </c>
      <c r="B83" s="118" t="s">
        <v>126</v>
      </c>
      <c r="C83" s="105" t="s">
        <v>10</v>
      </c>
      <c r="D83" s="112">
        <v>9.59</v>
      </c>
      <c r="E83" s="197">
        <f>+E16</f>
        <v>37560.230000000003</v>
      </c>
      <c r="F83" s="192">
        <f t="shared" si="5"/>
        <v>360202.60570000001</v>
      </c>
      <c r="G83" s="193">
        <v>37550.120000000003</v>
      </c>
      <c r="H83" s="192">
        <f t="shared" si="6"/>
        <v>360105.6508</v>
      </c>
      <c r="I83" s="193">
        <v>37536.6</v>
      </c>
      <c r="J83" s="192">
        <f t="shared" si="7"/>
        <v>359975.99400000001</v>
      </c>
      <c r="K83" s="196">
        <f t="shared" si="8"/>
        <v>37548.983333333337</v>
      </c>
      <c r="L83" s="203">
        <f t="shared" si="9"/>
        <v>360094.75016666669</v>
      </c>
      <c r="M83" s="114"/>
      <c r="N83" s="205"/>
    </row>
    <row r="84" spans="1:14" x14ac:dyDescent="0.25">
      <c r="A84" s="103">
        <v>2</v>
      </c>
      <c r="B84" s="104" t="s">
        <v>203</v>
      </c>
      <c r="C84" s="105"/>
      <c r="D84" s="106"/>
      <c r="E84" s="195"/>
      <c r="F84" s="192">
        <f t="shared" si="5"/>
        <v>0</v>
      </c>
      <c r="G84" s="193"/>
      <c r="H84" s="192">
        <f t="shared" si="6"/>
        <v>0</v>
      </c>
      <c r="I84" s="196"/>
      <c r="J84" s="192">
        <f t="shared" si="7"/>
        <v>0</v>
      </c>
      <c r="K84" s="196"/>
      <c r="L84" s="203">
        <f t="shared" si="9"/>
        <v>0</v>
      </c>
      <c r="M84" s="114"/>
      <c r="N84" s="205"/>
    </row>
    <row r="85" spans="1:14" x14ac:dyDescent="0.25">
      <c r="A85" s="103" t="s">
        <v>9</v>
      </c>
      <c r="B85" s="104" t="s">
        <v>13</v>
      </c>
      <c r="C85" s="105"/>
      <c r="D85" s="106"/>
      <c r="E85" s="195"/>
      <c r="F85" s="192">
        <f t="shared" si="5"/>
        <v>0</v>
      </c>
      <c r="G85" s="193"/>
      <c r="H85" s="192">
        <f t="shared" si="6"/>
        <v>0</v>
      </c>
      <c r="I85" s="196"/>
      <c r="J85" s="192">
        <f t="shared" si="7"/>
        <v>0</v>
      </c>
      <c r="K85" s="196"/>
      <c r="L85" s="203">
        <f t="shared" si="9"/>
        <v>0</v>
      </c>
      <c r="M85" s="114"/>
      <c r="N85" s="205"/>
    </row>
    <row r="86" spans="1:14" ht="25.5" x14ac:dyDescent="0.25">
      <c r="A86" s="117" t="s">
        <v>131</v>
      </c>
      <c r="B86" s="118" t="s">
        <v>15</v>
      </c>
      <c r="C86" s="105" t="s">
        <v>10</v>
      </c>
      <c r="D86" s="112">
        <v>1.68</v>
      </c>
      <c r="E86" s="197">
        <f>+E20</f>
        <v>652896.14</v>
      </c>
      <c r="F86" s="192">
        <f t="shared" si="5"/>
        <v>1096865.5152</v>
      </c>
      <c r="G86" s="193">
        <f>+G20</f>
        <v>653050.14</v>
      </c>
      <c r="H86" s="192">
        <f t="shared" si="6"/>
        <v>1097124.2352</v>
      </c>
      <c r="I86" s="193">
        <f>+I20</f>
        <v>653134.72</v>
      </c>
      <c r="J86" s="192">
        <f t="shared" si="7"/>
        <v>1097266.3295999998</v>
      </c>
      <c r="K86" s="196">
        <f t="shared" si="8"/>
        <v>653027</v>
      </c>
      <c r="L86" s="203">
        <f t="shared" si="9"/>
        <v>1097085.3599999999</v>
      </c>
      <c r="M86" s="114"/>
      <c r="N86" s="205"/>
    </row>
    <row r="87" spans="1:14" x14ac:dyDescent="0.25">
      <c r="A87" s="117" t="s">
        <v>186</v>
      </c>
      <c r="B87" s="118" t="s">
        <v>53</v>
      </c>
      <c r="C87" s="105" t="s">
        <v>10</v>
      </c>
      <c r="D87" s="112">
        <v>2.88</v>
      </c>
      <c r="E87" s="197">
        <f>+E21</f>
        <v>950000</v>
      </c>
      <c r="F87" s="192">
        <f t="shared" si="5"/>
        <v>2736000</v>
      </c>
      <c r="G87" s="193">
        <f>+G21</f>
        <v>953200</v>
      </c>
      <c r="H87" s="192">
        <f t="shared" si="6"/>
        <v>2745216</v>
      </c>
      <c r="I87" s="193">
        <f>+I21</f>
        <v>956256</v>
      </c>
      <c r="J87" s="192">
        <f t="shared" si="7"/>
        <v>2754017.2799999998</v>
      </c>
      <c r="K87" s="196">
        <f t="shared" si="8"/>
        <v>953152</v>
      </c>
      <c r="L87" s="203">
        <f t="shared" si="9"/>
        <v>2745077.7599999998</v>
      </c>
      <c r="M87" s="114"/>
      <c r="N87" s="205"/>
    </row>
    <row r="88" spans="1:14" x14ac:dyDescent="0.25">
      <c r="A88" s="117" t="s">
        <v>187</v>
      </c>
      <c r="B88" s="120" t="s">
        <v>85</v>
      </c>
      <c r="C88" s="105" t="s">
        <v>10</v>
      </c>
      <c r="D88" s="112">
        <v>0.63</v>
      </c>
      <c r="E88" s="197">
        <f>+E22</f>
        <v>987200.18</v>
      </c>
      <c r="F88" s="192">
        <f t="shared" si="5"/>
        <v>621936.11340000003</v>
      </c>
      <c r="G88" s="193">
        <f>+G22</f>
        <v>987200.25</v>
      </c>
      <c r="H88" s="192">
        <f t="shared" si="6"/>
        <v>621936.15749999997</v>
      </c>
      <c r="I88" s="193">
        <f>+I22</f>
        <v>987301.57</v>
      </c>
      <c r="J88" s="192">
        <f t="shared" si="7"/>
        <v>621999.98910000001</v>
      </c>
      <c r="K88" s="196">
        <f t="shared" si="8"/>
        <v>987234</v>
      </c>
      <c r="L88" s="203">
        <f t="shared" si="9"/>
        <v>621957.42000000004</v>
      </c>
      <c r="M88" s="114"/>
      <c r="N88" s="205"/>
    </row>
    <row r="89" spans="1:14" ht="25.5" x14ac:dyDescent="0.25">
      <c r="A89" s="117" t="s">
        <v>188</v>
      </c>
      <c r="B89" s="110" t="s">
        <v>122</v>
      </c>
      <c r="C89" s="105" t="s">
        <v>52</v>
      </c>
      <c r="D89" s="112">
        <v>43.57</v>
      </c>
      <c r="E89" s="197">
        <f>+E23</f>
        <v>108609.54</v>
      </c>
      <c r="F89" s="192">
        <f t="shared" si="5"/>
        <v>4732117.6578000002</v>
      </c>
      <c r="G89" s="193">
        <f>+G23</f>
        <v>106556.25</v>
      </c>
      <c r="H89" s="192">
        <f t="shared" si="6"/>
        <v>4642655.8125</v>
      </c>
      <c r="I89" s="198">
        <f>+I23</f>
        <v>110961.21000000004</v>
      </c>
      <c r="J89" s="192">
        <f t="shared" si="7"/>
        <v>4834579.9197000014</v>
      </c>
      <c r="K89" s="196">
        <f t="shared" si="8"/>
        <v>108709</v>
      </c>
      <c r="L89" s="203">
        <f t="shared" si="9"/>
        <v>4736451.13</v>
      </c>
      <c r="M89" s="114"/>
      <c r="N89" s="205"/>
    </row>
    <row r="90" spans="1:14" x14ac:dyDescent="0.25">
      <c r="A90" s="103" t="s">
        <v>55</v>
      </c>
      <c r="B90" s="104" t="s">
        <v>19</v>
      </c>
      <c r="C90" s="105"/>
      <c r="D90" s="106"/>
      <c r="E90" s="195"/>
      <c r="F90" s="192">
        <f t="shared" si="5"/>
        <v>0</v>
      </c>
      <c r="G90" s="193"/>
      <c r="H90" s="192">
        <f t="shared" si="6"/>
        <v>0</v>
      </c>
      <c r="I90" s="196"/>
      <c r="J90" s="192">
        <f t="shared" si="7"/>
        <v>0</v>
      </c>
      <c r="K90" s="196"/>
      <c r="L90" s="203">
        <f t="shared" si="9"/>
        <v>0</v>
      </c>
      <c r="M90" s="114"/>
      <c r="N90" s="205"/>
    </row>
    <row r="91" spans="1:14" x14ac:dyDescent="0.25">
      <c r="A91" s="117" t="s">
        <v>132</v>
      </c>
      <c r="B91" s="118" t="s">
        <v>144</v>
      </c>
      <c r="C91" s="105" t="s">
        <v>52</v>
      </c>
      <c r="D91" s="112">
        <v>18</v>
      </c>
      <c r="E91" s="197">
        <v>82400.25</v>
      </c>
      <c r="F91" s="192">
        <f t="shared" si="5"/>
        <v>1483204.5</v>
      </c>
      <c r="G91" s="193">
        <f>+G28</f>
        <v>82000</v>
      </c>
      <c r="H91" s="192">
        <f t="shared" si="6"/>
        <v>1476000</v>
      </c>
      <c r="I91" s="198">
        <v>81540.3</v>
      </c>
      <c r="J91" s="192">
        <f t="shared" si="7"/>
        <v>1467725.4000000001</v>
      </c>
      <c r="K91" s="196">
        <f t="shared" si="8"/>
        <v>81980.183333333334</v>
      </c>
      <c r="L91" s="203">
        <f t="shared" si="9"/>
        <v>1475643.3</v>
      </c>
      <c r="M91" s="114"/>
      <c r="N91" s="205"/>
    </row>
    <row r="92" spans="1:14" x14ac:dyDescent="0.25">
      <c r="A92" s="117" t="s">
        <v>133</v>
      </c>
      <c r="B92" s="118" t="s">
        <v>154</v>
      </c>
      <c r="C92" s="105" t="s">
        <v>52</v>
      </c>
      <c r="D92" s="112">
        <v>41.57</v>
      </c>
      <c r="E92" s="197">
        <v>71002.259999999995</v>
      </c>
      <c r="F92" s="192">
        <f t="shared" si="5"/>
        <v>2951563.9482</v>
      </c>
      <c r="G92" s="193">
        <v>71000</v>
      </c>
      <c r="H92" s="192">
        <f t="shared" si="6"/>
        <v>2951470</v>
      </c>
      <c r="I92" s="198">
        <v>70211.740000000005</v>
      </c>
      <c r="J92" s="192">
        <f t="shared" si="7"/>
        <v>2918702.0318000005</v>
      </c>
      <c r="K92" s="196">
        <f t="shared" si="8"/>
        <v>70738</v>
      </c>
      <c r="L92" s="203">
        <f t="shared" si="9"/>
        <v>2940578.66</v>
      </c>
      <c r="M92" s="114"/>
      <c r="N92" s="205"/>
    </row>
    <row r="93" spans="1:14" x14ac:dyDescent="0.25">
      <c r="A93" s="103" t="s">
        <v>204</v>
      </c>
      <c r="B93" s="104" t="s">
        <v>23</v>
      </c>
      <c r="C93" s="105"/>
      <c r="D93" s="106"/>
      <c r="E93" s="195"/>
      <c r="F93" s="192">
        <f t="shared" si="5"/>
        <v>0</v>
      </c>
      <c r="G93" s="193"/>
      <c r="H93" s="192">
        <f t="shared" si="6"/>
        <v>0</v>
      </c>
      <c r="I93" s="196"/>
      <c r="J93" s="192">
        <f t="shared" si="7"/>
        <v>0</v>
      </c>
      <c r="K93" s="196"/>
      <c r="L93" s="203">
        <f t="shared" si="9"/>
        <v>0</v>
      </c>
      <c r="M93" s="114"/>
      <c r="N93" s="205"/>
    </row>
    <row r="94" spans="1:14" ht="63.75" x14ac:dyDescent="0.25">
      <c r="A94" s="117" t="s">
        <v>205</v>
      </c>
      <c r="B94" s="118" t="s">
        <v>137</v>
      </c>
      <c r="C94" s="105" t="s">
        <v>26</v>
      </c>
      <c r="D94" s="112">
        <v>850</v>
      </c>
      <c r="E94" s="197">
        <f>+E30</f>
        <v>9600.5400000000009</v>
      </c>
      <c r="F94" s="192">
        <f t="shared" si="5"/>
        <v>8160459.0000000009</v>
      </c>
      <c r="G94" s="193">
        <f>+G30</f>
        <v>9544</v>
      </c>
      <c r="H94" s="192">
        <f t="shared" si="6"/>
        <v>8112400</v>
      </c>
      <c r="I94" s="198">
        <f>+I30</f>
        <v>10192</v>
      </c>
      <c r="J94" s="192">
        <f t="shared" si="7"/>
        <v>8663200</v>
      </c>
      <c r="K94" s="196">
        <f t="shared" si="8"/>
        <v>9778.8466666666664</v>
      </c>
      <c r="L94" s="203">
        <f t="shared" si="9"/>
        <v>8312019.666666666</v>
      </c>
      <c r="M94" s="114"/>
      <c r="N94" s="205"/>
    </row>
    <row r="95" spans="1:14" x14ac:dyDescent="0.25">
      <c r="A95" s="103">
        <v>3</v>
      </c>
      <c r="B95" s="104" t="s">
        <v>27</v>
      </c>
      <c r="C95" s="105"/>
      <c r="D95" s="106"/>
      <c r="E95" s="195"/>
      <c r="F95" s="192">
        <f t="shared" si="5"/>
        <v>0</v>
      </c>
      <c r="G95" s="193"/>
      <c r="H95" s="192">
        <f t="shared" si="6"/>
        <v>0</v>
      </c>
      <c r="I95" s="198"/>
      <c r="J95" s="192">
        <f t="shared" si="7"/>
        <v>0</v>
      </c>
      <c r="K95" s="196"/>
      <c r="L95" s="203">
        <f t="shared" si="9"/>
        <v>0</v>
      </c>
      <c r="M95" s="114"/>
      <c r="N95" s="205"/>
    </row>
    <row r="96" spans="1:14" ht="38.25" x14ac:dyDescent="0.25">
      <c r="A96" s="117" t="s">
        <v>12</v>
      </c>
      <c r="B96" s="118" t="str">
        <f>+B36</f>
        <v>Levante de muro en bloque de cemento-arena liso, con dimensiones de 0.09m x 0.19m x 0.39m y pega con mortero 1:4</v>
      </c>
      <c r="C96" s="105" t="s">
        <v>148</v>
      </c>
      <c r="D96" s="112">
        <v>33.53</v>
      </c>
      <c r="E96" s="197">
        <f>+E36</f>
        <v>56990.54</v>
      </c>
      <c r="F96" s="192">
        <f t="shared" si="5"/>
        <v>1910892.8062</v>
      </c>
      <c r="G96" s="193">
        <f>+G36</f>
        <v>57000.58</v>
      </c>
      <c r="H96" s="192">
        <f t="shared" si="6"/>
        <v>1911229.4474000002</v>
      </c>
      <c r="I96" s="198">
        <f>+I36</f>
        <v>57202.529999999992</v>
      </c>
      <c r="J96" s="192">
        <f t="shared" si="7"/>
        <v>1918000.8308999997</v>
      </c>
      <c r="K96" s="196">
        <f t="shared" si="8"/>
        <v>57064.549999999996</v>
      </c>
      <c r="L96" s="203">
        <f t="shared" si="9"/>
        <v>1913374.3614999999</v>
      </c>
      <c r="M96" s="114"/>
      <c r="N96" s="205"/>
    </row>
    <row r="97" spans="1:14" x14ac:dyDescent="0.25">
      <c r="A97" s="117" t="s">
        <v>18</v>
      </c>
      <c r="B97" s="118" t="s">
        <v>138</v>
      </c>
      <c r="C97" s="105" t="s">
        <v>7</v>
      </c>
      <c r="D97" s="112">
        <v>74.5</v>
      </c>
      <c r="E97" s="197">
        <f>+E37</f>
        <v>39730</v>
      </c>
      <c r="F97" s="192">
        <f t="shared" si="5"/>
        <v>2959885</v>
      </c>
      <c r="G97" s="193">
        <f>+G37</f>
        <v>39000.839999999997</v>
      </c>
      <c r="H97" s="192">
        <f t="shared" si="6"/>
        <v>2905562.5799999996</v>
      </c>
      <c r="I97" s="198">
        <f>+I37</f>
        <v>40453.800000000003</v>
      </c>
      <c r="J97" s="192">
        <f t="shared" si="7"/>
        <v>3013808.1</v>
      </c>
      <c r="K97" s="196">
        <f t="shared" si="8"/>
        <v>39728.213333333333</v>
      </c>
      <c r="L97" s="203">
        <f t="shared" si="9"/>
        <v>2959751.8933333335</v>
      </c>
      <c r="M97" s="114"/>
      <c r="N97" s="205"/>
    </row>
    <row r="98" spans="1:14" ht="25.5" x14ac:dyDescent="0.25">
      <c r="A98" s="117" t="s">
        <v>22</v>
      </c>
      <c r="B98" s="118" t="s">
        <v>124</v>
      </c>
      <c r="C98" s="105" t="s">
        <v>7</v>
      </c>
      <c r="D98" s="112">
        <v>74.5</v>
      </c>
      <c r="E98" s="197">
        <f>+E39</f>
        <v>20150.849999999999</v>
      </c>
      <c r="F98" s="192">
        <f t="shared" si="5"/>
        <v>1501238.325</v>
      </c>
      <c r="G98" s="193">
        <f>+G39</f>
        <v>20100.23</v>
      </c>
      <c r="H98" s="192">
        <f t="shared" si="6"/>
        <v>1497467.135</v>
      </c>
      <c r="I98" s="198">
        <f>+I39</f>
        <v>20195.919999999995</v>
      </c>
      <c r="J98" s="192">
        <f t="shared" si="7"/>
        <v>1504596.0399999996</v>
      </c>
      <c r="K98" s="196">
        <f t="shared" si="8"/>
        <v>20149</v>
      </c>
      <c r="L98" s="203">
        <f t="shared" si="9"/>
        <v>1501100.5</v>
      </c>
      <c r="M98" s="114"/>
      <c r="N98" s="205"/>
    </row>
    <row r="99" spans="1:14" x14ac:dyDescent="0.25">
      <c r="A99" s="103">
        <v>4</v>
      </c>
      <c r="B99" s="104" t="s">
        <v>147</v>
      </c>
      <c r="C99" s="105"/>
      <c r="D99" s="121"/>
      <c r="E99" s="197"/>
      <c r="F99" s="192">
        <f t="shared" si="5"/>
        <v>0</v>
      </c>
      <c r="G99" s="193"/>
      <c r="H99" s="192">
        <f t="shared" si="6"/>
        <v>0</v>
      </c>
      <c r="I99" s="198"/>
      <c r="J99" s="192">
        <f t="shared" si="7"/>
        <v>0</v>
      </c>
      <c r="K99" s="196"/>
      <c r="L99" s="203">
        <f t="shared" si="9"/>
        <v>0</v>
      </c>
      <c r="M99" s="114"/>
      <c r="N99" s="205"/>
    </row>
    <row r="100" spans="1:14" ht="38.25" x14ac:dyDescent="0.25">
      <c r="A100" s="117" t="s">
        <v>54</v>
      </c>
      <c r="B100" s="129" t="s">
        <v>156</v>
      </c>
      <c r="C100" s="105" t="s">
        <v>7</v>
      </c>
      <c r="D100" s="112">
        <v>58</v>
      </c>
      <c r="E100" s="197">
        <v>133985.60999999999</v>
      </c>
      <c r="F100" s="192">
        <f t="shared" si="5"/>
        <v>7771165.379999999</v>
      </c>
      <c r="G100" s="193">
        <v>135265.37</v>
      </c>
      <c r="H100" s="192">
        <f t="shared" si="6"/>
        <v>7845391.46</v>
      </c>
      <c r="I100" s="193">
        <v>135652.96</v>
      </c>
      <c r="J100" s="192">
        <f t="shared" si="7"/>
        <v>7867871.6799999997</v>
      </c>
      <c r="K100" s="196">
        <f t="shared" si="8"/>
        <v>134967.97999999998</v>
      </c>
      <c r="L100" s="203">
        <f t="shared" si="9"/>
        <v>7828142.8399999989</v>
      </c>
      <c r="M100" s="114"/>
      <c r="N100" s="205"/>
    </row>
    <row r="101" spans="1:14" ht="38.25" x14ac:dyDescent="0.25">
      <c r="A101" s="117" t="s">
        <v>116</v>
      </c>
      <c r="B101" s="129" t="s">
        <v>149</v>
      </c>
      <c r="C101" s="105" t="s">
        <v>32</v>
      </c>
      <c r="D101" s="112">
        <v>2</v>
      </c>
      <c r="E101" s="197">
        <v>976900</v>
      </c>
      <c r="F101" s="192">
        <f t="shared" si="5"/>
        <v>1953800</v>
      </c>
      <c r="G101" s="193">
        <v>915000</v>
      </c>
      <c r="H101" s="192">
        <f t="shared" si="6"/>
        <v>1830000</v>
      </c>
      <c r="I101" s="193">
        <v>1035908.1499999996</v>
      </c>
      <c r="J101" s="192">
        <f t="shared" si="7"/>
        <v>2071816.2999999991</v>
      </c>
      <c r="K101" s="196">
        <f t="shared" si="8"/>
        <v>975936.04999999981</v>
      </c>
      <c r="L101" s="203">
        <f t="shared" si="9"/>
        <v>1951872.0999999996</v>
      </c>
      <c r="M101" s="114"/>
      <c r="N101" s="205"/>
    </row>
    <row r="102" spans="1:14" x14ac:dyDescent="0.25">
      <c r="A102" s="103">
        <v>5</v>
      </c>
      <c r="B102" s="130" t="s">
        <v>65</v>
      </c>
      <c r="C102" s="131"/>
      <c r="D102" s="132"/>
      <c r="E102" s="201"/>
      <c r="F102" s="192">
        <f t="shared" si="5"/>
        <v>0</v>
      </c>
      <c r="G102" s="193"/>
      <c r="H102" s="192">
        <f t="shared" si="6"/>
        <v>0</v>
      </c>
      <c r="I102" s="198"/>
      <c r="J102" s="192">
        <f t="shared" si="7"/>
        <v>0</v>
      </c>
      <c r="K102" s="196"/>
      <c r="L102" s="203">
        <f t="shared" si="9"/>
        <v>0</v>
      </c>
      <c r="M102" s="114"/>
      <c r="N102" s="205"/>
    </row>
    <row r="103" spans="1:14" x14ac:dyDescent="0.25">
      <c r="A103" s="117" t="s">
        <v>60</v>
      </c>
      <c r="B103" s="129" t="s">
        <v>38</v>
      </c>
      <c r="C103" s="105" t="s">
        <v>52</v>
      </c>
      <c r="D103" s="112">
        <v>13.6</v>
      </c>
      <c r="E103" s="197">
        <v>183623.32</v>
      </c>
      <c r="F103" s="192">
        <f t="shared" si="5"/>
        <v>2497277.1520000002</v>
      </c>
      <c r="G103" s="193">
        <v>180520</v>
      </c>
      <c r="H103" s="192">
        <f t="shared" si="6"/>
        <v>2455072</v>
      </c>
      <c r="I103" s="193">
        <v>182642.67999999996</v>
      </c>
      <c r="J103" s="192">
        <f t="shared" si="7"/>
        <v>2483940.4479999994</v>
      </c>
      <c r="K103" s="196">
        <f t="shared" si="8"/>
        <v>182262</v>
      </c>
      <c r="L103" s="203">
        <f t="shared" si="9"/>
        <v>2478763.1999999997</v>
      </c>
      <c r="M103" s="114"/>
      <c r="N103" s="205"/>
    </row>
    <row r="104" spans="1:14" x14ac:dyDescent="0.25">
      <c r="A104" s="117" t="s">
        <v>86</v>
      </c>
      <c r="B104" s="129" t="s">
        <v>39</v>
      </c>
      <c r="C104" s="105" t="s">
        <v>32</v>
      </c>
      <c r="D104" s="112">
        <v>1</v>
      </c>
      <c r="E104" s="197">
        <v>499000</v>
      </c>
      <c r="F104" s="192">
        <f t="shared" si="5"/>
        <v>499000</v>
      </c>
      <c r="G104" s="193">
        <v>498500</v>
      </c>
      <c r="H104" s="192">
        <f t="shared" si="6"/>
        <v>498500</v>
      </c>
      <c r="I104" s="193">
        <v>499211.99999999994</v>
      </c>
      <c r="J104" s="192">
        <f t="shared" si="7"/>
        <v>499211.99999999994</v>
      </c>
      <c r="K104" s="196">
        <f t="shared" si="8"/>
        <v>498904</v>
      </c>
      <c r="L104" s="203">
        <f t="shared" si="9"/>
        <v>498904</v>
      </c>
      <c r="M104" s="114"/>
      <c r="N104" s="205"/>
    </row>
    <row r="105" spans="1:14" x14ac:dyDescent="0.25">
      <c r="A105" s="117" t="s">
        <v>87</v>
      </c>
      <c r="B105" s="129" t="s">
        <v>155</v>
      </c>
      <c r="C105" s="105" t="s">
        <v>52</v>
      </c>
      <c r="D105" s="112">
        <v>38.57</v>
      </c>
      <c r="E105" s="197">
        <v>6900</v>
      </c>
      <c r="F105" s="192">
        <f t="shared" si="5"/>
        <v>266133</v>
      </c>
      <c r="G105" s="193">
        <v>6600</v>
      </c>
      <c r="H105" s="192">
        <f t="shared" si="6"/>
        <v>254562</v>
      </c>
      <c r="I105" s="193">
        <v>7436.9999999999854</v>
      </c>
      <c r="J105" s="192">
        <f t="shared" si="7"/>
        <v>286845.08999999944</v>
      </c>
      <c r="K105" s="196">
        <f t="shared" si="8"/>
        <v>6978.9999999999955</v>
      </c>
      <c r="L105" s="203">
        <f t="shared" si="9"/>
        <v>269180.02999999985</v>
      </c>
      <c r="M105" s="114"/>
      <c r="N105" s="205"/>
    </row>
    <row r="106" spans="1:14" x14ac:dyDescent="0.25">
      <c r="A106" s="94" t="s">
        <v>130</v>
      </c>
      <c r="B106" s="95" t="s">
        <v>145</v>
      </c>
      <c r="C106" s="95"/>
      <c r="D106" s="96"/>
      <c r="E106" s="200"/>
      <c r="F106" s="192">
        <f t="shared" si="5"/>
        <v>0</v>
      </c>
      <c r="G106" s="193"/>
      <c r="H106" s="192">
        <f t="shared" si="6"/>
        <v>0</v>
      </c>
      <c r="I106" s="196"/>
      <c r="J106" s="192">
        <f t="shared" si="7"/>
        <v>0</v>
      </c>
      <c r="K106" s="196"/>
      <c r="L106" s="203">
        <f t="shared" si="9"/>
        <v>0</v>
      </c>
      <c r="M106" s="114"/>
      <c r="N106" s="205"/>
    </row>
    <row r="107" spans="1:14" x14ac:dyDescent="0.25">
      <c r="A107" s="103">
        <v>1</v>
      </c>
      <c r="B107" s="104" t="s">
        <v>6</v>
      </c>
      <c r="C107" s="105"/>
      <c r="D107" s="106"/>
      <c r="E107" s="195"/>
      <c r="F107" s="192">
        <f t="shared" si="5"/>
        <v>0</v>
      </c>
      <c r="G107" s="193"/>
      <c r="H107" s="192">
        <f t="shared" si="6"/>
        <v>0</v>
      </c>
      <c r="I107" s="196"/>
      <c r="J107" s="192">
        <f t="shared" si="7"/>
        <v>0</v>
      </c>
      <c r="K107" s="196"/>
      <c r="L107" s="203">
        <f t="shared" si="9"/>
        <v>0</v>
      </c>
      <c r="M107" s="114"/>
      <c r="N107" s="205"/>
    </row>
    <row r="108" spans="1:14" ht="38.450000000000003" customHeight="1" x14ac:dyDescent="0.25">
      <c r="A108" s="109" t="s">
        <v>71</v>
      </c>
      <c r="B108" s="110" t="s">
        <v>47</v>
      </c>
      <c r="C108" s="111" t="s">
        <v>52</v>
      </c>
      <c r="D108" s="112">
        <v>10.56</v>
      </c>
      <c r="E108" s="191">
        <f t="shared" ref="E108:E114" si="10">+E8</f>
        <v>27639.45</v>
      </c>
      <c r="F108" s="192">
        <f t="shared" si="5"/>
        <v>291872.592</v>
      </c>
      <c r="G108" s="193">
        <f t="shared" ref="G108:G114" si="11">+G8</f>
        <v>27650.52</v>
      </c>
      <c r="H108" s="192">
        <f t="shared" si="6"/>
        <v>291989.49119999999</v>
      </c>
      <c r="I108" s="193">
        <f>+I8</f>
        <v>27658</v>
      </c>
      <c r="J108" s="192">
        <f t="shared" si="7"/>
        <v>292068.48000000004</v>
      </c>
      <c r="K108" s="196">
        <f t="shared" si="8"/>
        <v>27649.323333333334</v>
      </c>
      <c r="L108" s="203">
        <f t="shared" si="9"/>
        <v>291976.85440000001</v>
      </c>
      <c r="M108" s="114"/>
      <c r="N108" s="205"/>
    </row>
    <row r="109" spans="1:14" ht="30" customHeight="1" x14ac:dyDescent="0.25">
      <c r="A109" s="109" t="s">
        <v>72</v>
      </c>
      <c r="B109" s="110" t="s">
        <v>46</v>
      </c>
      <c r="C109" s="111" t="s">
        <v>7</v>
      </c>
      <c r="D109" s="112">
        <v>25</v>
      </c>
      <c r="E109" s="191">
        <f t="shared" si="10"/>
        <v>30400</v>
      </c>
      <c r="F109" s="192">
        <f t="shared" si="5"/>
        <v>760000</v>
      </c>
      <c r="G109" s="193">
        <f t="shared" si="11"/>
        <v>31440.23</v>
      </c>
      <c r="H109" s="192">
        <f t="shared" si="6"/>
        <v>786005.75</v>
      </c>
      <c r="I109" s="193">
        <f>+I9</f>
        <v>29402</v>
      </c>
      <c r="J109" s="192">
        <f t="shared" si="7"/>
        <v>735050</v>
      </c>
      <c r="K109" s="196">
        <f t="shared" si="8"/>
        <v>30414.076666666664</v>
      </c>
      <c r="L109" s="203">
        <f t="shared" si="9"/>
        <v>760351.91666666663</v>
      </c>
      <c r="M109" s="114"/>
      <c r="N109" s="205"/>
    </row>
    <row r="110" spans="1:14" ht="28.9" customHeight="1" x14ac:dyDescent="0.25">
      <c r="A110" s="109" t="s">
        <v>73</v>
      </c>
      <c r="B110" s="110" t="str">
        <f>+B10</f>
        <v>Demolicion de lavatrapero en mamposteria, incluye transporte a sitio de disposicion final</v>
      </c>
      <c r="C110" s="111" t="s">
        <v>157</v>
      </c>
      <c r="D110" s="112">
        <v>1</v>
      </c>
      <c r="E110" s="191">
        <f t="shared" si="10"/>
        <v>101250</v>
      </c>
      <c r="F110" s="192">
        <f t="shared" si="5"/>
        <v>101250</v>
      </c>
      <c r="G110" s="193">
        <f t="shared" si="11"/>
        <v>101300.32</v>
      </c>
      <c r="H110" s="192">
        <f t="shared" si="6"/>
        <v>101300.32</v>
      </c>
      <c r="I110" s="193">
        <f>+I10</f>
        <v>101593</v>
      </c>
      <c r="J110" s="192">
        <f t="shared" si="7"/>
        <v>101593</v>
      </c>
      <c r="K110" s="196">
        <f t="shared" si="8"/>
        <v>101381.10666666667</v>
      </c>
      <c r="L110" s="203">
        <f t="shared" si="9"/>
        <v>101381.10666666667</v>
      </c>
      <c r="M110" s="114"/>
      <c r="N110" s="205"/>
    </row>
    <row r="111" spans="1:14" ht="25.15" customHeight="1" x14ac:dyDescent="0.25">
      <c r="A111" s="109" t="s">
        <v>74</v>
      </c>
      <c r="B111" s="110" t="str">
        <f>+B11</f>
        <v>Demolicion de pedestales en concreto en mal estado, incluye retiro de escombros</v>
      </c>
      <c r="C111" s="111" t="s">
        <v>45</v>
      </c>
      <c r="D111" s="112">
        <v>1</v>
      </c>
      <c r="E111" s="191">
        <f t="shared" si="10"/>
        <v>101382</v>
      </c>
      <c r="F111" s="192">
        <f t="shared" si="5"/>
        <v>101382</v>
      </c>
      <c r="G111" s="193">
        <f t="shared" si="11"/>
        <v>101300.32</v>
      </c>
      <c r="H111" s="192">
        <f t="shared" si="6"/>
        <v>101300.32</v>
      </c>
      <c r="I111" s="193">
        <v>101461.1</v>
      </c>
      <c r="J111" s="192">
        <f t="shared" si="7"/>
        <v>101461.1</v>
      </c>
      <c r="K111" s="196">
        <f t="shared" si="8"/>
        <v>101381.14000000001</v>
      </c>
      <c r="L111" s="203">
        <f t="shared" si="9"/>
        <v>101381.14000000001</v>
      </c>
      <c r="M111" s="114"/>
      <c r="N111" s="205"/>
    </row>
    <row r="112" spans="1:14" ht="25.15" customHeight="1" x14ac:dyDescent="0.25">
      <c r="A112" s="109" t="s">
        <v>76</v>
      </c>
      <c r="B112" s="110" t="s">
        <v>50</v>
      </c>
      <c r="C112" s="111" t="s">
        <v>45</v>
      </c>
      <c r="D112" s="112">
        <v>1</v>
      </c>
      <c r="E112" s="191">
        <f t="shared" si="10"/>
        <v>304140.25</v>
      </c>
      <c r="F112" s="192">
        <f t="shared" si="5"/>
        <v>304140.25</v>
      </c>
      <c r="G112" s="193">
        <f t="shared" si="11"/>
        <v>304150.84999999998</v>
      </c>
      <c r="H112" s="192">
        <f t="shared" si="6"/>
        <v>304150.84999999998</v>
      </c>
      <c r="I112" s="193">
        <f>+I12</f>
        <v>304140</v>
      </c>
      <c r="J112" s="192">
        <f t="shared" si="7"/>
        <v>304140</v>
      </c>
      <c r="K112" s="196">
        <f t="shared" si="8"/>
        <v>304143.7</v>
      </c>
      <c r="L112" s="203">
        <f t="shared" si="9"/>
        <v>304143.7</v>
      </c>
      <c r="M112" s="114"/>
      <c r="N112" s="205"/>
    </row>
    <row r="113" spans="1:14" ht="25.15" customHeight="1" x14ac:dyDescent="0.25">
      <c r="A113" s="109" t="s">
        <v>77</v>
      </c>
      <c r="B113" s="110" t="s">
        <v>51</v>
      </c>
      <c r="C113" s="111" t="s">
        <v>45</v>
      </c>
      <c r="D113" s="112">
        <v>1</v>
      </c>
      <c r="E113" s="191">
        <f t="shared" si="10"/>
        <v>375000</v>
      </c>
      <c r="F113" s="192">
        <f t="shared" si="5"/>
        <v>375000</v>
      </c>
      <c r="G113" s="193">
        <f t="shared" si="11"/>
        <v>380100</v>
      </c>
      <c r="H113" s="192">
        <f t="shared" si="6"/>
        <v>380100</v>
      </c>
      <c r="I113" s="193">
        <f>+I13</f>
        <v>385439</v>
      </c>
      <c r="J113" s="192">
        <f t="shared" si="7"/>
        <v>385439</v>
      </c>
      <c r="K113" s="196">
        <f t="shared" si="8"/>
        <v>380179.66666666669</v>
      </c>
      <c r="L113" s="203">
        <f t="shared" si="9"/>
        <v>380179.66666666669</v>
      </c>
      <c r="M113" s="114"/>
      <c r="N113" s="205"/>
    </row>
    <row r="114" spans="1:14" ht="25.5" x14ac:dyDescent="0.25">
      <c r="A114" s="109" t="s">
        <v>78</v>
      </c>
      <c r="B114" s="110" t="s">
        <v>79</v>
      </c>
      <c r="C114" s="111" t="s">
        <v>7</v>
      </c>
      <c r="D114" s="112">
        <v>7</v>
      </c>
      <c r="E114" s="191">
        <f t="shared" si="10"/>
        <v>12000</v>
      </c>
      <c r="F114" s="192">
        <f t="shared" si="5"/>
        <v>84000</v>
      </c>
      <c r="G114" s="193">
        <f t="shared" si="11"/>
        <v>12680.36</v>
      </c>
      <c r="H114" s="192">
        <f t="shared" si="6"/>
        <v>88762.52</v>
      </c>
      <c r="I114" s="193">
        <v>13335.639999999998</v>
      </c>
      <c r="J114" s="192">
        <f t="shared" si="7"/>
        <v>93349.479999999981</v>
      </c>
      <c r="K114" s="196">
        <f t="shared" si="8"/>
        <v>12672</v>
      </c>
      <c r="L114" s="203">
        <f t="shared" si="9"/>
        <v>88704</v>
      </c>
      <c r="M114" s="114"/>
      <c r="N114" s="205"/>
    </row>
    <row r="115" spans="1:14" x14ac:dyDescent="0.25">
      <c r="A115" s="103">
        <v>2</v>
      </c>
      <c r="B115" s="104" t="s">
        <v>8</v>
      </c>
      <c r="C115" s="105"/>
      <c r="D115" s="106"/>
      <c r="E115" s="195"/>
      <c r="F115" s="192">
        <f t="shared" si="5"/>
        <v>0</v>
      </c>
      <c r="G115" s="193"/>
      <c r="H115" s="192">
        <f t="shared" si="6"/>
        <v>0</v>
      </c>
      <c r="I115" s="196"/>
      <c r="J115" s="192">
        <f t="shared" si="7"/>
        <v>0</v>
      </c>
      <c r="K115" s="196"/>
      <c r="L115" s="203">
        <f t="shared" si="9"/>
        <v>0</v>
      </c>
      <c r="M115" s="114"/>
      <c r="N115" s="205"/>
    </row>
    <row r="116" spans="1:14" ht="30" customHeight="1" x14ac:dyDescent="0.25">
      <c r="A116" s="117" t="s">
        <v>9</v>
      </c>
      <c r="B116" s="118" t="s">
        <v>126</v>
      </c>
      <c r="C116" s="105" t="s">
        <v>10</v>
      </c>
      <c r="D116" s="112">
        <v>3.42</v>
      </c>
      <c r="E116" s="197">
        <f>+E16</f>
        <v>37560.230000000003</v>
      </c>
      <c r="F116" s="192">
        <f t="shared" si="5"/>
        <v>128455.9866</v>
      </c>
      <c r="G116" s="193">
        <f>+G16</f>
        <v>37550.120000000003</v>
      </c>
      <c r="H116" s="192">
        <f t="shared" si="6"/>
        <v>128421.41040000001</v>
      </c>
      <c r="I116" s="193">
        <f>+I16</f>
        <v>37536</v>
      </c>
      <c r="J116" s="192">
        <f t="shared" si="7"/>
        <v>128373.12</v>
      </c>
      <c r="K116" s="196">
        <f t="shared" si="8"/>
        <v>37548.783333333333</v>
      </c>
      <c r="L116" s="203">
        <f t="shared" si="9"/>
        <v>128416.83899999999</v>
      </c>
      <c r="M116" s="114"/>
      <c r="N116" s="205"/>
    </row>
    <row r="117" spans="1:14" x14ac:dyDescent="0.25">
      <c r="A117" s="117" t="s">
        <v>55</v>
      </c>
      <c r="B117" s="118" t="s">
        <v>135</v>
      </c>
      <c r="C117" s="105" t="s">
        <v>10</v>
      </c>
      <c r="D117" s="121">
        <v>5.72</v>
      </c>
      <c r="E117" s="197">
        <f>+E17</f>
        <v>132500.47</v>
      </c>
      <c r="F117" s="192">
        <f t="shared" si="5"/>
        <v>757902.68839999998</v>
      </c>
      <c r="G117" s="193">
        <f>+G17</f>
        <v>130000</v>
      </c>
      <c r="H117" s="192">
        <f t="shared" si="6"/>
        <v>743600</v>
      </c>
      <c r="I117" s="193">
        <v>135300</v>
      </c>
      <c r="J117" s="192">
        <f t="shared" si="7"/>
        <v>773916</v>
      </c>
      <c r="K117" s="196">
        <f t="shared" si="8"/>
        <v>132600.15666666665</v>
      </c>
      <c r="L117" s="203">
        <f t="shared" si="9"/>
        <v>758472.89613333321</v>
      </c>
      <c r="M117" s="114"/>
      <c r="N117" s="205"/>
    </row>
    <row r="118" spans="1:14" x14ac:dyDescent="0.25">
      <c r="A118" s="103">
        <v>3</v>
      </c>
      <c r="B118" s="104" t="s">
        <v>11</v>
      </c>
      <c r="C118" s="105"/>
      <c r="D118" s="106"/>
      <c r="E118" s="195"/>
      <c r="F118" s="192">
        <f t="shared" si="5"/>
        <v>0</v>
      </c>
      <c r="G118" s="193"/>
      <c r="H118" s="192">
        <f t="shared" si="6"/>
        <v>0</v>
      </c>
      <c r="I118" s="196"/>
      <c r="J118" s="192">
        <f t="shared" si="7"/>
        <v>0</v>
      </c>
      <c r="K118" s="196"/>
      <c r="L118" s="203">
        <f t="shared" si="9"/>
        <v>0</v>
      </c>
      <c r="M118" s="114"/>
      <c r="N118" s="205"/>
    </row>
    <row r="119" spans="1:14" x14ac:dyDescent="0.25">
      <c r="A119" s="103" t="s">
        <v>12</v>
      </c>
      <c r="B119" s="104" t="s">
        <v>13</v>
      </c>
      <c r="C119" s="105"/>
      <c r="D119" s="106"/>
      <c r="E119" s="195"/>
      <c r="F119" s="192">
        <f t="shared" si="5"/>
        <v>0</v>
      </c>
      <c r="G119" s="193"/>
      <c r="H119" s="192">
        <f t="shared" si="6"/>
        <v>0</v>
      </c>
      <c r="I119" s="196"/>
      <c r="J119" s="192">
        <f t="shared" si="7"/>
        <v>0</v>
      </c>
      <c r="K119" s="196"/>
      <c r="L119" s="203">
        <f t="shared" si="9"/>
        <v>0</v>
      </c>
      <c r="M119" s="114"/>
      <c r="N119" s="205"/>
    </row>
    <row r="120" spans="1:14" ht="25.5" x14ac:dyDescent="0.25">
      <c r="A120" s="117" t="s">
        <v>61</v>
      </c>
      <c r="B120" s="110" t="s">
        <v>122</v>
      </c>
      <c r="C120" s="105" t="s">
        <v>10</v>
      </c>
      <c r="D120" s="112">
        <v>6.84</v>
      </c>
      <c r="E120" s="191">
        <f>+E23</f>
        <v>108609.54</v>
      </c>
      <c r="F120" s="192">
        <f t="shared" si="5"/>
        <v>742889.25359999994</v>
      </c>
      <c r="G120" s="193">
        <f>+G23</f>
        <v>106556.25</v>
      </c>
      <c r="H120" s="192">
        <f t="shared" si="6"/>
        <v>728844.75</v>
      </c>
      <c r="I120" s="193">
        <f>+I23</f>
        <v>110961.21000000004</v>
      </c>
      <c r="J120" s="192">
        <f t="shared" si="7"/>
        <v>758974.67640000023</v>
      </c>
      <c r="K120" s="196">
        <f t="shared" si="8"/>
        <v>108709</v>
      </c>
      <c r="L120" s="203">
        <f t="shared" si="9"/>
        <v>743569.55999999994</v>
      </c>
      <c r="M120" s="114"/>
      <c r="N120" s="205"/>
    </row>
    <row r="121" spans="1:14" x14ac:dyDescent="0.25">
      <c r="A121" s="103" t="s">
        <v>18</v>
      </c>
      <c r="B121" s="104" t="s">
        <v>19</v>
      </c>
      <c r="C121" s="105"/>
      <c r="D121" s="106"/>
      <c r="E121" s="195"/>
      <c r="F121" s="192">
        <f t="shared" si="5"/>
        <v>0</v>
      </c>
      <c r="G121" s="193"/>
      <c r="H121" s="192">
        <f t="shared" si="6"/>
        <v>0</v>
      </c>
      <c r="I121" s="193"/>
      <c r="J121" s="192">
        <f t="shared" si="7"/>
        <v>0</v>
      </c>
      <c r="K121" s="196"/>
      <c r="L121" s="203">
        <f t="shared" si="9"/>
        <v>0</v>
      </c>
      <c r="M121" s="114"/>
      <c r="N121" s="205"/>
    </row>
    <row r="122" spans="1:14" ht="26.25" customHeight="1" x14ac:dyDescent="0.25">
      <c r="A122" s="117" t="s">
        <v>56</v>
      </c>
      <c r="B122" s="118" t="s">
        <v>21</v>
      </c>
      <c r="C122" s="105" t="s">
        <v>7</v>
      </c>
      <c r="D122" s="106">
        <v>30</v>
      </c>
      <c r="E122" s="197">
        <f>+E25</f>
        <v>98100</v>
      </c>
      <c r="F122" s="192">
        <f t="shared" si="5"/>
        <v>2943000</v>
      </c>
      <c r="G122" s="193">
        <f>+G25</f>
        <v>100326</v>
      </c>
      <c r="H122" s="192">
        <f t="shared" si="6"/>
        <v>3009780</v>
      </c>
      <c r="I122" s="193">
        <f>+I25</f>
        <v>95938</v>
      </c>
      <c r="J122" s="192">
        <f t="shared" si="7"/>
        <v>2878140</v>
      </c>
      <c r="K122" s="196">
        <f t="shared" si="8"/>
        <v>98121.333333333328</v>
      </c>
      <c r="L122" s="203">
        <f t="shared" si="9"/>
        <v>2943640</v>
      </c>
      <c r="M122" s="114"/>
      <c r="N122" s="205"/>
    </row>
    <row r="123" spans="1:14" ht="26.25" customHeight="1" x14ac:dyDescent="0.25">
      <c r="A123" s="117" t="s">
        <v>57</v>
      </c>
      <c r="B123" s="118" t="s">
        <v>21</v>
      </c>
      <c r="C123" s="105" t="s">
        <v>52</v>
      </c>
      <c r="D123" s="106">
        <v>11.649999999999999</v>
      </c>
      <c r="E123" s="197">
        <f>+E26</f>
        <v>108987.65</v>
      </c>
      <c r="F123" s="192">
        <f t="shared" si="5"/>
        <v>1269706.1224999998</v>
      </c>
      <c r="G123" s="193">
        <f>+G26</f>
        <v>112954</v>
      </c>
      <c r="H123" s="192">
        <f t="shared" si="6"/>
        <v>1315914.0999999999</v>
      </c>
      <c r="I123" s="193">
        <f>+I26</f>
        <v>105919.35000000008</v>
      </c>
      <c r="J123" s="192">
        <f t="shared" si="7"/>
        <v>1233960.4275000007</v>
      </c>
      <c r="K123" s="196">
        <f t="shared" si="8"/>
        <v>109287.00000000001</v>
      </c>
      <c r="L123" s="203">
        <f t="shared" si="9"/>
        <v>1273193.55</v>
      </c>
      <c r="M123" s="114"/>
      <c r="N123" s="205"/>
    </row>
    <row r="124" spans="1:14" x14ac:dyDescent="0.25">
      <c r="A124" s="103" t="s">
        <v>22</v>
      </c>
      <c r="B124" s="104" t="s">
        <v>23</v>
      </c>
      <c r="C124" s="105"/>
      <c r="D124" s="106"/>
      <c r="E124" s="195"/>
      <c r="F124" s="192">
        <f t="shared" si="5"/>
        <v>0</v>
      </c>
      <c r="G124" s="193"/>
      <c r="H124" s="192">
        <f t="shared" si="6"/>
        <v>0</v>
      </c>
      <c r="I124" s="193"/>
      <c r="J124" s="192">
        <f t="shared" si="7"/>
        <v>0</v>
      </c>
      <c r="K124" s="196"/>
      <c r="L124" s="203">
        <f t="shared" si="9"/>
        <v>0</v>
      </c>
      <c r="M124" s="114"/>
      <c r="N124" s="205"/>
    </row>
    <row r="125" spans="1:14" ht="76.5" x14ac:dyDescent="0.25">
      <c r="A125" s="117" t="s">
        <v>24</v>
      </c>
      <c r="B125" s="118" t="s">
        <v>25</v>
      </c>
      <c r="C125" s="105" t="s">
        <v>26</v>
      </c>
      <c r="D125" s="112">
        <v>531</v>
      </c>
      <c r="E125" s="197">
        <f>+E30</f>
        <v>9600.5400000000009</v>
      </c>
      <c r="F125" s="192">
        <f t="shared" si="5"/>
        <v>5097886.74</v>
      </c>
      <c r="G125" s="193">
        <f>+G30</f>
        <v>9544</v>
      </c>
      <c r="H125" s="192">
        <f t="shared" si="6"/>
        <v>5067864</v>
      </c>
      <c r="I125" s="193">
        <f>+I30</f>
        <v>10192</v>
      </c>
      <c r="J125" s="192">
        <f t="shared" si="7"/>
        <v>5411952</v>
      </c>
      <c r="K125" s="196">
        <f t="shared" si="8"/>
        <v>9778.8466666666664</v>
      </c>
      <c r="L125" s="203">
        <f t="shared" si="9"/>
        <v>5192567.58</v>
      </c>
      <c r="M125" s="114"/>
      <c r="N125" s="205"/>
    </row>
    <row r="126" spans="1:14" x14ac:dyDescent="0.25">
      <c r="A126" s="103">
        <v>4</v>
      </c>
      <c r="B126" s="104" t="s">
        <v>27</v>
      </c>
      <c r="C126" s="105"/>
      <c r="D126" s="112"/>
      <c r="E126" s="195"/>
      <c r="F126" s="192">
        <f t="shared" si="5"/>
        <v>0</v>
      </c>
      <c r="G126" s="193"/>
      <c r="H126" s="192">
        <f t="shared" si="6"/>
        <v>0</v>
      </c>
      <c r="I126" s="193"/>
      <c r="J126" s="192">
        <f t="shared" si="7"/>
        <v>0</v>
      </c>
      <c r="K126" s="196"/>
      <c r="L126" s="203">
        <f t="shared" si="9"/>
        <v>0</v>
      </c>
      <c r="M126" s="114"/>
      <c r="N126" s="205"/>
    </row>
    <row r="127" spans="1:14" ht="43.5" customHeight="1" x14ac:dyDescent="0.25">
      <c r="A127" s="117" t="s">
        <v>54</v>
      </c>
      <c r="B127" s="118" t="str">
        <f>+B96</f>
        <v>Levante de muro en bloque de cemento-arena liso, con dimensiones de 0.09m x 0.19m x 0.39m y pega con mortero 1:4</v>
      </c>
      <c r="C127" s="105" t="s">
        <v>7</v>
      </c>
      <c r="D127" s="112">
        <v>8</v>
      </c>
      <c r="E127" s="197">
        <f>+E36</f>
        <v>56990.54</v>
      </c>
      <c r="F127" s="192">
        <f t="shared" si="5"/>
        <v>455924.32</v>
      </c>
      <c r="G127" s="193">
        <f>+G36</f>
        <v>57000.58</v>
      </c>
      <c r="H127" s="192">
        <f t="shared" si="6"/>
        <v>456004.64</v>
      </c>
      <c r="I127" s="193">
        <v>57200.88</v>
      </c>
      <c r="J127" s="192">
        <f t="shared" si="7"/>
        <v>457607.04</v>
      </c>
      <c r="K127" s="196">
        <f t="shared" si="8"/>
        <v>57064</v>
      </c>
      <c r="L127" s="203">
        <f t="shared" si="9"/>
        <v>456512</v>
      </c>
      <c r="M127" s="114"/>
      <c r="N127" s="205"/>
    </row>
    <row r="128" spans="1:14" x14ac:dyDescent="0.25">
      <c r="A128" s="117" t="s">
        <v>116</v>
      </c>
      <c r="B128" s="118" t="s">
        <v>114</v>
      </c>
      <c r="C128" s="105" t="s">
        <v>7</v>
      </c>
      <c r="D128" s="112">
        <v>16</v>
      </c>
      <c r="E128" s="197">
        <f>+E37</f>
        <v>39730</v>
      </c>
      <c r="F128" s="192">
        <f t="shared" si="5"/>
        <v>635680</v>
      </c>
      <c r="G128" s="193">
        <f>+G37</f>
        <v>39000.839999999997</v>
      </c>
      <c r="H128" s="192">
        <f t="shared" si="6"/>
        <v>624013.43999999994</v>
      </c>
      <c r="I128" s="193">
        <v>40453.160000000003</v>
      </c>
      <c r="J128" s="192">
        <f t="shared" si="7"/>
        <v>647250.56000000006</v>
      </c>
      <c r="K128" s="196">
        <f t="shared" si="8"/>
        <v>39728</v>
      </c>
      <c r="L128" s="203">
        <f t="shared" si="9"/>
        <v>635648</v>
      </c>
      <c r="M128" s="114"/>
      <c r="N128" s="205"/>
    </row>
    <row r="129" spans="1:14" ht="25.5" x14ac:dyDescent="0.25">
      <c r="A129" s="117" t="s">
        <v>117</v>
      </c>
      <c r="B129" s="118" t="s">
        <v>123</v>
      </c>
      <c r="C129" s="105" t="s">
        <v>7</v>
      </c>
      <c r="D129" s="112">
        <v>22.87</v>
      </c>
      <c r="E129" s="197">
        <f>+E38</f>
        <v>22400</v>
      </c>
      <c r="F129" s="192">
        <f t="shared" si="5"/>
        <v>512288</v>
      </c>
      <c r="G129" s="193">
        <f>+G38</f>
        <v>22500.11</v>
      </c>
      <c r="H129" s="192">
        <f t="shared" si="6"/>
        <v>514577.51570000005</v>
      </c>
      <c r="I129" s="193">
        <f>+I38</f>
        <v>22491.88</v>
      </c>
      <c r="J129" s="192">
        <f t="shared" si="7"/>
        <v>514389.29560000007</v>
      </c>
      <c r="K129" s="196">
        <f t="shared" si="8"/>
        <v>22463.99666666667</v>
      </c>
      <c r="L129" s="203">
        <f t="shared" si="9"/>
        <v>513751.60376666678</v>
      </c>
      <c r="M129" s="114"/>
      <c r="N129" s="205"/>
    </row>
    <row r="130" spans="1:14" ht="25.5" x14ac:dyDescent="0.25">
      <c r="A130" s="117" t="s">
        <v>190</v>
      </c>
      <c r="B130" s="118" t="s">
        <v>124</v>
      </c>
      <c r="C130" s="105" t="s">
        <v>7</v>
      </c>
      <c r="D130" s="112">
        <v>104.90268391449631</v>
      </c>
      <c r="E130" s="197">
        <f>+E39</f>
        <v>20150.849999999999</v>
      </c>
      <c r="F130" s="192">
        <f t="shared" si="5"/>
        <v>2113878.2481584279</v>
      </c>
      <c r="G130" s="193">
        <f>+G39</f>
        <v>20100.23</v>
      </c>
      <c r="H130" s="192">
        <f t="shared" si="6"/>
        <v>2108568.0742986761</v>
      </c>
      <c r="I130" s="193">
        <f>+I39</f>
        <v>20195.919999999995</v>
      </c>
      <c r="J130" s="192">
        <f t="shared" si="7"/>
        <v>2118606.2121224538</v>
      </c>
      <c r="K130" s="196">
        <f t="shared" si="8"/>
        <v>20149</v>
      </c>
      <c r="L130" s="203">
        <f t="shared" si="9"/>
        <v>2113684.1781931859</v>
      </c>
      <c r="M130" s="114"/>
      <c r="N130" s="205"/>
    </row>
    <row r="131" spans="1:14" x14ac:dyDescent="0.25">
      <c r="A131" s="103">
        <v>5</v>
      </c>
      <c r="B131" s="104" t="s">
        <v>28</v>
      </c>
      <c r="C131" s="105"/>
      <c r="D131" s="112"/>
      <c r="E131" s="195"/>
      <c r="F131" s="192">
        <f t="shared" si="5"/>
        <v>0</v>
      </c>
      <c r="G131" s="193"/>
      <c r="H131" s="192">
        <f t="shared" si="6"/>
        <v>0</v>
      </c>
      <c r="I131" s="193"/>
      <c r="J131" s="192">
        <f t="shared" si="7"/>
        <v>0</v>
      </c>
      <c r="K131" s="196"/>
      <c r="L131" s="203">
        <f t="shared" si="9"/>
        <v>0</v>
      </c>
      <c r="M131" s="114"/>
      <c r="N131" s="205"/>
    </row>
    <row r="132" spans="1:14" ht="38.25" x14ac:dyDescent="0.25">
      <c r="A132" s="117" t="s">
        <v>60</v>
      </c>
      <c r="B132" s="118" t="s">
        <v>29</v>
      </c>
      <c r="C132" s="105" t="s">
        <v>7</v>
      </c>
      <c r="D132" s="112">
        <v>19</v>
      </c>
      <c r="E132" s="197">
        <f>+E41</f>
        <v>85450.22</v>
      </c>
      <c r="F132" s="192">
        <f t="shared" si="5"/>
        <v>1623554.18</v>
      </c>
      <c r="G132" s="193">
        <f>+G41</f>
        <v>84075</v>
      </c>
      <c r="H132" s="192">
        <f t="shared" si="6"/>
        <v>1597425</v>
      </c>
      <c r="I132" s="193">
        <f>+I41</f>
        <v>82729.780000000042</v>
      </c>
      <c r="J132" s="192">
        <f t="shared" si="7"/>
        <v>1571865.8200000008</v>
      </c>
      <c r="K132" s="196">
        <f t="shared" si="8"/>
        <v>84085.000000000015</v>
      </c>
      <c r="L132" s="203">
        <f t="shared" si="9"/>
        <v>1597615.0000000002</v>
      </c>
      <c r="M132" s="114"/>
      <c r="N132" s="205"/>
    </row>
    <row r="133" spans="1:14" ht="45" customHeight="1" x14ac:dyDescent="0.25">
      <c r="A133" s="117" t="s">
        <v>86</v>
      </c>
      <c r="B133" s="118" t="s">
        <v>59</v>
      </c>
      <c r="C133" s="105" t="s">
        <v>52</v>
      </c>
      <c r="D133" s="112">
        <v>44</v>
      </c>
      <c r="E133" s="197">
        <f>+E42</f>
        <v>46985.65</v>
      </c>
      <c r="F133" s="192">
        <f t="shared" si="5"/>
        <v>2067368.6</v>
      </c>
      <c r="G133" s="193">
        <f>+G42</f>
        <v>48758.33</v>
      </c>
      <c r="H133" s="192">
        <f t="shared" si="6"/>
        <v>2145366.52</v>
      </c>
      <c r="I133" s="193">
        <f>+I42</f>
        <v>45284.67000000002</v>
      </c>
      <c r="J133" s="192">
        <f t="shared" si="7"/>
        <v>1992525.4800000009</v>
      </c>
      <c r="K133" s="196">
        <f t="shared" si="8"/>
        <v>47009.55000000001</v>
      </c>
      <c r="L133" s="203">
        <f t="shared" si="9"/>
        <v>2068420.2000000004</v>
      </c>
      <c r="M133" s="114"/>
      <c r="N133" s="205"/>
    </row>
    <row r="134" spans="1:14" ht="44.25" customHeight="1" x14ac:dyDescent="0.25">
      <c r="A134" s="117" t="s">
        <v>87</v>
      </c>
      <c r="B134" s="118" t="s">
        <v>125</v>
      </c>
      <c r="C134" s="105" t="s">
        <v>7</v>
      </c>
      <c r="D134" s="112">
        <v>23.6</v>
      </c>
      <c r="E134" s="197">
        <f>+E43</f>
        <v>87900</v>
      </c>
      <c r="F134" s="192">
        <f t="shared" si="5"/>
        <v>2074440.0000000002</v>
      </c>
      <c r="G134" s="193">
        <f>+G43</f>
        <v>87950.45</v>
      </c>
      <c r="H134" s="192">
        <f t="shared" si="6"/>
        <v>2075630.62</v>
      </c>
      <c r="I134" s="193">
        <f>+I43</f>
        <v>87815.71</v>
      </c>
      <c r="J134" s="192">
        <f t="shared" si="7"/>
        <v>2072450.7560000003</v>
      </c>
      <c r="K134" s="196">
        <f t="shared" si="8"/>
        <v>87888.720000000016</v>
      </c>
      <c r="L134" s="203">
        <f t="shared" si="9"/>
        <v>2074173.7920000006</v>
      </c>
      <c r="M134" s="114"/>
      <c r="N134" s="205"/>
    </row>
    <row r="135" spans="1:14" x14ac:dyDescent="0.25">
      <c r="A135" s="103">
        <v>6</v>
      </c>
      <c r="B135" s="104" t="s">
        <v>62</v>
      </c>
      <c r="C135" s="105"/>
      <c r="D135" s="112"/>
      <c r="E135" s="195"/>
      <c r="F135" s="192">
        <f t="shared" si="5"/>
        <v>0</v>
      </c>
      <c r="G135" s="193"/>
      <c r="H135" s="192">
        <f t="shared" si="6"/>
        <v>0</v>
      </c>
      <c r="I135" s="196"/>
      <c r="J135" s="192">
        <f t="shared" si="7"/>
        <v>0</v>
      </c>
      <c r="K135" s="196"/>
      <c r="L135" s="203">
        <f t="shared" si="9"/>
        <v>0</v>
      </c>
      <c r="M135" s="114"/>
      <c r="N135" s="205"/>
    </row>
    <row r="136" spans="1:14" x14ac:dyDescent="0.25">
      <c r="A136" s="103" t="s">
        <v>66</v>
      </c>
      <c r="B136" s="104" t="s">
        <v>113</v>
      </c>
      <c r="C136" s="105"/>
      <c r="D136" s="112"/>
      <c r="E136" s="195"/>
      <c r="F136" s="192">
        <f t="shared" si="5"/>
        <v>0</v>
      </c>
      <c r="G136" s="193"/>
      <c r="H136" s="192">
        <f t="shared" si="6"/>
        <v>0</v>
      </c>
      <c r="I136" s="196"/>
      <c r="J136" s="192">
        <f t="shared" si="7"/>
        <v>0</v>
      </c>
      <c r="K136" s="196"/>
      <c r="L136" s="203">
        <f t="shared" si="9"/>
        <v>0</v>
      </c>
      <c r="M136" s="114"/>
      <c r="N136" s="205"/>
    </row>
    <row r="137" spans="1:14" ht="25.5" x14ac:dyDescent="0.25">
      <c r="A137" s="117" t="s">
        <v>191</v>
      </c>
      <c r="B137" s="122" t="str">
        <f>+B46</f>
        <v>Suministro e instalación de tubería de presión PVC RDE 11 ø  3/4 "</v>
      </c>
      <c r="C137" s="123" t="s">
        <v>20</v>
      </c>
      <c r="D137" s="112">
        <v>33</v>
      </c>
      <c r="E137" s="197">
        <f t="shared" ref="E137:E143" si="12">+E46</f>
        <v>11300</v>
      </c>
      <c r="F137" s="192">
        <f t="shared" ref="F137:F175" si="13">+E137*D137</f>
        <v>372900</v>
      </c>
      <c r="G137" s="193">
        <f t="shared" ref="G137:G143" si="14">+G46</f>
        <v>10990</v>
      </c>
      <c r="H137" s="192">
        <f t="shared" ref="H137:H175" si="15">+G137*D137</f>
        <v>362670</v>
      </c>
      <c r="I137" s="193">
        <f>+I46</f>
        <v>11405.7</v>
      </c>
      <c r="J137" s="192">
        <f t="shared" ref="J137:J175" si="16">+I137*D137</f>
        <v>376388.10000000003</v>
      </c>
      <c r="K137" s="196">
        <f t="shared" ref="K137:K175" si="17">AVERAGE(E137,G137,I137)</f>
        <v>11231.9</v>
      </c>
      <c r="L137" s="203">
        <f t="shared" ref="L137:L175" si="18">+K137*D137</f>
        <v>370652.7</v>
      </c>
      <c r="M137" s="114"/>
      <c r="N137" s="205"/>
    </row>
    <row r="138" spans="1:14" ht="14.25" customHeight="1" x14ac:dyDescent="0.25">
      <c r="A138" s="117" t="s">
        <v>192</v>
      </c>
      <c r="B138" s="122" t="s">
        <v>31</v>
      </c>
      <c r="C138" s="123" t="s">
        <v>32</v>
      </c>
      <c r="D138" s="112">
        <v>15</v>
      </c>
      <c r="E138" s="197">
        <f t="shared" si="12"/>
        <v>35300.33</v>
      </c>
      <c r="F138" s="192">
        <f t="shared" si="13"/>
        <v>529504.95000000007</v>
      </c>
      <c r="G138" s="193">
        <f t="shared" si="14"/>
        <v>34990.85</v>
      </c>
      <c r="H138" s="192">
        <f t="shared" si="15"/>
        <v>524862.75</v>
      </c>
      <c r="I138" s="193">
        <f>+I47</f>
        <v>35495.720000000016</v>
      </c>
      <c r="J138" s="192">
        <f t="shared" si="16"/>
        <v>532435.80000000028</v>
      </c>
      <c r="K138" s="196">
        <f t="shared" si="17"/>
        <v>35262.300000000003</v>
      </c>
      <c r="L138" s="203">
        <f t="shared" si="18"/>
        <v>528934.5</v>
      </c>
      <c r="M138" s="114"/>
      <c r="N138" s="205"/>
    </row>
    <row r="139" spans="1:14" ht="17.25" customHeight="1" x14ac:dyDescent="0.25">
      <c r="A139" s="117" t="s">
        <v>193</v>
      </c>
      <c r="B139" s="122" t="s">
        <v>106</v>
      </c>
      <c r="C139" s="123" t="s">
        <v>32</v>
      </c>
      <c r="D139" s="112">
        <v>10</v>
      </c>
      <c r="E139" s="197">
        <f t="shared" si="12"/>
        <v>81540.55</v>
      </c>
      <c r="F139" s="192">
        <f t="shared" si="13"/>
        <v>815405.5</v>
      </c>
      <c r="G139" s="193">
        <f t="shared" si="14"/>
        <v>80980.63</v>
      </c>
      <c r="H139" s="192">
        <f t="shared" si="15"/>
        <v>809806.3</v>
      </c>
      <c r="I139" s="193">
        <f>+I48</f>
        <v>80388.820000000007</v>
      </c>
      <c r="J139" s="192">
        <f t="shared" si="16"/>
        <v>803888.20000000007</v>
      </c>
      <c r="K139" s="196">
        <f t="shared" si="17"/>
        <v>80970</v>
      </c>
      <c r="L139" s="203">
        <f t="shared" si="18"/>
        <v>809700</v>
      </c>
      <c r="M139" s="114"/>
      <c r="N139" s="205"/>
    </row>
    <row r="140" spans="1:14" ht="17.25" customHeight="1" x14ac:dyDescent="0.25">
      <c r="A140" s="117" t="s">
        <v>194</v>
      </c>
      <c r="B140" s="122" t="s">
        <v>105</v>
      </c>
      <c r="C140" s="123" t="s">
        <v>32</v>
      </c>
      <c r="D140" s="112">
        <v>2</v>
      </c>
      <c r="E140" s="197">
        <f t="shared" si="12"/>
        <v>42100.89</v>
      </c>
      <c r="F140" s="192">
        <f t="shared" si="13"/>
        <v>84201.78</v>
      </c>
      <c r="G140" s="193">
        <f t="shared" si="14"/>
        <v>41587</v>
      </c>
      <c r="H140" s="192">
        <f t="shared" si="15"/>
        <v>83174</v>
      </c>
      <c r="I140" s="193">
        <f>+I49</f>
        <v>42507.11</v>
      </c>
      <c r="J140" s="192">
        <f t="shared" si="16"/>
        <v>85014.22</v>
      </c>
      <c r="K140" s="196">
        <f t="shared" si="17"/>
        <v>42065</v>
      </c>
      <c r="L140" s="203">
        <f t="shared" si="18"/>
        <v>84130</v>
      </c>
      <c r="M140" s="114"/>
      <c r="N140" s="205"/>
    </row>
    <row r="141" spans="1:14" ht="28.15" customHeight="1" x14ac:dyDescent="0.25">
      <c r="A141" s="117" t="s">
        <v>195</v>
      </c>
      <c r="B141" s="118" t="s">
        <v>63</v>
      </c>
      <c r="C141" s="105" t="s">
        <v>32</v>
      </c>
      <c r="D141" s="112">
        <v>2</v>
      </c>
      <c r="E141" s="197">
        <f t="shared" si="12"/>
        <v>800000</v>
      </c>
      <c r="F141" s="192">
        <f t="shared" si="13"/>
        <v>1600000</v>
      </c>
      <c r="G141" s="193">
        <f t="shared" si="14"/>
        <v>799230.52</v>
      </c>
      <c r="H141" s="192">
        <f t="shared" si="15"/>
        <v>1598461.04</v>
      </c>
      <c r="I141" s="193">
        <f>+I50</f>
        <v>798423.4800000001</v>
      </c>
      <c r="J141" s="192">
        <f t="shared" si="16"/>
        <v>1596846.9600000002</v>
      </c>
      <c r="K141" s="196">
        <f t="shared" si="17"/>
        <v>799218</v>
      </c>
      <c r="L141" s="203">
        <f t="shared" si="18"/>
        <v>1598436</v>
      </c>
      <c r="M141" s="114"/>
      <c r="N141" s="205"/>
    </row>
    <row r="142" spans="1:14" ht="25.5" x14ac:dyDescent="0.25">
      <c r="A142" s="117" t="s">
        <v>196</v>
      </c>
      <c r="B142" s="118" t="s">
        <v>127</v>
      </c>
      <c r="C142" s="105" t="s">
        <v>32</v>
      </c>
      <c r="D142" s="112">
        <v>10</v>
      </c>
      <c r="E142" s="197">
        <f t="shared" si="12"/>
        <v>68750</v>
      </c>
      <c r="F142" s="192">
        <f t="shared" si="13"/>
        <v>687500</v>
      </c>
      <c r="G142" s="193">
        <f t="shared" si="14"/>
        <v>68852</v>
      </c>
      <c r="H142" s="192">
        <f t="shared" si="15"/>
        <v>688520</v>
      </c>
      <c r="I142" s="193">
        <v>68596.999999999985</v>
      </c>
      <c r="J142" s="192">
        <f t="shared" si="16"/>
        <v>685969.99999999988</v>
      </c>
      <c r="K142" s="196">
        <f t="shared" si="17"/>
        <v>68733</v>
      </c>
      <c r="L142" s="203">
        <f t="shared" si="18"/>
        <v>687330</v>
      </c>
      <c r="M142" s="114"/>
      <c r="N142" s="205"/>
    </row>
    <row r="143" spans="1:14" ht="25.5" x14ac:dyDescent="0.25">
      <c r="A143" s="117" t="s">
        <v>197</v>
      </c>
      <c r="B143" s="118" t="s">
        <v>64</v>
      </c>
      <c r="C143" s="105" t="s">
        <v>32</v>
      </c>
      <c r="D143" s="112">
        <v>4</v>
      </c>
      <c r="E143" s="197">
        <f t="shared" si="12"/>
        <v>218500.44</v>
      </c>
      <c r="F143" s="192">
        <f t="shared" si="13"/>
        <v>874001.76</v>
      </c>
      <c r="G143" s="193">
        <f t="shared" si="14"/>
        <v>218700</v>
      </c>
      <c r="H143" s="192">
        <f t="shared" si="15"/>
        <v>874800</v>
      </c>
      <c r="I143" s="193">
        <f>+I52</f>
        <v>218635.56000000006</v>
      </c>
      <c r="J143" s="192">
        <f t="shared" si="16"/>
        <v>874542.24000000022</v>
      </c>
      <c r="K143" s="196">
        <f t="shared" si="17"/>
        <v>218612</v>
      </c>
      <c r="L143" s="203">
        <f t="shared" si="18"/>
        <v>874448</v>
      </c>
      <c r="M143" s="114"/>
      <c r="N143" s="205"/>
    </row>
    <row r="144" spans="1:14" x14ac:dyDescent="0.25">
      <c r="A144" s="103" t="s">
        <v>67</v>
      </c>
      <c r="B144" s="104" t="s">
        <v>107</v>
      </c>
      <c r="C144" s="105"/>
      <c r="D144" s="112"/>
      <c r="E144" s="195"/>
      <c r="F144" s="192">
        <f t="shared" si="13"/>
        <v>0</v>
      </c>
      <c r="G144" s="193"/>
      <c r="H144" s="192">
        <f t="shared" si="15"/>
        <v>0</v>
      </c>
      <c r="I144" s="196"/>
      <c r="J144" s="192">
        <f t="shared" si="16"/>
        <v>0</v>
      </c>
      <c r="K144" s="196"/>
      <c r="L144" s="203">
        <f t="shared" si="18"/>
        <v>0</v>
      </c>
      <c r="M144" s="114"/>
      <c r="N144" s="205"/>
    </row>
    <row r="145" spans="1:14" x14ac:dyDescent="0.25">
      <c r="A145" s="117" t="s">
        <v>198</v>
      </c>
      <c r="B145" s="118" t="s">
        <v>33</v>
      </c>
      <c r="C145" s="105" t="s">
        <v>32</v>
      </c>
      <c r="D145" s="112">
        <v>6</v>
      </c>
      <c r="E145" s="197">
        <f>+E54</f>
        <v>55700.25</v>
      </c>
      <c r="F145" s="192">
        <f t="shared" si="13"/>
        <v>334201.5</v>
      </c>
      <c r="G145" s="193">
        <f>+G54</f>
        <v>56325</v>
      </c>
      <c r="H145" s="192">
        <f t="shared" si="15"/>
        <v>337950</v>
      </c>
      <c r="I145" s="193">
        <f>+I54</f>
        <v>55023.750000000015</v>
      </c>
      <c r="J145" s="192">
        <f t="shared" si="16"/>
        <v>330142.50000000012</v>
      </c>
      <c r="K145" s="196">
        <f t="shared" si="17"/>
        <v>55683</v>
      </c>
      <c r="L145" s="203">
        <f t="shared" si="18"/>
        <v>334098</v>
      </c>
      <c r="M145" s="114"/>
      <c r="N145" s="205"/>
    </row>
    <row r="146" spans="1:14" ht="15.75" customHeight="1" x14ac:dyDescent="0.25">
      <c r="A146" s="117" t="s">
        <v>199</v>
      </c>
      <c r="B146" s="118" t="s">
        <v>108</v>
      </c>
      <c r="C146" s="105" t="s">
        <v>20</v>
      </c>
      <c r="D146" s="112">
        <v>16</v>
      </c>
      <c r="E146" s="197">
        <f>+E55</f>
        <v>31250.57</v>
      </c>
      <c r="F146" s="192">
        <f t="shared" si="13"/>
        <v>500009.12</v>
      </c>
      <c r="G146" s="193">
        <f>+G55</f>
        <v>30670.51</v>
      </c>
      <c r="H146" s="192">
        <f t="shared" si="15"/>
        <v>490728.16</v>
      </c>
      <c r="I146" s="193">
        <f>+I55</f>
        <v>30055.920000000024</v>
      </c>
      <c r="J146" s="192">
        <f t="shared" si="16"/>
        <v>480894.72000000038</v>
      </c>
      <c r="K146" s="196">
        <f t="shared" si="17"/>
        <v>30659.000000000011</v>
      </c>
      <c r="L146" s="203">
        <f t="shared" si="18"/>
        <v>490544.00000000017</v>
      </c>
      <c r="M146" s="114"/>
      <c r="N146" s="205"/>
    </row>
    <row r="147" spans="1:14" ht="15.75" customHeight="1" x14ac:dyDescent="0.25">
      <c r="A147" s="117" t="s">
        <v>200</v>
      </c>
      <c r="B147" s="118" t="s">
        <v>34</v>
      </c>
      <c r="C147" s="105" t="s">
        <v>20</v>
      </c>
      <c r="D147" s="112">
        <v>12</v>
      </c>
      <c r="E147" s="197">
        <f>+E56</f>
        <v>64985.45</v>
      </c>
      <c r="F147" s="192">
        <f t="shared" si="13"/>
        <v>779825.39999999991</v>
      </c>
      <c r="G147" s="193">
        <f>+G56</f>
        <v>62120.31</v>
      </c>
      <c r="H147" s="192">
        <f t="shared" si="15"/>
        <v>745443.72</v>
      </c>
      <c r="I147" s="193">
        <f>+I56</f>
        <v>68248.239999999991</v>
      </c>
      <c r="J147" s="192">
        <f t="shared" si="16"/>
        <v>818978.87999999989</v>
      </c>
      <c r="K147" s="196">
        <f t="shared" si="17"/>
        <v>65118</v>
      </c>
      <c r="L147" s="203">
        <f t="shared" si="18"/>
        <v>781416</v>
      </c>
      <c r="M147" s="114"/>
      <c r="N147" s="205"/>
    </row>
    <row r="148" spans="1:14" ht="15.75" customHeight="1" x14ac:dyDescent="0.25">
      <c r="A148" s="117" t="s">
        <v>201</v>
      </c>
      <c r="B148" s="118" t="s">
        <v>109</v>
      </c>
      <c r="C148" s="105" t="s">
        <v>20</v>
      </c>
      <c r="D148" s="112">
        <v>1</v>
      </c>
      <c r="E148" s="197">
        <f>+E57</f>
        <v>105325.68</v>
      </c>
      <c r="F148" s="192">
        <f t="shared" si="13"/>
        <v>105325.68</v>
      </c>
      <c r="G148" s="193">
        <f>+G57</f>
        <v>104523</v>
      </c>
      <c r="H148" s="192">
        <f t="shared" si="15"/>
        <v>104523</v>
      </c>
      <c r="I148" s="193">
        <f>+I57</f>
        <v>107008.32000000001</v>
      </c>
      <c r="J148" s="192">
        <f t="shared" si="16"/>
        <v>107008.32000000001</v>
      </c>
      <c r="K148" s="196">
        <f t="shared" si="17"/>
        <v>105619</v>
      </c>
      <c r="L148" s="203">
        <f t="shared" si="18"/>
        <v>105619</v>
      </c>
      <c r="M148" s="114"/>
      <c r="N148" s="205"/>
    </row>
    <row r="149" spans="1:14" ht="30" customHeight="1" x14ac:dyDescent="0.25">
      <c r="A149" s="117" t="s">
        <v>202</v>
      </c>
      <c r="B149" s="122" t="s">
        <v>35</v>
      </c>
      <c r="C149" s="123" t="s">
        <v>32</v>
      </c>
      <c r="D149" s="112">
        <v>3</v>
      </c>
      <c r="E149" s="197">
        <f>+E58</f>
        <v>812568.87</v>
      </c>
      <c r="F149" s="192">
        <f t="shared" si="13"/>
        <v>2437706.61</v>
      </c>
      <c r="G149" s="193">
        <f>+G58</f>
        <v>810256</v>
      </c>
      <c r="H149" s="192">
        <f t="shared" si="15"/>
        <v>2430768</v>
      </c>
      <c r="I149" s="193">
        <f>+I58</f>
        <v>815206.13</v>
      </c>
      <c r="J149" s="192">
        <f t="shared" si="16"/>
        <v>2445618.39</v>
      </c>
      <c r="K149" s="196">
        <f t="shared" si="17"/>
        <v>812677</v>
      </c>
      <c r="L149" s="203">
        <f t="shared" si="18"/>
        <v>2438031</v>
      </c>
      <c r="M149" s="114"/>
      <c r="N149" s="205"/>
    </row>
    <row r="150" spans="1:14" x14ac:dyDescent="0.25">
      <c r="A150" s="103">
        <v>7</v>
      </c>
      <c r="B150" s="125" t="s">
        <v>36</v>
      </c>
      <c r="C150" s="105"/>
      <c r="D150" s="112"/>
      <c r="E150" s="195"/>
      <c r="F150" s="192">
        <f t="shared" si="13"/>
        <v>0</v>
      </c>
      <c r="G150" s="193"/>
      <c r="H150" s="192">
        <f t="shared" si="15"/>
        <v>0</v>
      </c>
      <c r="I150" s="193"/>
      <c r="J150" s="192">
        <f t="shared" si="16"/>
        <v>0</v>
      </c>
      <c r="K150" s="196"/>
      <c r="L150" s="203">
        <f t="shared" si="18"/>
        <v>0</v>
      </c>
      <c r="M150" s="114"/>
      <c r="N150" s="205"/>
    </row>
    <row r="151" spans="1:14" x14ac:dyDescent="0.25">
      <c r="A151" s="103" t="s">
        <v>68</v>
      </c>
      <c r="B151" s="104" t="s">
        <v>206</v>
      </c>
      <c r="C151" s="105"/>
      <c r="D151" s="112"/>
      <c r="E151" s="197"/>
      <c r="F151" s="192">
        <f t="shared" si="13"/>
        <v>0</v>
      </c>
      <c r="G151" s="193"/>
      <c r="H151" s="192">
        <f t="shared" si="15"/>
        <v>0</v>
      </c>
      <c r="I151" s="193"/>
      <c r="J151" s="192">
        <f t="shared" si="16"/>
        <v>0</v>
      </c>
      <c r="K151" s="196"/>
      <c r="L151" s="203">
        <f t="shared" si="18"/>
        <v>0</v>
      </c>
      <c r="M151" s="114"/>
      <c r="N151" s="205"/>
    </row>
    <row r="152" spans="1:14" ht="25.5" x14ac:dyDescent="0.25">
      <c r="A152" s="117" t="s">
        <v>88</v>
      </c>
      <c r="B152" s="122" t="s">
        <v>158</v>
      </c>
      <c r="C152" s="111" t="s">
        <v>120</v>
      </c>
      <c r="D152" s="112">
        <v>2</v>
      </c>
      <c r="E152" s="199">
        <f t="shared" ref="E152:E157" si="19">+E61</f>
        <v>509574.23</v>
      </c>
      <c r="F152" s="192">
        <f t="shared" si="13"/>
        <v>1019148.46</v>
      </c>
      <c r="G152" s="193">
        <f t="shared" ref="G152:G157" si="20">+G61</f>
        <v>508000</v>
      </c>
      <c r="H152" s="192">
        <f t="shared" si="15"/>
        <v>1016000</v>
      </c>
      <c r="I152" s="193">
        <v>506446.76999999944</v>
      </c>
      <c r="J152" s="192">
        <f t="shared" si="16"/>
        <v>1012893.5399999989</v>
      </c>
      <c r="K152" s="196">
        <f t="shared" si="17"/>
        <v>508006.99999999983</v>
      </c>
      <c r="L152" s="203">
        <f t="shared" si="18"/>
        <v>1016013.9999999997</v>
      </c>
      <c r="M152" s="114"/>
      <c r="N152" s="205"/>
    </row>
    <row r="153" spans="1:14" x14ac:dyDescent="0.25">
      <c r="A153" s="117" t="s">
        <v>89</v>
      </c>
      <c r="B153" s="122" t="s">
        <v>159</v>
      </c>
      <c r="C153" s="111" t="s">
        <v>120</v>
      </c>
      <c r="D153" s="106">
        <v>3</v>
      </c>
      <c r="E153" s="199">
        <f t="shared" si="19"/>
        <v>580000</v>
      </c>
      <c r="F153" s="192">
        <f t="shared" si="13"/>
        <v>1740000</v>
      </c>
      <c r="G153" s="193">
        <f t="shared" si="20"/>
        <v>583100</v>
      </c>
      <c r="H153" s="192">
        <f t="shared" si="15"/>
        <v>1749300</v>
      </c>
      <c r="I153" s="193">
        <v>585920.99999999977</v>
      </c>
      <c r="J153" s="192">
        <f t="shared" si="16"/>
        <v>1757762.9999999993</v>
      </c>
      <c r="K153" s="196">
        <f t="shared" si="17"/>
        <v>583006.99999999988</v>
      </c>
      <c r="L153" s="203">
        <f t="shared" si="18"/>
        <v>1749020.9999999995</v>
      </c>
      <c r="M153" s="114"/>
      <c r="N153" s="205"/>
    </row>
    <row r="154" spans="1:14" ht="18" customHeight="1" x14ac:dyDescent="0.25">
      <c r="A154" s="117" t="s">
        <v>90</v>
      </c>
      <c r="B154" s="122" t="s">
        <v>160</v>
      </c>
      <c r="C154" s="111" t="s">
        <v>120</v>
      </c>
      <c r="D154" s="106">
        <v>1</v>
      </c>
      <c r="E154" s="199">
        <f t="shared" si="19"/>
        <v>674852.24</v>
      </c>
      <c r="F154" s="192">
        <f t="shared" si="13"/>
        <v>674852.24</v>
      </c>
      <c r="G154" s="193">
        <f t="shared" si="20"/>
        <v>675253</v>
      </c>
      <c r="H154" s="192">
        <f t="shared" si="15"/>
        <v>675253</v>
      </c>
      <c r="I154" s="193">
        <v>668915.76</v>
      </c>
      <c r="J154" s="192">
        <f t="shared" si="16"/>
        <v>668915.76</v>
      </c>
      <c r="K154" s="196">
        <f t="shared" si="17"/>
        <v>673007</v>
      </c>
      <c r="L154" s="203">
        <f t="shared" si="18"/>
        <v>673007</v>
      </c>
      <c r="M154" s="114"/>
      <c r="N154" s="205"/>
    </row>
    <row r="155" spans="1:14" ht="17.25" customHeight="1" x14ac:dyDescent="0.25">
      <c r="A155" s="117" t="s">
        <v>104</v>
      </c>
      <c r="B155" s="122" t="s">
        <v>161</v>
      </c>
      <c r="C155" s="111" t="s">
        <v>120</v>
      </c>
      <c r="D155" s="106">
        <v>4</v>
      </c>
      <c r="E155" s="199">
        <f t="shared" si="19"/>
        <v>286589.58</v>
      </c>
      <c r="F155" s="192">
        <f t="shared" si="13"/>
        <v>1146358.32</v>
      </c>
      <c r="G155" s="193">
        <f t="shared" si="20"/>
        <v>286000</v>
      </c>
      <c r="H155" s="192">
        <f t="shared" si="15"/>
        <v>1144000</v>
      </c>
      <c r="I155" s="193">
        <v>282686.41999999987</v>
      </c>
      <c r="J155" s="192">
        <f t="shared" si="16"/>
        <v>1130745.6799999995</v>
      </c>
      <c r="K155" s="196">
        <f t="shared" si="17"/>
        <v>285092</v>
      </c>
      <c r="L155" s="203">
        <f t="shared" si="18"/>
        <v>1140368</v>
      </c>
      <c r="M155" s="114"/>
      <c r="N155" s="205"/>
    </row>
    <row r="156" spans="1:14" x14ac:dyDescent="0.25">
      <c r="A156" s="117" t="s">
        <v>110</v>
      </c>
      <c r="B156" s="122" t="s">
        <v>162</v>
      </c>
      <c r="C156" s="111" t="s">
        <v>120</v>
      </c>
      <c r="D156" s="106">
        <v>1</v>
      </c>
      <c r="E156" s="202">
        <f t="shared" si="19"/>
        <v>300000</v>
      </c>
      <c r="F156" s="192">
        <f t="shared" si="13"/>
        <v>300000</v>
      </c>
      <c r="G156" s="193">
        <f t="shared" si="20"/>
        <v>298930</v>
      </c>
      <c r="H156" s="192">
        <f t="shared" si="15"/>
        <v>298930</v>
      </c>
      <c r="I156" s="193">
        <v>297835.99999999994</v>
      </c>
      <c r="J156" s="192">
        <f t="shared" si="16"/>
        <v>297835.99999999994</v>
      </c>
      <c r="K156" s="196">
        <f t="shared" si="17"/>
        <v>298922</v>
      </c>
      <c r="L156" s="203">
        <f t="shared" si="18"/>
        <v>298922</v>
      </c>
      <c r="M156" s="114"/>
      <c r="N156" s="205"/>
    </row>
    <row r="157" spans="1:14" ht="19.5" customHeight="1" x14ac:dyDescent="0.25">
      <c r="A157" s="117" t="s">
        <v>111</v>
      </c>
      <c r="B157" s="122" t="s">
        <v>164</v>
      </c>
      <c r="C157" s="111" t="s">
        <v>120</v>
      </c>
      <c r="D157" s="106">
        <f>1</f>
        <v>1</v>
      </c>
      <c r="E157" s="199">
        <f t="shared" si="19"/>
        <v>301530.53999999998</v>
      </c>
      <c r="F157" s="192">
        <f t="shared" si="13"/>
        <v>301530.53999999998</v>
      </c>
      <c r="G157" s="193">
        <f t="shared" si="20"/>
        <v>302435.15000000002</v>
      </c>
      <c r="H157" s="192">
        <f t="shared" si="15"/>
        <v>302435.15000000002</v>
      </c>
      <c r="I157" s="193">
        <v>314652.3</v>
      </c>
      <c r="J157" s="192">
        <f t="shared" si="16"/>
        <v>314652.3</v>
      </c>
      <c r="K157" s="196">
        <f t="shared" si="17"/>
        <v>306205.99666666664</v>
      </c>
      <c r="L157" s="203">
        <f t="shared" si="18"/>
        <v>306205.99666666664</v>
      </c>
      <c r="M157" s="114"/>
      <c r="N157" s="205"/>
    </row>
    <row r="158" spans="1:14" x14ac:dyDescent="0.25">
      <c r="A158" s="103" t="s">
        <v>69</v>
      </c>
      <c r="B158" s="104" t="s">
        <v>171</v>
      </c>
      <c r="C158" s="111"/>
      <c r="D158" s="106"/>
      <c r="E158" s="199"/>
      <c r="F158" s="192">
        <f t="shared" si="13"/>
        <v>0</v>
      </c>
      <c r="G158" s="193"/>
      <c r="H158" s="192">
        <f t="shared" si="15"/>
        <v>0</v>
      </c>
      <c r="I158" s="196"/>
      <c r="J158" s="192">
        <f t="shared" si="16"/>
        <v>0</v>
      </c>
      <c r="K158" s="196"/>
      <c r="L158" s="203">
        <f t="shared" si="18"/>
        <v>0</v>
      </c>
      <c r="M158" s="114"/>
      <c r="N158" s="205"/>
    </row>
    <row r="159" spans="1:14" ht="27.75" customHeight="1" x14ac:dyDescent="0.25">
      <c r="A159" s="117" t="s">
        <v>91</v>
      </c>
      <c r="B159" s="122" t="s">
        <v>172</v>
      </c>
      <c r="C159" s="111" t="s">
        <v>52</v>
      </c>
      <c r="D159" s="106">
        <v>15</v>
      </c>
      <c r="E159" s="199">
        <f>+E69</f>
        <v>115000</v>
      </c>
      <c r="F159" s="192">
        <f t="shared" si="13"/>
        <v>1725000</v>
      </c>
      <c r="G159" s="193">
        <f>+G69</f>
        <v>119585</v>
      </c>
      <c r="H159" s="192">
        <f t="shared" si="15"/>
        <v>1793775</v>
      </c>
      <c r="I159" s="193">
        <v>112359</v>
      </c>
      <c r="J159" s="192">
        <f t="shared" si="16"/>
        <v>1685385</v>
      </c>
      <c r="K159" s="196">
        <f t="shared" si="17"/>
        <v>115648</v>
      </c>
      <c r="L159" s="203">
        <f t="shared" si="18"/>
        <v>1734720</v>
      </c>
      <c r="M159" s="114"/>
      <c r="N159" s="205"/>
    </row>
    <row r="160" spans="1:14" ht="12.75" customHeight="1" x14ac:dyDescent="0.25">
      <c r="A160" s="103" t="s">
        <v>189</v>
      </c>
      <c r="B160" s="104" t="s">
        <v>173</v>
      </c>
      <c r="C160" s="111"/>
      <c r="D160" s="106"/>
      <c r="E160" s="199"/>
      <c r="F160" s="192">
        <f t="shared" si="13"/>
        <v>0</v>
      </c>
      <c r="G160" s="193"/>
      <c r="H160" s="192">
        <f t="shared" si="15"/>
        <v>0</v>
      </c>
      <c r="I160" s="193"/>
      <c r="J160" s="192">
        <f t="shared" si="16"/>
        <v>0</v>
      </c>
      <c r="K160" s="196"/>
      <c r="L160" s="203">
        <f t="shared" si="18"/>
        <v>0</v>
      </c>
      <c r="M160" s="114"/>
      <c r="N160" s="205"/>
    </row>
    <row r="161" spans="1:14" ht="12.75" customHeight="1" x14ac:dyDescent="0.25">
      <c r="A161" s="117" t="s">
        <v>207</v>
      </c>
      <c r="B161" s="122" t="s">
        <v>174</v>
      </c>
      <c r="C161" s="111" t="s">
        <v>157</v>
      </c>
      <c r="D161" s="106">
        <v>1</v>
      </c>
      <c r="E161" s="199">
        <f>+E71</f>
        <v>1125635.31</v>
      </c>
      <c r="F161" s="192">
        <f t="shared" si="13"/>
        <v>1125635.31</v>
      </c>
      <c r="G161" s="193">
        <f>+G71</f>
        <v>1105604.28</v>
      </c>
      <c r="H161" s="192">
        <f t="shared" si="15"/>
        <v>1105604.28</v>
      </c>
      <c r="I161" s="193">
        <v>1100575.4100000004</v>
      </c>
      <c r="J161" s="192">
        <f t="shared" si="16"/>
        <v>1100575.4100000004</v>
      </c>
      <c r="K161" s="196">
        <f t="shared" si="17"/>
        <v>1110605</v>
      </c>
      <c r="L161" s="203">
        <f t="shared" si="18"/>
        <v>1110605</v>
      </c>
      <c r="M161" s="114"/>
      <c r="N161" s="205"/>
    </row>
    <row r="162" spans="1:14" ht="12.75" customHeight="1" x14ac:dyDescent="0.25">
      <c r="A162" s="103" t="s">
        <v>209</v>
      </c>
      <c r="B162" s="104" t="s">
        <v>208</v>
      </c>
      <c r="C162" s="111"/>
      <c r="D162" s="106"/>
      <c r="E162" s="199"/>
      <c r="F162" s="192">
        <f t="shared" si="13"/>
        <v>0</v>
      </c>
      <c r="G162" s="193"/>
      <c r="H162" s="192">
        <f t="shared" si="15"/>
        <v>0</v>
      </c>
      <c r="I162" s="193"/>
      <c r="J162" s="192">
        <f t="shared" si="16"/>
        <v>0</v>
      </c>
      <c r="K162" s="196"/>
      <c r="L162" s="203">
        <f t="shared" si="18"/>
        <v>0</v>
      </c>
      <c r="M162" s="114"/>
      <c r="N162" s="205"/>
    </row>
    <row r="163" spans="1:14" ht="25.5" customHeight="1" x14ac:dyDescent="0.25">
      <c r="A163" s="117" t="s">
        <v>210</v>
      </c>
      <c r="B163" s="122" t="s">
        <v>176</v>
      </c>
      <c r="C163" s="111" t="s">
        <v>120</v>
      </c>
      <c r="D163" s="106">
        <v>1</v>
      </c>
      <c r="E163" s="199">
        <f>+E73</f>
        <v>434000.51</v>
      </c>
      <c r="F163" s="192">
        <f t="shared" si="13"/>
        <v>434000.51</v>
      </c>
      <c r="G163" s="193">
        <f>+G73</f>
        <v>433065.55</v>
      </c>
      <c r="H163" s="192">
        <f t="shared" si="15"/>
        <v>433065.55</v>
      </c>
      <c r="I163" s="193">
        <v>435116.93999999994</v>
      </c>
      <c r="J163" s="192">
        <f t="shared" si="16"/>
        <v>435116.93999999994</v>
      </c>
      <c r="K163" s="196">
        <f t="shared" si="17"/>
        <v>434061</v>
      </c>
      <c r="L163" s="203">
        <f t="shared" si="18"/>
        <v>434061</v>
      </c>
      <c r="M163" s="114"/>
      <c r="N163" s="205"/>
    </row>
    <row r="164" spans="1:14" ht="15" customHeight="1" x14ac:dyDescent="0.25">
      <c r="A164" s="117" t="s">
        <v>211</v>
      </c>
      <c r="B164" s="122" t="s">
        <v>177</v>
      </c>
      <c r="C164" s="111" t="s">
        <v>120</v>
      </c>
      <c r="D164" s="106">
        <v>2</v>
      </c>
      <c r="E164" s="199">
        <f>+E74</f>
        <v>36920.15</v>
      </c>
      <c r="F164" s="192">
        <f t="shared" si="13"/>
        <v>73840.3</v>
      </c>
      <c r="G164" s="193">
        <f>+G74</f>
        <v>36758</v>
      </c>
      <c r="H164" s="192">
        <f t="shared" si="15"/>
        <v>73516</v>
      </c>
      <c r="I164" s="193">
        <v>36856.85</v>
      </c>
      <c r="J164" s="192">
        <f t="shared" si="16"/>
        <v>73713.7</v>
      </c>
      <c r="K164" s="196">
        <f t="shared" si="17"/>
        <v>36845</v>
      </c>
      <c r="L164" s="203">
        <f t="shared" si="18"/>
        <v>73690</v>
      </c>
      <c r="M164" s="114"/>
      <c r="N164" s="205"/>
    </row>
    <row r="165" spans="1:14" ht="12.75" customHeight="1" x14ac:dyDescent="0.25">
      <c r="A165" s="117" t="s">
        <v>212</v>
      </c>
      <c r="B165" s="122" t="s">
        <v>178</v>
      </c>
      <c r="C165" s="111" t="s">
        <v>120</v>
      </c>
      <c r="D165" s="106">
        <v>3</v>
      </c>
      <c r="E165" s="199">
        <f>+E75</f>
        <v>70325</v>
      </c>
      <c r="F165" s="192">
        <f t="shared" si="13"/>
        <v>210975</v>
      </c>
      <c r="G165" s="193">
        <f>+G75</f>
        <v>71425.539999999994</v>
      </c>
      <c r="H165" s="192">
        <f t="shared" si="15"/>
        <v>214276.62</v>
      </c>
      <c r="I165" s="193">
        <v>69227</v>
      </c>
      <c r="J165" s="192">
        <f t="shared" si="16"/>
        <v>207681</v>
      </c>
      <c r="K165" s="196">
        <f t="shared" si="17"/>
        <v>70325.846666666665</v>
      </c>
      <c r="L165" s="203">
        <f t="shared" si="18"/>
        <v>210977.53999999998</v>
      </c>
      <c r="M165" s="114"/>
      <c r="N165" s="205"/>
    </row>
    <row r="166" spans="1:14" ht="12.75" customHeight="1" x14ac:dyDescent="0.25">
      <c r="A166" s="103" t="s">
        <v>213</v>
      </c>
      <c r="B166" s="104" t="s">
        <v>37</v>
      </c>
      <c r="C166" s="111"/>
      <c r="D166" s="106"/>
      <c r="E166" s="199"/>
      <c r="F166" s="192">
        <f t="shared" si="13"/>
        <v>0</v>
      </c>
      <c r="G166" s="193"/>
      <c r="H166" s="192">
        <f t="shared" si="15"/>
        <v>0</v>
      </c>
      <c r="I166" s="196"/>
      <c r="J166" s="192">
        <f t="shared" si="16"/>
        <v>0</v>
      </c>
      <c r="K166" s="196"/>
      <c r="L166" s="203">
        <f t="shared" si="18"/>
        <v>0</v>
      </c>
      <c r="M166" s="114"/>
      <c r="N166" s="205"/>
    </row>
    <row r="167" spans="1:14" ht="12.75" customHeight="1" x14ac:dyDescent="0.25">
      <c r="A167" s="117" t="s">
        <v>214</v>
      </c>
      <c r="B167" s="122" t="s">
        <v>179</v>
      </c>
      <c r="C167" s="111" t="s">
        <v>157</v>
      </c>
      <c r="D167" s="106">
        <v>1</v>
      </c>
      <c r="E167" s="199">
        <f>+E77</f>
        <v>1308520</v>
      </c>
      <c r="F167" s="192">
        <f t="shared" si="13"/>
        <v>1308520</v>
      </c>
      <c r="G167" s="193">
        <f>+G77</f>
        <v>1299652</v>
      </c>
      <c r="H167" s="192">
        <f t="shared" si="15"/>
        <v>1299652</v>
      </c>
      <c r="I167" s="193">
        <v>1313395</v>
      </c>
      <c r="J167" s="192">
        <f t="shared" si="16"/>
        <v>1313395</v>
      </c>
      <c r="K167" s="196">
        <f t="shared" si="17"/>
        <v>1307189</v>
      </c>
      <c r="L167" s="203">
        <f t="shared" si="18"/>
        <v>1307189</v>
      </c>
      <c r="M167" s="114"/>
      <c r="N167" s="205"/>
    </row>
    <row r="168" spans="1:14" ht="12.75" customHeight="1" x14ac:dyDescent="0.25">
      <c r="A168" s="117" t="s">
        <v>215</v>
      </c>
      <c r="B168" s="104" t="s">
        <v>181</v>
      </c>
      <c r="C168" s="111"/>
      <c r="D168" s="106"/>
      <c r="E168" s="199"/>
      <c r="F168" s="192">
        <f t="shared" si="13"/>
        <v>0</v>
      </c>
      <c r="G168" s="193"/>
      <c r="H168" s="192">
        <f t="shared" si="15"/>
        <v>0</v>
      </c>
      <c r="I168" s="193"/>
      <c r="J168" s="192">
        <f t="shared" si="16"/>
        <v>0</v>
      </c>
      <c r="K168" s="196"/>
      <c r="L168" s="203">
        <f t="shared" si="18"/>
        <v>0</v>
      </c>
      <c r="M168" s="114"/>
      <c r="N168" s="205"/>
    </row>
    <row r="169" spans="1:14" ht="12.75" customHeight="1" x14ac:dyDescent="0.25">
      <c r="A169" s="117" t="s">
        <v>216</v>
      </c>
      <c r="B169" s="122" t="s">
        <v>183</v>
      </c>
      <c r="C169" s="111" t="s">
        <v>157</v>
      </c>
      <c r="D169" s="106">
        <v>3</v>
      </c>
      <c r="E169" s="199">
        <f>+E79</f>
        <v>261000</v>
      </c>
      <c r="F169" s="192">
        <f t="shared" si="13"/>
        <v>783000</v>
      </c>
      <c r="G169" s="193">
        <f>+G79</f>
        <v>262542.12</v>
      </c>
      <c r="H169" s="192">
        <f t="shared" si="15"/>
        <v>787626.36</v>
      </c>
      <c r="I169" s="193">
        <v>260117.88</v>
      </c>
      <c r="J169" s="192">
        <f t="shared" si="16"/>
        <v>780353.64</v>
      </c>
      <c r="K169" s="196">
        <f t="shared" si="17"/>
        <v>261220</v>
      </c>
      <c r="L169" s="203">
        <f t="shared" si="18"/>
        <v>783660</v>
      </c>
      <c r="M169" s="114"/>
      <c r="N169" s="205"/>
    </row>
    <row r="170" spans="1:14" ht="25.5" x14ac:dyDescent="0.25">
      <c r="A170" s="117" t="s">
        <v>217</v>
      </c>
      <c r="B170" s="122" t="s">
        <v>184</v>
      </c>
      <c r="C170" s="111" t="s">
        <v>157</v>
      </c>
      <c r="D170" s="106">
        <v>1</v>
      </c>
      <c r="E170" s="202">
        <f>+E80</f>
        <v>223562.78</v>
      </c>
      <c r="F170" s="192">
        <f t="shared" si="13"/>
        <v>223562.78</v>
      </c>
      <c r="G170" s="193">
        <f>+G80</f>
        <v>222100.36</v>
      </c>
      <c r="H170" s="192">
        <f t="shared" si="15"/>
        <v>222100.36</v>
      </c>
      <c r="I170" s="193">
        <v>221706</v>
      </c>
      <c r="J170" s="192">
        <f t="shared" si="16"/>
        <v>221706</v>
      </c>
      <c r="K170" s="196">
        <f t="shared" si="17"/>
        <v>222456.38</v>
      </c>
      <c r="L170" s="203">
        <f t="shared" si="18"/>
        <v>222456.38</v>
      </c>
      <c r="M170" s="114"/>
      <c r="N170" s="205"/>
    </row>
    <row r="171" spans="1:14" x14ac:dyDescent="0.25">
      <c r="A171" s="103">
        <v>8</v>
      </c>
      <c r="B171" s="104" t="s">
        <v>147</v>
      </c>
      <c r="C171" s="105"/>
      <c r="D171" s="121"/>
      <c r="E171" s="197"/>
      <c r="F171" s="192">
        <f t="shared" si="13"/>
        <v>0</v>
      </c>
      <c r="G171" s="193"/>
      <c r="H171" s="192">
        <f t="shared" si="15"/>
        <v>0</v>
      </c>
      <c r="I171" s="196"/>
      <c r="J171" s="192">
        <f t="shared" si="16"/>
        <v>0</v>
      </c>
      <c r="K171" s="196"/>
      <c r="L171" s="203">
        <f t="shared" si="18"/>
        <v>0</v>
      </c>
      <c r="M171" s="114"/>
      <c r="N171" s="205"/>
    </row>
    <row r="172" spans="1:14" ht="38.25" x14ac:dyDescent="0.25">
      <c r="A172" s="117" t="s">
        <v>70</v>
      </c>
      <c r="B172" s="129" t="s">
        <v>149</v>
      </c>
      <c r="C172" s="105" t="s">
        <v>32</v>
      </c>
      <c r="D172" s="112">
        <v>1</v>
      </c>
      <c r="E172" s="197">
        <f>+E101</f>
        <v>976900</v>
      </c>
      <c r="F172" s="192">
        <f t="shared" si="13"/>
        <v>976900</v>
      </c>
      <c r="G172" s="193">
        <v>970000.25</v>
      </c>
      <c r="H172" s="192">
        <f t="shared" si="15"/>
        <v>970000.25</v>
      </c>
      <c r="I172" s="193">
        <v>980907.4</v>
      </c>
      <c r="J172" s="192">
        <f t="shared" si="16"/>
        <v>980907.4</v>
      </c>
      <c r="K172" s="196">
        <f t="shared" si="17"/>
        <v>975935.8833333333</v>
      </c>
      <c r="L172" s="203">
        <f t="shared" si="18"/>
        <v>975935.8833333333</v>
      </c>
      <c r="M172" s="114"/>
      <c r="N172" s="205"/>
    </row>
    <row r="173" spans="1:14" x14ac:dyDescent="0.25">
      <c r="A173" s="103">
        <v>9</v>
      </c>
      <c r="B173" s="130" t="s">
        <v>65</v>
      </c>
      <c r="C173" s="131"/>
      <c r="D173" s="132"/>
      <c r="E173" s="201"/>
      <c r="F173" s="192">
        <f t="shared" si="13"/>
        <v>0</v>
      </c>
      <c r="G173" s="193"/>
      <c r="H173" s="192">
        <f t="shared" si="15"/>
        <v>0</v>
      </c>
      <c r="I173" s="193"/>
      <c r="J173" s="192">
        <f t="shared" si="16"/>
        <v>0</v>
      </c>
      <c r="K173" s="196"/>
      <c r="L173" s="203">
        <f t="shared" si="18"/>
        <v>0</v>
      </c>
      <c r="M173" s="114"/>
      <c r="N173" s="205"/>
    </row>
    <row r="174" spans="1:14" x14ac:dyDescent="0.25">
      <c r="A174" s="117" t="s">
        <v>218</v>
      </c>
      <c r="B174" s="129" t="s">
        <v>38</v>
      </c>
      <c r="C174" s="105" t="s">
        <v>52</v>
      </c>
      <c r="D174" s="121">
        <v>4</v>
      </c>
      <c r="E174" s="197">
        <f>+E103</f>
        <v>183623.32</v>
      </c>
      <c r="F174" s="192">
        <f t="shared" si="13"/>
        <v>734493.28</v>
      </c>
      <c r="G174" s="193">
        <v>181000</v>
      </c>
      <c r="H174" s="192">
        <f t="shared" si="15"/>
        <v>724000</v>
      </c>
      <c r="I174" s="193">
        <v>182162</v>
      </c>
      <c r="J174" s="192">
        <f t="shared" si="16"/>
        <v>728648</v>
      </c>
      <c r="K174" s="196">
        <f t="shared" si="17"/>
        <v>182261.77333333335</v>
      </c>
      <c r="L174" s="203">
        <f t="shared" si="18"/>
        <v>729047.09333333338</v>
      </c>
      <c r="M174" s="114"/>
      <c r="N174" s="205"/>
    </row>
    <row r="175" spans="1:14" x14ac:dyDescent="0.25">
      <c r="A175" s="117" t="s">
        <v>219</v>
      </c>
      <c r="B175" s="129" t="s">
        <v>39</v>
      </c>
      <c r="C175" s="105" t="s">
        <v>32</v>
      </c>
      <c r="D175" s="121">
        <v>1</v>
      </c>
      <c r="E175" s="197">
        <f t="shared" ref="E175" si="21">+E104</f>
        <v>499000</v>
      </c>
      <c r="F175" s="192">
        <f t="shared" si="13"/>
        <v>499000</v>
      </c>
      <c r="G175" s="193">
        <v>490000</v>
      </c>
      <c r="H175" s="192">
        <f t="shared" si="15"/>
        <v>490000</v>
      </c>
      <c r="I175" s="193">
        <v>507712</v>
      </c>
      <c r="J175" s="192">
        <f t="shared" si="16"/>
        <v>507712</v>
      </c>
      <c r="K175" s="196">
        <f t="shared" si="17"/>
        <v>498904</v>
      </c>
      <c r="L175" s="203">
        <f t="shared" si="18"/>
        <v>498904</v>
      </c>
      <c r="M175" s="138"/>
      <c r="N175" s="205"/>
    </row>
    <row r="176" spans="1:14" s="139" customFormat="1" x14ac:dyDescent="0.25">
      <c r="A176" s="103"/>
      <c r="B176" s="104" t="s">
        <v>40</v>
      </c>
      <c r="C176" s="131"/>
      <c r="D176" s="133"/>
      <c r="E176" s="201"/>
      <c r="F176" s="203">
        <f>SUM(F8:F175)</f>
        <v>219223695.05745849</v>
      </c>
      <c r="G176" s="204"/>
      <c r="H176" s="203">
        <f>SUM(H8:H175)</f>
        <v>219647004.73379874</v>
      </c>
      <c r="I176" s="204"/>
      <c r="J176" s="203">
        <f>SUM(J8:J175)</f>
        <v>220379017.10332245</v>
      </c>
      <c r="K176" s="204"/>
      <c r="L176" s="203">
        <f>SUM(L8:L175)</f>
        <v>219749905.63152647</v>
      </c>
      <c r="M176" s="114"/>
    </row>
    <row r="177" spans="1:13" ht="12" customHeight="1" x14ac:dyDescent="0.25">
      <c r="A177" s="117"/>
      <c r="B177" s="104"/>
      <c r="C177" s="105"/>
      <c r="D177" s="140"/>
      <c r="E177" s="119"/>
      <c r="F177" s="141"/>
      <c r="G177" s="115"/>
      <c r="H177" s="142"/>
      <c r="I177" s="116"/>
      <c r="J177" s="142"/>
      <c r="K177" s="143"/>
      <c r="L177" s="144"/>
      <c r="M177" s="114"/>
    </row>
    <row r="178" spans="1:13" x14ac:dyDescent="0.25">
      <c r="A178" s="117"/>
      <c r="B178" s="118" t="s">
        <v>41</v>
      </c>
      <c r="C178" s="105"/>
      <c r="D178" s="140"/>
      <c r="E178" s="145">
        <v>0.26</v>
      </c>
      <c r="F178" s="146">
        <f>F176*E178</f>
        <v>56998160.714939207</v>
      </c>
      <c r="G178" s="115"/>
      <c r="H178" s="142">
        <f>+E178*H176</f>
        <v>57108221.230787672</v>
      </c>
      <c r="I178" s="113"/>
      <c r="J178" s="147">
        <f>+J176*E178</f>
        <v>57298544.446863838</v>
      </c>
      <c r="K178" s="143"/>
      <c r="L178" s="137">
        <f>+L176*E178</f>
        <v>57134975.464196883</v>
      </c>
      <c r="M178" s="114"/>
    </row>
    <row r="179" spans="1:13" x14ac:dyDescent="0.25">
      <c r="A179" s="117"/>
      <c r="B179" s="118" t="s">
        <v>42</v>
      </c>
      <c r="C179" s="105"/>
      <c r="D179" s="140"/>
      <c r="E179" s="145">
        <v>0.05</v>
      </c>
      <c r="F179" s="146">
        <f>F176*E179</f>
        <v>10961184.752872925</v>
      </c>
      <c r="G179" s="115"/>
      <c r="H179" s="142">
        <f>+H176*E179</f>
        <v>10982350.236689938</v>
      </c>
      <c r="I179" s="113"/>
      <c r="J179" s="147">
        <f>+J176*E179</f>
        <v>11018950.855166122</v>
      </c>
      <c r="K179" s="143"/>
      <c r="L179" s="137">
        <f>+L176*E179</f>
        <v>10987495.281576324</v>
      </c>
      <c r="M179" s="114"/>
    </row>
    <row r="180" spans="1:13" x14ac:dyDescent="0.25">
      <c r="A180" s="117"/>
      <c r="B180" s="118"/>
      <c r="C180" s="105"/>
      <c r="D180" s="140"/>
      <c r="E180" s="145"/>
      <c r="F180" s="146"/>
      <c r="G180" s="115"/>
      <c r="H180" s="142"/>
      <c r="I180" s="113"/>
      <c r="J180" s="147"/>
      <c r="K180" s="143"/>
      <c r="L180" s="210"/>
      <c r="M180" s="114"/>
    </row>
    <row r="181" spans="1:13" x14ac:dyDescent="0.25">
      <c r="A181" s="117"/>
      <c r="B181" s="118" t="s">
        <v>152</v>
      </c>
      <c r="C181" s="105"/>
      <c r="D181" s="140"/>
      <c r="E181" s="145">
        <v>0.19</v>
      </c>
      <c r="F181" s="146">
        <f>F179*E181</f>
        <v>2082625.1030458559</v>
      </c>
      <c r="G181" s="115"/>
      <c r="H181" s="142">
        <f>+E181*H179</f>
        <v>2086646.5449710882</v>
      </c>
      <c r="I181" s="113"/>
      <c r="J181" s="147">
        <f>+J179*E181</f>
        <v>2093600.6624815632</v>
      </c>
      <c r="K181" s="143"/>
      <c r="L181" s="137">
        <f>+L179*E181</f>
        <v>2087624.1034995017</v>
      </c>
      <c r="M181" s="114"/>
    </row>
    <row r="182" spans="1:13" x14ac:dyDescent="0.25">
      <c r="A182" s="117"/>
      <c r="B182" s="104"/>
      <c r="C182" s="105"/>
      <c r="D182" s="140"/>
      <c r="E182" s="148"/>
      <c r="F182" s="149"/>
      <c r="G182" s="115"/>
      <c r="H182" s="142"/>
      <c r="I182" s="116"/>
      <c r="J182" s="147"/>
      <c r="K182" s="143"/>
      <c r="L182" s="102"/>
      <c r="M182" s="138"/>
    </row>
    <row r="183" spans="1:13" s="139" customFormat="1" x14ac:dyDescent="0.25">
      <c r="A183" s="103"/>
      <c r="B183" s="104" t="s">
        <v>153</v>
      </c>
      <c r="C183" s="131"/>
      <c r="D183" s="133"/>
      <c r="E183" s="150"/>
      <c r="F183" s="149" cm="1">
        <f t="array" ref="F183">SUM(F178:F180+F181)</f>
        <v>74207220.776949704</v>
      </c>
      <c r="G183" s="134"/>
      <c r="H183" s="135">
        <f>H178+H179+H181</f>
        <v>70177218.012448698</v>
      </c>
      <c r="I183" s="116"/>
      <c r="J183" s="135">
        <f>J178+J179+J181</f>
        <v>70411095.964511529</v>
      </c>
      <c r="K183" s="136"/>
      <c r="L183" s="137">
        <f>L178+L179+L181</f>
        <v>70210094.849272713</v>
      </c>
      <c r="M183" s="114"/>
    </row>
    <row r="184" spans="1:13" x14ac:dyDescent="0.25">
      <c r="A184" s="117"/>
      <c r="B184" s="104"/>
      <c r="C184" s="105"/>
      <c r="D184" s="140"/>
      <c r="E184" s="151"/>
      <c r="F184" s="149"/>
      <c r="G184" s="115"/>
      <c r="H184" s="142"/>
      <c r="I184" s="116"/>
      <c r="J184" s="147"/>
      <c r="K184" s="143"/>
      <c r="L184" s="102"/>
      <c r="M184" s="114"/>
    </row>
    <row r="185" spans="1:13" ht="13.5" thickBot="1" x14ac:dyDescent="0.3">
      <c r="A185" s="152"/>
      <c r="B185" s="153" t="s">
        <v>43</v>
      </c>
      <c r="C185" s="154"/>
      <c r="D185" s="155"/>
      <c r="E185" s="156"/>
      <c r="F185" s="157">
        <f>F176+F183</f>
        <v>293430915.83440816</v>
      </c>
      <c r="G185" s="158"/>
      <c r="H185" s="159">
        <f>+H183+H176</f>
        <v>289824222.74624741</v>
      </c>
      <c r="I185" s="160"/>
      <c r="J185" s="161">
        <f>+J183+J176</f>
        <v>290790113.06783396</v>
      </c>
      <c r="K185" s="162"/>
      <c r="L185" s="163">
        <f>+L183+L176</f>
        <v>289960000.4807992</v>
      </c>
      <c r="M185" s="114"/>
    </row>
    <row r="186" spans="1:13" x14ac:dyDescent="0.25">
      <c r="A186" s="164"/>
      <c r="B186" s="165"/>
      <c r="C186" s="164"/>
      <c r="D186" s="166"/>
      <c r="E186" s="167"/>
      <c r="F186" s="168"/>
      <c r="G186" s="169"/>
      <c r="H186" s="170"/>
      <c r="I186" s="171"/>
      <c r="J186" s="172"/>
      <c r="K186" s="172"/>
      <c r="L186" s="172"/>
      <c r="M186" s="114"/>
    </row>
    <row r="187" spans="1:13" x14ac:dyDescent="0.25">
      <c r="D187" s="164"/>
      <c r="K187" s="114" t="s">
        <v>44</v>
      </c>
    </row>
    <row r="188" spans="1:13" x14ac:dyDescent="0.25">
      <c r="D188" s="164"/>
    </row>
    <row r="189" spans="1:13" x14ac:dyDescent="0.25">
      <c r="B189" s="139"/>
      <c r="D189" s="164"/>
    </row>
    <row r="190" spans="1:13" x14ac:dyDescent="0.25">
      <c r="B190" s="139" t="s">
        <v>224</v>
      </c>
      <c r="E190" s="174"/>
      <c r="F190" s="174"/>
      <c r="J190" s="175"/>
    </row>
    <row r="191" spans="1:13" x14ac:dyDescent="0.25">
      <c r="B191" s="139" t="s">
        <v>223</v>
      </c>
      <c r="E191" s="174"/>
      <c r="F191" s="174"/>
      <c r="J191" s="176"/>
    </row>
    <row r="192" spans="1:13" x14ac:dyDescent="0.25">
      <c r="J192" s="176"/>
    </row>
    <row r="196" spans="2:10" x14ac:dyDescent="0.25">
      <c r="J196" s="176"/>
    </row>
    <row r="198" spans="2:10" x14ac:dyDescent="0.25">
      <c r="B198" s="177"/>
      <c r="C198" s="178"/>
    </row>
    <row r="199" spans="2:10" x14ac:dyDescent="0.25">
      <c r="B199" s="177"/>
      <c r="C199" s="178"/>
    </row>
    <row r="200" spans="2:10" x14ac:dyDescent="0.25">
      <c r="B200" s="176"/>
      <c r="C200" s="178"/>
    </row>
    <row r="201" spans="2:10" x14ac:dyDescent="0.25">
      <c r="B201" s="176"/>
      <c r="C201" s="178"/>
    </row>
    <row r="202" spans="2:10" x14ac:dyDescent="0.25">
      <c r="B202" s="176"/>
      <c r="C202" s="178"/>
    </row>
    <row r="207" spans="2:10" x14ac:dyDescent="0.25">
      <c r="D207" s="179"/>
      <c r="J207" s="176"/>
    </row>
    <row r="219" spans="10:10" x14ac:dyDescent="0.25">
      <c r="J219" s="176"/>
    </row>
    <row r="220" spans="10:10" x14ac:dyDescent="0.25">
      <c r="J220" s="176"/>
    </row>
    <row r="224" spans="10:10" x14ac:dyDescent="0.25">
      <c r="J224" s="176"/>
    </row>
    <row r="227" spans="10:10" x14ac:dyDescent="0.25">
      <c r="J227" s="176"/>
    </row>
  </sheetData>
  <mergeCells count="6">
    <mergeCell ref="A1:L1"/>
    <mergeCell ref="A2:L2"/>
    <mergeCell ref="K3:L3"/>
    <mergeCell ref="G3:H3"/>
    <mergeCell ref="I3:J3"/>
    <mergeCell ref="E3:F3"/>
  </mergeCells>
  <phoneticPr fontId="7" type="noConversion"/>
  <printOptions horizontalCentered="1"/>
  <pageMargins left="0.25" right="0.25" top="0.75" bottom="0.75" header="0.3" footer="0.3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806BC-6419-4CE9-BF0E-E8281C653531}">
  <sheetPr>
    <tabColor rgb="FFFF0000"/>
  </sheetPr>
  <dimension ref="A1:G207"/>
  <sheetViews>
    <sheetView view="pageBreakPreview" topLeftCell="A170" zoomScale="93" zoomScaleNormal="93" zoomScaleSheetLayoutView="93" workbookViewId="0">
      <selection activeCell="B190" sqref="B190:B192"/>
    </sheetView>
  </sheetViews>
  <sheetFormatPr baseColWidth="10" defaultColWidth="11.5703125" defaultRowHeight="12.75" x14ac:dyDescent="0.2"/>
  <cols>
    <col min="1" max="1" width="11.140625" style="1" customWidth="1"/>
    <col min="2" max="2" width="51.28515625" style="1" customWidth="1"/>
    <col min="3" max="3" width="8.85546875" style="1" customWidth="1"/>
    <col min="4" max="4" width="12.5703125" style="48" customWidth="1"/>
    <col min="5" max="5" width="16.5703125" style="1" customWidth="1"/>
    <col min="6" max="6" width="18.140625" style="1" bestFit="1" customWidth="1"/>
    <col min="7" max="234" width="11.5703125" style="1"/>
    <col min="235" max="235" width="3.28515625" style="1" customWidth="1"/>
    <col min="236" max="236" width="11.5703125" style="1"/>
    <col min="237" max="237" width="48.28515625" style="1" customWidth="1"/>
    <col min="238" max="238" width="11.5703125" style="1"/>
    <col min="239" max="241" width="21.42578125" style="1" customWidth="1"/>
    <col min="242" max="242" width="20.7109375" style="1" customWidth="1"/>
    <col min="243" max="243" width="18.7109375" style="1" customWidth="1"/>
    <col min="244" max="244" width="23.5703125" style="1" customWidth="1"/>
    <col min="245" max="245" width="30.7109375" style="1" customWidth="1"/>
    <col min="246" max="246" width="25.140625" style="1" customWidth="1"/>
    <col min="247" max="250" width="0" style="1" hidden="1" customWidth="1"/>
    <col min="251" max="251" width="0.85546875" style="1" customWidth="1"/>
    <col min="252" max="252" width="21.7109375" style="1" customWidth="1"/>
    <col min="253" max="253" width="22.85546875" style="1" customWidth="1"/>
    <col min="254" max="254" width="21.28515625" style="1" customWidth="1"/>
    <col min="255" max="255" width="11.5703125" style="1"/>
    <col min="256" max="256" width="15.28515625" style="1" bestFit="1" customWidth="1"/>
    <col min="257" max="490" width="11.5703125" style="1"/>
    <col min="491" max="491" width="3.28515625" style="1" customWidth="1"/>
    <col min="492" max="492" width="11.5703125" style="1"/>
    <col min="493" max="493" width="48.28515625" style="1" customWidth="1"/>
    <col min="494" max="494" width="11.5703125" style="1"/>
    <col min="495" max="497" width="21.42578125" style="1" customWidth="1"/>
    <col min="498" max="498" width="20.7109375" style="1" customWidth="1"/>
    <col min="499" max="499" width="18.7109375" style="1" customWidth="1"/>
    <col min="500" max="500" width="23.5703125" style="1" customWidth="1"/>
    <col min="501" max="501" width="30.7109375" style="1" customWidth="1"/>
    <col min="502" max="502" width="25.140625" style="1" customWidth="1"/>
    <col min="503" max="506" width="0" style="1" hidden="1" customWidth="1"/>
    <col min="507" max="507" width="0.85546875" style="1" customWidth="1"/>
    <col min="508" max="508" width="21.7109375" style="1" customWidth="1"/>
    <col min="509" max="509" width="22.85546875" style="1" customWidth="1"/>
    <col min="510" max="510" width="21.28515625" style="1" customWidth="1"/>
    <col min="511" max="511" width="11.5703125" style="1"/>
    <col min="512" max="512" width="15.28515625" style="1" bestFit="1" customWidth="1"/>
    <col min="513" max="746" width="11.5703125" style="1"/>
    <col min="747" max="747" width="3.28515625" style="1" customWidth="1"/>
    <col min="748" max="748" width="11.5703125" style="1"/>
    <col min="749" max="749" width="48.28515625" style="1" customWidth="1"/>
    <col min="750" max="750" width="11.5703125" style="1"/>
    <col min="751" max="753" width="21.42578125" style="1" customWidth="1"/>
    <col min="754" max="754" width="20.7109375" style="1" customWidth="1"/>
    <col min="755" max="755" width="18.7109375" style="1" customWidth="1"/>
    <col min="756" max="756" width="23.5703125" style="1" customWidth="1"/>
    <col min="757" max="757" width="30.7109375" style="1" customWidth="1"/>
    <col min="758" max="758" width="25.140625" style="1" customWidth="1"/>
    <col min="759" max="762" width="0" style="1" hidden="1" customWidth="1"/>
    <col min="763" max="763" width="0.85546875" style="1" customWidth="1"/>
    <col min="764" max="764" width="21.7109375" style="1" customWidth="1"/>
    <col min="765" max="765" width="22.85546875" style="1" customWidth="1"/>
    <col min="766" max="766" width="21.28515625" style="1" customWidth="1"/>
    <col min="767" max="767" width="11.5703125" style="1"/>
    <col min="768" max="768" width="15.28515625" style="1" bestFit="1" customWidth="1"/>
    <col min="769" max="1002" width="11.5703125" style="1"/>
    <col min="1003" max="1003" width="3.28515625" style="1" customWidth="1"/>
    <col min="1004" max="1004" width="11.5703125" style="1"/>
    <col min="1005" max="1005" width="48.28515625" style="1" customWidth="1"/>
    <col min="1006" max="1006" width="11.5703125" style="1"/>
    <col min="1007" max="1009" width="21.42578125" style="1" customWidth="1"/>
    <col min="1010" max="1010" width="20.7109375" style="1" customWidth="1"/>
    <col min="1011" max="1011" width="18.7109375" style="1" customWidth="1"/>
    <col min="1012" max="1012" width="23.5703125" style="1" customWidth="1"/>
    <col min="1013" max="1013" width="30.7109375" style="1" customWidth="1"/>
    <col min="1014" max="1014" width="25.140625" style="1" customWidth="1"/>
    <col min="1015" max="1018" width="0" style="1" hidden="1" customWidth="1"/>
    <col min="1019" max="1019" width="0.85546875" style="1" customWidth="1"/>
    <col min="1020" max="1020" width="21.7109375" style="1" customWidth="1"/>
    <col min="1021" max="1021" width="22.85546875" style="1" customWidth="1"/>
    <col min="1022" max="1022" width="21.28515625" style="1" customWidth="1"/>
    <col min="1023" max="1023" width="11.5703125" style="1"/>
    <col min="1024" max="1024" width="15.28515625" style="1" bestFit="1" customWidth="1"/>
    <col min="1025" max="1258" width="11.5703125" style="1"/>
    <col min="1259" max="1259" width="3.28515625" style="1" customWidth="1"/>
    <col min="1260" max="1260" width="11.5703125" style="1"/>
    <col min="1261" max="1261" width="48.28515625" style="1" customWidth="1"/>
    <col min="1262" max="1262" width="11.5703125" style="1"/>
    <col min="1263" max="1265" width="21.42578125" style="1" customWidth="1"/>
    <col min="1266" max="1266" width="20.7109375" style="1" customWidth="1"/>
    <col min="1267" max="1267" width="18.7109375" style="1" customWidth="1"/>
    <col min="1268" max="1268" width="23.5703125" style="1" customWidth="1"/>
    <col min="1269" max="1269" width="30.7109375" style="1" customWidth="1"/>
    <col min="1270" max="1270" width="25.140625" style="1" customWidth="1"/>
    <col min="1271" max="1274" width="0" style="1" hidden="1" customWidth="1"/>
    <col min="1275" max="1275" width="0.85546875" style="1" customWidth="1"/>
    <col min="1276" max="1276" width="21.7109375" style="1" customWidth="1"/>
    <col min="1277" max="1277" width="22.85546875" style="1" customWidth="1"/>
    <col min="1278" max="1278" width="21.28515625" style="1" customWidth="1"/>
    <col min="1279" max="1279" width="11.5703125" style="1"/>
    <col min="1280" max="1280" width="15.28515625" style="1" bestFit="1" customWidth="1"/>
    <col min="1281" max="1514" width="11.5703125" style="1"/>
    <col min="1515" max="1515" width="3.28515625" style="1" customWidth="1"/>
    <col min="1516" max="1516" width="11.5703125" style="1"/>
    <col min="1517" max="1517" width="48.28515625" style="1" customWidth="1"/>
    <col min="1518" max="1518" width="11.5703125" style="1"/>
    <col min="1519" max="1521" width="21.42578125" style="1" customWidth="1"/>
    <col min="1522" max="1522" width="20.7109375" style="1" customWidth="1"/>
    <col min="1523" max="1523" width="18.7109375" style="1" customWidth="1"/>
    <col min="1524" max="1524" width="23.5703125" style="1" customWidth="1"/>
    <col min="1525" max="1525" width="30.7109375" style="1" customWidth="1"/>
    <col min="1526" max="1526" width="25.140625" style="1" customWidth="1"/>
    <col min="1527" max="1530" width="0" style="1" hidden="1" customWidth="1"/>
    <col min="1531" max="1531" width="0.85546875" style="1" customWidth="1"/>
    <col min="1532" max="1532" width="21.7109375" style="1" customWidth="1"/>
    <col min="1533" max="1533" width="22.85546875" style="1" customWidth="1"/>
    <col min="1534" max="1534" width="21.28515625" style="1" customWidth="1"/>
    <col min="1535" max="1535" width="11.5703125" style="1"/>
    <col min="1536" max="1536" width="15.28515625" style="1" bestFit="1" customWidth="1"/>
    <col min="1537" max="1770" width="11.5703125" style="1"/>
    <col min="1771" max="1771" width="3.28515625" style="1" customWidth="1"/>
    <col min="1772" max="1772" width="11.5703125" style="1"/>
    <col min="1773" max="1773" width="48.28515625" style="1" customWidth="1"/>
    <col min="1774" max="1774" width="11.5703125" style="1"/>
    <col min="1775" max="1777" width="21.42578125" style="1" customWidth="1"/>
    <col min="1778" max="1778" width="20.7109375" style="1" customWidth="1"/>
    <col min="1779" max="1779" width="18.7109375" style="1" customWidth="1"/>
    <col min="1780" max="1780" width="23.5703125" style="1" customWidth="1"/>
    <col min="1781" max="1781" width="30.7109375" style="1" customWidth="1"/>
    <col min="1782" max="1782" width="25.140625" style="1" customWidth="1"/>
    <col min="1783" max="1786" width="0" style="1" hidden="1" customWidth="1"/>
    <col min="1787" max="1787" width="0.85546875" style="1" customWidth="1"/>
    <col min="1788" max="1788" width="21.7109375" style="1" customWidth="1"/>
    <col min="1789" max="1789" width="22.85546875" style="1" customWidth="1"/>
    <col min="1790" max="1790" width="21.28515625" style="1" customWidth="1"/>
    <col min="1791" max="1791" width="11.5703125" style="1"/>
    <col min="1792" max="1792" width="15.28515625" style="1" bestFit="1" customWidth="1"/>
    <col min="1793" max="2026" width="11.5703125" style="1"/>
    <col min="2027" max="2027" width="3.28515625" style="1" customWidth="1"/>
    <col min="2028" max="2028" width="11.5703125" style="1"/>
    <col min="2029" max="2029" width="48.28515625" style="1" customWidth="1"/>
    <col min="2030" max="2030" width="11.5703125" style="1"/>
    <col min="2031" max="2033" width="21.42578125" style="1" customWidth="1"/>
    <col min="2034" max="2034" width="20.7109375" style="1" customWidth="1"/>
    <col min="2035" max="2035" width="18.7109375" style="1" customWidth="1"/>
    <col min="2036" max="2036" width="23.5703125" style="1" customWidth="1"/>
    <col min="2037" max="2037" width="30.7109375" style="1" customWidth="1"/>
    <col min="2038" max="2038" width="25.140625" style="1" customWidth="1"/>
    <col min="2039" max="2042" width="0" style="1" hidden="1" customWidth="1"/>
    <col min="2043" max="2043" width="0.85546875" style="1" customWidth="1"/>
    <col min="2044" max="2044" width="21.7109375" style="1" customWidth="1"/>
    <col min="2045" max="2045" width="22.85546875" style="1" customWidth="1"/>
    <col min="2046" max="2046" width="21.28515625" style="1" customWidth="1"/>
    <col min="2047" max="2047" width="11.5703125" style="1"/>
    <col min="2048" max="2048" width="15.28515625" style="1" bestFit="1" customWidth="1"/>
    <col min="2049" max="2282" width="11.5703125" style="1"/>
    <col min="2283" max="2283" width="3.28515625" style="1" customWidth="1"/>
    <col min="2284" max="2284" width="11.5703125" style="1"/>
    <col min="2285" max="2285" width="48.28515625" style="1" customWidth="1"/>
    <col min="2286" max="2286" width="11.5703125" style="1"/>
    <col min="2287" max="2289" width="21.42578125" style="1" customWidth="1"/>
    <col min="2290" max="2290" width="20.7109375" style="1" customWidth="1"/>
    <col min="2291" max="2291" width="18.7109375" style="1" customWidth="1"/>
    <col min="2292" max="2292" width="23.5703125" style="1" customWidth="1"/>
    <col min="2293" max="2293" width="30.7109375" style="1" customWidth="1"/>
    <col min="2294" max="2294" width="25.140625" style="1" customWidth="1"/>
    <col min="2295" max="2298" width="0" style="1" hidden="1" customWidth="1"/>
    <col min="2299" max="2299" width="0.85546875" style="1" customWidth="1"/>
    <col min="2300" max="2300" width="21.7109375" style="1" customWidth="1"/>
    <col min="2301" max="2301" width="22.85546875" style="1" customWidth="1"/>
    <col min="2302" max="2302" width="21.28515625" style="1" customWidth="1"/>
    <col min="2303" max="2303" width="11.5703125" style="1"/>
    <col min="2304" max="2304" width="15.28515625" style="1" bestFit="1" customWidth="1"/>
    <col min="2305" max="2538" width="11.5703125" style="1"/>
    <col min="2539" max="2539" width="3.28515625" style="1" customWidth="1"/>
    <col min="2540" max="2540" width="11.5703125" style="1"/>
    <col min="2541" max="2541" width="48.28515625" style="1" customWidth="1"/>
    <col min="2542" max="2542" width="11.5703125" style="1"/>
    <col min="2543" max="2545" width="21.42578125" style="1" customWidth="1"/>
    <col min="2546" max="2546" width="20.7109375" style="1" customWidth="1"/>
    <col min="2547" max="2547" width="18.7109375" style="1" customWidth="1"/>
    <col min="2548" max="2548" width="23.5703125" style="1" customWidth="1"/>
    <col min="2549" max="2549" width="30.7109375" style="1" customWidth="1"/>
    <col min="2550" max="2550" width="25.140625" style="1" customWidth="1"/>
    <col min="2551" max="2554" width="0" style="1" hidden="1" customWidth="1"/>
    <col min="2555" max="2555" width="0.85546875" style="1" customWidth="1"/>
    <col min="2556" max="2556" width="21.7109375" style="1" customWidth="1"/>
    <col min="2557" max="2557" width="22.85546875" style="1" customWidth="1"/>
    <col min="2558" max="2558" width="21.28515625" style="1" customWidth="1"/>
    <col min="2559" max="2559" width="11.5703125" style="1"/>
    <col min="2560" max="2560" width="15.28515625" style="1" bestFit="1" customWidth="1"/>
    <col min="2561" max="2794" width="11.5703125" style="1"/>
    <col min="2795" max="2795" width="3.28515625" style="1" customWidth="1"/>
    <col min="2796" max="2796" width="11.5703125" style="1"/>
    <col min="2797" max="2797" width="48.28515625" style="1" customWidth="1"/>
    <col min="2798" max="2798" width="11.5703125" style="1"/>
    <col min="2799" max="2801" width="21.42578125" style="1" customWidth="1"/>
    <col min="2802" max="2802" width="20.7109375" style="1" customWidth="1"/>
    <col min="2803" max="2803" width="18.7109375" style="1" customWidth="1"/>
    <col min="2804" max="2804" width="23.5703125" style="1" customWidth="1"/>
    <col min="2805" max="2805" width="30.7109375" style="1" customWidth="1"/>
    <col min="2806" max="2806" width="25.140625" style="1" customWidth="1"/>
    <col min="2807" max="2810" width="0" style="1" hidden="1" customWidth="1"/>
    <col min="2811" max="2811" width="0.85546875" style="1" customWidth="1"/>
    <col min="2812" max="2812" width="21.7109375" style="1" customWidth="1"/>
    <col min="2813" max="2813" width="22.85546875" style="1" customWidth="1"/>
    <col min="2814" max="2814" width="21.28515625" style="1" customWidth="1"/>
    <col min="2815" max="2815" width="11.5703125" style="1"/>
    <col min="2816" max="2816" width="15.28515625" style="1" bestFit="1" customWidth="1"/>
    <col min="2817" max="3050" width="11.5703125" style="1"/>
    <col min="3051" max="3051" width="3.28515625" style="1" customWidth="1"/>
    <col min="3052" max="3052" width="11.5703125" style="1"/>
    <col min="3053" max="3053" width="48.28515625" style="1" customWidth="1"/>
    <col min="3054" max="3054" width="11.5703125" style="1"/>
    <col min="3055" max="3057" width="21.42578125" style="1" customWidth="1"/>
    <col min="3058" max="3058" width="20.7109375" style="1" customWidth="1"/>
    <col min="3059" max="3059" width="18.7109375" style="1" customWidth="1"/>
    <col min="3060" max="3060" width="23.5703125" style="1" customWidth="1"/>
    <col min="3061" max="3061" width="30.7109375" style="1" customWidth="1"/>
    <col min="3062" max="3062" width="25.140625" style="1" customWidth="1"/>
    <col min="3063" max="3066" width="0" style="1" hidden="1" customWidth="1"/>
    <col min="3067" max="3067" width="0.85546875" style="1" customWidth="1"/>
    <col min="3068" max="3068" width="21.7109375" style="1" customWidth="1"/>
    <col min="3069" max="3069" width="22.85546875" style="1" customWidth="1"/>
    <col min="3070" max="3070" width="21.28515625" style="1" customWidth="1"/>
    <col min="3071" max="3071" width="11.5703125" style="1"/>
    <col min="3072" max="3072" width="15.28515625" style="1" bestFit="1" customWidth="1"/>
    <col min="3073" max="3306" width="11.5703125" style="1"/>
    <col min="3307" max="3307" width="3.28515625" style="1" customWidth="1"/>
    <col min="3308" max="3308" width="11.5703125" style="1"/>
    <col min="3309" max="3309" width="48.28515625" style="1" customWidth="1"/>
    <col min="3310" max="3310" width="11.5703125" style="1"/>
    <col min="3311" max="3313" width="21.42578125" style="1" customWidth="1"/>
    <col min="3314" max="3314" width="20.7109375" style="1" customWidth="1"/>
    <col min="3315" max="3315" width="18.7109375" style="1" customWidth="1"/>
    <col min="3316" max="3316" width="23.5703125" style="1" customWidth="1"/>
    <col min="3317" max="3317" width="30.7109375" style="1" customWidth="1"/>
    <col min="3318" max="3318" width="25.140625" style="1" customWidth="1"/>
    <col min="3319" max="3322" width="0" style="1" hidden="1" customWidth="1"/>
    <col min="3323" max="3323" width="0.85546875" style="1" customWidth="1"/>
    <col min="3324" max="3324" width="21.7109375" style="1" customWidth="1"/>
    <col min="3325" max="3325" width="22.85546875" style="1" customWidth="1"/>
    <col min="3326" max="3326" width="21.28515625" style="1" customWidth="1"/>
    <col min="3327" max="3327" width="11.5703125" style="1"/>
    <col min="3328" max="3328" width="15.28515625" style="1" bestFit="1" customWidth="1"/>
    <col min="3329" max="3562" width="11.5703125" style="1"/>
    <col min="3563" max="3563" width="3.28515625" style="1" customWidth="1"/>
    <col min="3564" max="3564" width="11.5703125" style="1"/>
    <col min="3565" max="3565" width="48.28515625" style="1" customWidth="1"/>
    <col min="3566" max="3566" width="11.5703125" style="1"/>
    <col min="3567" max="3569" width="21.42578125" style="1" customWidth="1"/>
    <col min="3570" max="3570" width="20.7109375" style="1" customWidth="1"/>
    <col min="3571" max="3571" width="18.7109375" style="1" customWidth="1"/>
    <col min="3572" max="3572" width="23.5703125" style="1" customWidth="1"/>
    <col min="3573" max="3573" width="30.7109375" style="1" customWidth="1"/>
    <col min="3574" max="3574" width="25.140625" style="1" customWidth="1"/>
    <col min="3575" max="3578" width="0" style="1" hidden="1" customWidth="1"/>
    <col min="3579" max="3579" width="0.85546875" style="1" customWidth="1"/>
    <col min="3580" max="3580" width="21.7109375" style="1" customWidth="1"/>
    <col min="3581" max="3581" width="22.85546875" style="1" customWidth="1"/>
    <col min="3582" max="3582" width="21.28515625" style="1" customWidth="1"/>
    <col min="3583" max="3583" width="11.5703125" style="1"/>
    <col min="3584" max="3584" width="15.28515625" style="1" bestFit="1" customWidth="1"/>
    <col min="3585" max="3818" width="11.5703125" style="1"/>
    <col min="3819" max="3819" width="3.28515625" style="1" customWidth="1"/>
    <col min="3820" max="3820" width="11.5703125" style="1"/>
    <col min="3821" max="3821" width="48.28515625" style="1" customWidth="1"/>
    <col min="3822" max="3822" width="11.5703125" style="1"/>
    <col min="3823" max="3825" width="21.42578125" style="1" customWidth="1"/>
    <col min="3826" max="3826" width="20.7109375" style="1" customWidth="1"/>
    <col min="3827" max="3827" width="18.7109375" style="1" customWidth="1"/>
    <col min="3828" max="3828" width="23.5703125" style="1" customWidth="1"/>
    <col min="3829" max="3829" width="30.7109375" style="1" customWidth="1"/>
    <col min="3830" max="3830" width="25.140625" style="1" customWidth="1"/>
    <col min="3831" max="3834" width="0" style="1" hidden="1" customWidth="1"/>
    <col min="3835" max="3835" width="0.85546875" style="1" customWidth="1"/>
    <col min="3836" max="3836" width="21.7109375" style="1" customWidth="1"/>
    <col min="3837" max="3837" width="22.85546875" style="1" customWidth="1"/>
    <col min="3838" max="3838" width="21.28515625" style="1" customWidth="1"/>
    <col min="3839" max="3839" width="11.5703125" style="1"/>
    <col min="3840" max="3840" width="15.28515625" style="1" bestFit="1" customWidth="1"/>
    <col min="3841" max="4074" width="11.5703125" style="1"/>
    <col min="4075" max="4075" width="3.28515625" style="1" customWidth="1"/>
    <col min="4076" max="4076" width="11.5703125" style="1"/>
    <col min="4077" max="4077" width="48.28515625" style="1" customWidth="1"/>
    <col min="4078" max="4078" width="11.5703125" style="1"/>
    <col min="4079" max="4081" width="21.42578125" style="1" customWidth="1"/>
    <col min="4082" max="4082" width="20.7109375" style="1" customWidth="1"/>
    <col min="4083" max="4083" width="18.7109375" style="1" customWidth="1"/>
    <col min="4084" max="4084" width="23.5703125" style="1" customWidth="1"/>
    <col min="4085" max="4085" width="30.7109375" style="1" customWidth="1"/>
    <col min="4086" max="4086" width="25.140625" style="1" customWidth="1"/>
    <col min="4087" max="4090" width="0" style="1" hidden="1" customWidth="1"/>
    <col min="4091" max="4091" width="0.85546875" style="1" customWidth="1"/>
    <col min="4092" max="4092" width="21.7109375" style="1" customWidth="1"/>
    <col min="4093" max="4093" width="22.85546875" style="1" customWidth="1"/>
    <col min="4094" max="4094" width="21.28515625" style="1" customWidth="1"/>
    <col min="4095" max="4095" width="11.5703125" style="1"/>
    <col min="4096" max="4096" width="15.28515625" style="1" bestFit="1" customWidth="1"/>
    <col min="4097" max="4330" width="11.5703125" style="1"/>
    <col min="4331" max="4331" width="3.28515625" style="1" customWidth="1"/>
    <col min="4332" max="4332" width="11.5703125" style="1"/>
    <col min="4333" max="4333" width="48.28515625" style="1" customWidth="1"/>
    <col min="4334" max="4334" width="11.5703125" style="1"/>
    <col min="4335" max="4337" width="21.42578125" style="1" customWidth="1"/>
    <col min="4338" max="4338" width="20.7109375" style="1" customWidth="1"/>
    <col min="4339" max="4339" width="18.7109375" style="1" customWidth="1"/>
    <col min="4340" max="4340" width="23.5703125" style="1" customWidth="1"/>
    <col min="4341" max="4341" width="30.7109375" style="1" customWidth="1"/>
    <col min="4342" max="4342" width="25.140625" style="1" customWidth="1"/>
    <col min="4343" max="4346" width="0" style="1" hidden="1" customWidth="1"/>
    <col min="4347" max="4347" width="0.85546875" style="1" customWidth="1"/>
    <col min="4348" max="4348" width="21.7109375" style="1" customWidth="1"/>
    <col min="4349" max="4349" width="22.85546875" style="1" customWidth="1"/>
    <col min="4350" max="4350" width="21.28515625" style="1" customWidth="1"/>
    <col min="4351" max="4351" width="11.5703125" style="1"/>
    <col min="4352" max="4352" width="15.28515625" style="1" bestFit="1" customWidth="1"/>
    <col min="4353" max="4586" width="11.5703125" style="1"/>
    <col min="4587" max="4587" width="3.28515625" style="1" customWidth="1"/>
    <col min="4588" max="4588" width="11.5703125" style="1"/>
    <col min="4589" max="4589" width="48.28515625" style="1" customWidth="1"/>
    <col min="4590" max="4590" width="11.5703125" style="1"/>
    <col min="4591" max="4593" width="21.42578125" style="1" customWidth="1"/>
    <col min="4594" max="4594" width="20.7109375" style="1" customWidth="1"/>
    <col min="4595" max="4595" width="18.7109375" style="1" customWidth="1"/>
    <col min="4596" max="4596" width="23.5703125" style="1" customWidth="1"/>
    <col min="4597" max="4597" width="30.7109375" style="1" customWidth="1"/>
    <col min="4598" max="4598" width="25.140625" style="1" customWidth="1"/>
    <col min="4599" max="4602" width="0" style="1" hidden="1" customWidth="1"/>
    <col min="4603" max="4603" width="0.85546875" style="1" customWidth="1"/>
    <col min="4604" max="4604" width="21.7109375" style="1" customWidth="1"/>
    <col min="4605" max="4605" width="22.85546875" style="1" customWidth="1"/>
    <col min="4606" max="4606" width="21.28515625" style="1" customWidth="1"/>
    <col min="4607" max="4607" width="11.5703125" style="1"/>
    <col min="4608" max="4608" width="15.28515625" style="1" bestFit="1" customWidth="1"/>
    <col min="4609" max="4842" width="11.5703125" style="1"/>
    <col min="4843" max="4843" width="3.28515625" style="1" customWidth="1"/>
    <col min="4844" max="4844" width="11.5703125" style="1"/>
    <col min="4845" max="4845" width="48.28515625" style="1" customWidth="1"/>
    <col min="4846" max="4846" width="11.5703125" style="1"/>
    <col min="4847" max="4849" width="21.42578125" style="1" customWidth="1"/>
    <col min="4850" max="4850" width="20.7109375" style="1" customWidth="1"/>
    <col min="4851" max="4851" width="18.7109375" style="1" customWidth="1"/>
    <col min="4852" max="4852" width="23.5703125" style="1" customWidth="1"/>
    <col min="4853" max="4853" width="30.7109375" style="1" customWidth="1"/>
    <col min="4854" max="4854" width="25.140625" style="1" customWidth="1"/>
    <col min="4855" max="4858" width="0" style="1" hidden="1" customWidth="1"/>
    <col min="4859" max="4859" width="0.85546875" style="1" customWidth="1"/>
    <col min="4860" max="4860" width="21.7109375" style="1" customWidth="1"/>
    <col min="4861" max="4861" width="22.85546875" style="1" customWidth="1"/>
    <col min="4862" max="4862" width="21.28515625" style="1" customWidth="1"/>
    <col min="4863" max="4863" width="11.5703125" style="1"/>
    <col min="4864" max="4864" width="15.28515625" style="1" bestFit="1" customWidth="1"/>
    <col min="4865" max="5098" width="11.5703125" style="1"/>
    <col min="5099" max="5099" width="3.28515625" style="1" customWidth="1"/>
    <col min="5100" max="5100" width="11.5703125" style="1"/>
    <col min="5101" max="5101" width="48.28515625" style="1" customWidth="1"/>
    <col min="5102" max="5102" width="11.5703125" style="1"/>
    <col min="5103" max="5105" width="21.42578125" style="1" customWidth="1"/>
    <col min="5106" max="5106" width="20.7109375" style="1" customWidth="1"/>
    <col min="5107" max="5107" width="18.7109375" style="1" customWidth="1"/>
    <col min="5108" max="5108" width="23.5703125" style="1" customWidth="1"/>
    <col min="5109" max="5109" width="30.7109375" style="1" customWidth="1"/>
    <col min="5110" max="5110" width="25.140625" style="1" customWidth="1"/>
    <col min="5111" max="5114" width="0" style="1" hidden="1" customWidth="1"/>
    <col min="5115" max="5115" width="0.85546875" style="1" customWidth="1"/>
    <col min="5116" max="5116" width="21.7109375" style="1" customWidth="1"/>
    <col min="5117" max="5117" width="22.85546875" style="1" customWidth="1"/>
    <col min="5118" max="5118" width="21.28515625" style="1" customWidth="1"/>
    <col min="5119" max="5119" width="11.5703125" style="1"/>
    <col min="5120" max="5120" width="15.28515625" style="1" bestFit="1" customWidth="1"/>
    <col min="5121" max="5354" width="11.5703125" style="1"/>
    <col min="5355" max="5355" width="3.28515625" style="1" customWidth="1"/>
    <col min="5356" max="5356" width="11.5703125" style="1"/>
    <col min="5357" max="5357" width="48.28515625" style="1" customWidth="1"/>
    <col min="5358" max="5358" width="11.5703125" style="1"/>
    <col min="5359" max="5361" width="21.42578125" style="1" customWidth="1"/>
    <col min="5362" max="5362" width="20.7109375" style="1" customWidth="1"/>
    <col min="5363" max="5363" width="18.7109375" style="1" customWidth="1"/>
    <col min="5364" max="5364" width="23.5703125" style="1" customWidth="1"/>
    <col min="5365" max="5365" width="30.7109375" style="1" customWidth="1"/>
    <col min="5366" max="5366" width="25.140625" style="1" customWidth="1"/>
    <col min="5367" max="5370" width="0" style="1" hidden="1" customWidth="1"/>
    <col min="5371" max="5371" width="0.85546875" style="1" customWidth="1"/>
    <col min="5372" max="5372" width="21.7109375" style="1" customWidth="1"/>
    <col min="5373" max="5373" width="22.85546875" style="1" customWidth="1"/>
    <col min="5374" max="5374" width="21.28515625" style="1" customWidth="1"/>
    <col min="5375" max="5375" width="11.5703125" style="1"/>
    <col min="5376" max="5376" width="15.28515625" style="1" bestFit="1" customWidth="1"/>
    <col min="5377" max="5610" width="11.5703125" style="1"/>
    <col min="5611" max="5611" width="3.28515625" style="1" customWidth="1"/>
    <col min="5612" max="5612" width="11.5703125" style="1"/>
    <col min="5613" max="5613" width="48.28515625" style="1" customWidth="1"/>
    <col min="5614" max="5614" width="11.5703125" style="1"/>
    <col min="5615" max="5617" width="21.42578125" style="1" customWidth="1"/>
    <col min="5618" max="5618" width="20.7109375" style="1" customWidth="1"/>
    <col min="5619" max="5619" width="18.7109375" style="1" customWidth="1"/>
    <col min="5620" max="5620" width="23.5703125" style="1" customWidth="1"/>
    <col min="5621" max="5621" width="30.7109375" style="1" customWidth="1"/>
    <col min="5622" max="5622" width="25.140625" style="1" customWidth="1"/>
    <col min="5623" max="5626" width="0" style="1" hidden="1" customWidth="1"/>
    <col min="5627" max="5627" width="0.85546875" style="1" customWidth="1"/>
    <col min="5628" max="5628" width="21.7109375" style="1" customWidth="1"/>
    <col min="5629" max="5629" width="22.85546875" style="1" customWidth="1"/>
    <col min="5630" max="5630" width="21.28515625" style="1" customWidth="1"/>
    <col min="5631" max="5631" width="11.5703125" style="1"/>
    <col min="5632" max="5632" width="15.28515625" style="1" bestFit="1" customWidth="1"/>
    <col min="5633" max="5866" width="11.5703125" style="1"/>
    <col min="5867" max="5867" width="3.28515625" style="1" customWidth="1"/>
    <col min="5868" max="5868" width="11.5703125" style="1"/>
    <col min="5869" max="5869" width="48.28515625" style="1" customWidth="1"/>
    <col min="5870" max="5870" width="11.5703125" style="1"/>
    <col min="5871" max="5873" width="21.42578125" style="1" customWidth="1"/>
    <col min="5874" max="5874" width="20.7109375" style="1" customWidth="1"/>
    <col min="5875" max="5875" width="18.7109375" style="1" customWidth="1"/>
    <col min="5876" max="5876" width="23.5703125" style="1" customWidth="1"/>
    <col min="5877" max="5877" width="30.7109375" style="1" customWidth="1"/>
    <col min="5878" max="5878" width="25.140625" style="1" customWidth="1"/>
    <col min="5879" max="5882" width="0" style="1" hidden="1" customWidth="1"/>
    <col min="5883" max="5883" width="0.85546875" style="1" customWidth="1"/>
    <col min="5884" max="5884" width="21.7109375" style="1" customWidth="1"/>
    <col min="5885" max="5885" width="22.85546875" style="1" customWidth="1"/>
    <col min="5886" max="5886" width="21.28515625" style="1" customWidth="1"/>
    <col min="5887" max="5887" width="11.5703125" style="1"/>
    <col min="5888" max="5888" width="15.28515625" style="1" bestFit="1" customWidth="1"/>
    <col min="5889" max="6122" width="11.5703125" style="1"/>
    <col min="6123" max="6123" width="3.28515625" style="1" customWidth="1"/>
    <col min="6124" max="6124" width="11.5703125" style="1"/>
    <col min="6125" max="6125" width="48.28515625" style="1" customWidth="1"/>
    <col min="6126" max="6126" width="11.5703125" style="1"/>
    <col min="6127" max="6129" width="21.42578125" style="1" customWidth="1"/>
    <col min="6130" max="6130" width="20.7109375" style="1" customWidth="1"/>
    <col min="6131" max="6131" width="18.7109375" style="1" customWidth="1"/>
    <col min="6132" max="6132" width="23.5703125" style="1" customWidth="1"/>
    <col min="6133" max="6133" width="30.7109375" style="1" customWidth="1"/>
    <col min="6134" max="6134" width="25.140625" style="1" customWidth="1"/>
    <col min="6135" max="6138" width="0" style="1" hidden="1" customWidth="1"/>
    <col min="6139" max="6139" width="0.85546875" style="1" customWidth="1"/>
    <col min="6140" max="6140" width="21.7109375" style="1" customWidth="1"/>
    <col min="6141" max="6141" width="22.85546875" style="1" customWidth="1"/>
    <col min="6142" max="6142" width="21.28515625" style="1" customWidth="1"/>
    <col min="6143" max="6143" width="11.5703125" style="1"/>
    <col min="6144" max="6144" width="15.28515625" style="1" bestFit="1" customWidth="1"/>
    <col min="6145" max="6378" width="11.5703125" style="1"/>
    <col min="6379" max="6379" width="3.28515625" style="1" customWidth="1"/>
    <col min="6380" max="6380" width="11.5703125" style="1"/>
    <col min="6381" max="6381" width="48.28515625" style="1" customWidth="1"/>
    <col min="6382" max="6382" width="11.5703125" style="1"/>
    <col min="6383" max="6385" width="21.42578125" style="1" customWidth="1"/>
    <col min="6386" max="6386" width="20.7109375" style="1" customWidth="1"/>
    <col min="6387" max="6387" width="18.7109375" style="1" customWidth="1"/>
    <col min="6388" max="6388" width="23.5703125" style="1" customWidth="1"/>
    <col min="6389" max="6389" width="30.7109375" style="1" customWidth="1"/>
    <col min="6390" max="6390" width="25.140625" style="1" customWidth="1"/>
    <col min="6391" max="6394" width="0" style="1" hidden="1" customWidth="1"/>
    <col min="6395" max="6395" width="0.85546875" style="1" customWidth="1"/>
    <col min="6396" max="6396" width="21.7109375" style="1" customWidth="1"/>
    <col min="6397" max="6397" width="22.85546875" style="1" customWidth="1"/>
    <col min="6398" max="6398" width="21.28515625" style="1" customWidth="1"/>
    <col min="6399" max="6399" width="11.5703125" style="1"/>
    <col min="6400" max="6400" width="15.28515625" style="1" bestFit="1" customWidth="1"/>
    <col min="6401" max="6634" width="11.5703125" style="1"/>
    <col min="6635" max="6635" width="3.28515625" style="1" customWidth="1"/>
    <col min="6636" max="6636" width="11.5703125" style="1"/>
    <col min="6637" max="6637" width="48.28515625" style="1" customWidth="1"/>
    <col min="6638" max="6638" width="11.5703125" style="1"/>
    <col min="6639" max="6641" width="21.42578125" style="1" customWidth="1"/>
    <col min="6642" max="6642" width="20.7109375" style="1" customWidth="1"/>
    <col min="6643" max="6643" width="18.7109375" style="1" customWidth="1"/>
    <col min="6644" max="6644" width="23.5703125" style="1" customWidth="1"/>
    <col min="6645" max="6645" width="30.7109375" style="1" customWidth="1"/>
    <col min="6646" max="6646" width="25.140625" style="1" customWidth="1"/>
    <col min="6647" max="6650" width="0" style="1" hidden="1" customWidth="1"/>
    <col min="6651" max="6651" width="0.85546875" style="1" customWidth="1"/>
    <col min="6652" max="6652" width="21.7109375" style="1" customWidth="1"/>
    <col min="6653" max="6653" width="22.85546875" style="1" customWidth="1"/>
    <col min="6654" max="6654" width="21.28515625" style="1" customWidth="1"/>
    <col min="6655" max="6655" width="11.5703125" style="1"/>
    <col min="6656" max="6656" width="15.28515625" style="1" bestFit="1" customWidth="1"/>
    <col min="6657" max="6890" width="11.5703125" style="1"/>
    <col min="6891" max="6891" width="3.28515625" style="1" customWidth="1"/>
    <col min="6892" max="6892" width="11.5703125" style="1"/>
    <col min="6893" max="6893" width="48.28515625" style="1" customWidth="1"/>
    <col min="6894" max="6894" width="11.5703125" style="1"/>
    <col min="6895" max="6897" width="21.42578125" style="1" customWidth="1"/>
    <col min="6898" max="6898" width="20.7109375" style="1" customWidth="1"/>
    <col min="6899" max="6899" width="18.7109375" style="1" customWidth="1"/>
    <col min="6900" max="6900" width="23.5703125" style="1" customWidth="1"/>
    <col min="6901" max="6901" width="30.7109375" style="1" customWidth="1"/>
    <col min="6902" max="6902" width="25.140625" style="1" customWidth="1"/>
    <col min="6903" max="6906" width="0" style="1" hidden="1" customWidth="1"/>
    <col min="6907" max="6907" width="0.85546875" style="1" customWidth="1"/>
    <col min="6908" max="6908" width="21.7109375" style="1" customWidth="1"/>
    <col min="6909" max="6909" width="22.85546875" style="1" customWidth="1"/>
    <col min="6910" max="6910" width="21.28515625" style="1" customWidth="1"/>
    <col min="6911" max="6911" width="11.5703125" style="1"/>
    <col min="6912" max="6912" width="15.28515625" style="1" bestFit="1" customWidth="1"/>
    <col min="6913" max="7146" width="11.5703125" style="1"/>
    <col min="7147" max="7147" width="3.28515625" style="1" customWidth="1"/>
    <col min="7148" max="7148" width="11.5703125" style="1"/>
    <col min="7149" max="7149" width="48.28515625" style="1" customWidth="1"/>
    <col min="7150" max="7150" width="11.5703125" style="1"/>
    <col min="7151" max="7153" width="21.42578125" style="1" customWidth="1"/>
    <col min="7154" max="7154" width="20.7109375" style="1" customWidth="1"/>
    <col min="7155" max="7155" width="18.7109375" style="1" customWidth="1"/>
    <col min="7156" max="7156" width="23.5703125" style="1" customWidth="1"/>
    <col min="7157" max="7157" width="30.7109375" style="1" customWidth="1"/>
    <col min="7158" max="7158" width="25.140625" style="1" customWidth="1"/>
    <col min="7159" max="7162" width="0" style="1" hidden="1" customWidth="1"/>
    <col min="7163" max="7163" width="0.85546875" style="1" customWidth="1"/>
    <col min="7164" max="7164" width="21.7109375" style="1" customWidth="1"/>
    <col min="7165" max="7165" width="22.85546875" style="1" customWidth="1"/>
    <col min="7166" max="7166" width="21.28515625" style="1" customWidth="1"/>
    <col min="7167" max="7167" width="11.5703125" style="1"/>
    <col min="7168" max="7168" width="15.28515625" style="1" bestFit="1" customWidth="1"/>
    <col min="7169" max="7402" width="11.5703125" style="1"/>
    <col min="7403" max="7403" width="3.28515625" style="1" customWidth="1"/>
    <col min="7404" max="7404" width="11.5703125" style="1"/>
    <col min="7405" max="7405" width="48.28515625" style="1" customWidth="1"/>
    <col min="7406" max="7406" width="11.5703125" style="1"/>
    <col min="7407" max="7409" width="21.42578125" style="1" customWidth="1"/>
    <col min="7410" max="7410" width="20.7109375" style="1" customWidth="1"/>
    <col min="7411" max="7411" width="18.7109375" style="1" customWidth="1"/>
    <col min="7412" max="7412" width="23.5703125" style="1" customWidth="1"/>
    <col min="7413" max="7413" width="30.7109375" style="1" customWidth="1"/>
    <col min="7414" max="7414" width="25.140625" style="1" customWidth="1"/>
    <col min="7415" max="7418" width="0" style="1" hidden="1" customWidth="1"/>
    <col min="7419" max="7419" width="0.85546875" style="1" customWidth="1"/>
    <col min="7420" max="7420" width="21.7109375" style="1" customWidth="1"/>
    <col min="7421" max="7421" width="22.85546875" style="1" customWidth="1"/>
    <col min="7422" max="7422" width="21.28515625" style="1" customWidth="1"/>
    <col min="7423" max="7423" width="11.5703125" style="1"/>
    <col min="7424" max="7424" width="15.28515625" style="1" bestFit="1" customWidth="1"/>
    <col min="7425" max="7658" width="11.5703125" style="1"/>
    <col min="7659" max="7659" width="3.28515625" style="1" customWidth="1"/>
    <col min="7660" max="7660" width="11.5703125" style="1"/>
    <col min="7661" max="7661" width="48.28515625" style="1" customWidth="1"/>
    <col min="7662" max="7662" width="11.5703125" style="1"/>
    <col min="7663" max="7665" width="21.42578125" style="1" customWidth="1"/>
    <col min="7666" max="7666" width="20.7109375" style="1" customWidth="1"/>
    <col min="7667" max="7667" width="18.7109375" style="1" customWidth="1"/>
    <col min="7668" max="7668" width="23.5703125" style="1" customWidth="1"/>
    <col min="7669" max="7669" width="30.7109375" style="1" customWidth="1"/>
    <col min="7670" max="7670" width="25.140625" style="1" customWidth="1"/>
    <col min="7671" max="7674" width="0" style="1" hidden="1" customWidth="1"/>
    <col min="7675" max="7675" width="0.85546875" style="1" customWidth="1"/>
    <col min="7676" max="7676" width="21.7109375" style="1" customWidth="1"/>
    <col min="7677" max="7677" width="22.85546875" style="1" customWidth="1"/>
    <col min="7678" max="7678" width="21.28515625" style="1" customWidth="1"/>
    <col min="7679" max="7679" width="11.5703125" style="1"/>
    <col min="7680" max="7680" width="15.28515625" style="1" bestFit="1" customWidth="1"/>
    <col min="7681" max="7914" width="11.5703125" style="1"/>
    <col min="7915" max="7915" width="3.28515625" style="1" customWidth="1"/>
    <col min="7916" max="7916" width="11.5703125" style="1"/>
    <col min="7917" max="7917" width="48.28515625" style="1" customWidth="1"/>
    <col min="7918" max="7918" width="11.5703125" style="1"/>
    <col min="7919" max="7921" width="21.42578125" style="1" customWidth="1"/>
    <col min="7922" max="7922" width="20.7109375" style="1" customWidth="1"/>
    <col min="7923" max="7923" width="18.7109375" style="1" customWidth="1"/>
    <col min="7924" max="7924" width="23.5703125" style="1" customWidth="1"/>
    <col min="7925" max="7925" width="30.7109375" style="1" customWidth="1"/>
    <col min="7926" max="7926" width="25.140625" style="1" customWidth="1"/>
    <col min="7927" max="7930" width="0" style="1" hidden="1" customWidth="1"/>
    <col min="7931" max="7931" width="0.85546875" style="1" customWidth="1"/>
    <col min="7932" max="7932" width="21.7109375" style="1" customWidth="1"/>
    <col min="7933" max="7933" width="22.85546875" style="1" customWidth="1"/>
    <col min="7934" max="7934" width="21.28515625" style="1" customWidth="1"/>
    <col min="7935" max="7935" width="11.5703125" style="1"/>
    <col min="7936" max="7936" width="15.28515625" style="1" bestFit="1" customWidth="1"/>
    <col min="7937" max="8170" width="11.5703125" style="1"/>
    <col min="8171" max="8171" width="3.28515625" style="1" customWidth="1"/>
    <col min="8172" max="8172" width="11.5703125" style="1"/>
    <col min="8173" max="8173" width="48.28515625" style="1" customWidth="1"/>
    <col min="8174" max="8174" width="11.5703125" style="1"/>
    <col min="8175" max="8177" width="21.42578125" style="1" customWidth="1"/>
    <col min="8178" max="8178" width="20.7109375" style="1" customWidth="1"/>
    <col min="8179" max="8179" width="18.7109375" style="1" customWidth="1"/>
    <col min="8180" max="8180" width="23.5703125" style="1" customWidth="1"/>
    <col min="8181" max="8181" width="30.7109375" style="1" customWidth="1"/>
    <col min="8182" max="8182" width="25.140625" style="1" customWidth="1"/>
    <col min="8183" max="8186" width="0" style="1" hidden="1" customWidth="1"/>
    <col min="8187" max="8187" width="0.85546875" style="1" customWidth="1"/>
    <col min="8188" max="8188" width="21.7109375" style="1" customWidth="1"/>
    <col min="8189" max="8189" width="22.85546875" style="1" customWidth="1"/>
    <col min="8190" max="8190" width="21.28515625" style="1" customWidth="1"/>
    <col min="8191" max="8191" width="11.5703125" style="1"/>
    <col min="8192" max="8192" width="15.28515625" style="1" bestFit="1" customWidth="1"/>
    <col min="8193" max="8426" width="11.5703125" style="1"/>
    <col min="8427" max="8427" width="3.28515625" style="1" customWidth="1"/>
    <col min="8428" max="8428" width="11.5703125" style="1"/>
    <col min="8429" max="8429" width="48.28515625" style="1" customWidth="1"/>
    <col min="8430" max="8430" width="11.5703125" style="1"/>
    <col min="8431" max="8433" width="21.42578125" style="1" customWidth="1"/>
    <col min="8434" max="8434" width="20.7109375" style="1" customWidth="1"/>
    <col min="8435" max="8435" width="18.7109375" style="1" customWidth="1"/>
    <col min="8436" max="8436" width="23.5703125" style="1" customWidth="1"/>
    <col min="8437" max="8437" width="30.7109375" style="1" customWidth="1"/>
    <col min="8438" max="8438" width="25.140625" style="1" customWidth="1"/>
    <col min="8439" max="8442" width="0" style="1" hidden="1" customWidth="1"/>
    <col min="8443" max="8443" width="0.85546875" style="1" customWidth="1"/>
    <col min="8444" max="8444" width="21.7109375" style="1" customWidth="1"/>
    <col min="8445" max="8445" width="22.85546875" style="1" customWidth="1"/>
    <col min="8446" max="8446" width="21.28515625" style="1" customWidth="1"/>
    <col min="8447" max="8447" width="11.5703125" style="1"/>
    <col min="8448" max="8448" width="15.28515625" style="1" bestFit="1" customWidth="1"/>
    <col min="8449" max="8682" width="11.5703125" style="1"/>
    <col min="8683" max="8683" width="3.28515625" style="1" customWidth="1"/>
    <col min="8684" max="8684" width="11.5703125" style="1"/>
    <col min="8685" max="8685" width="48.28515625" style="1" customWidth="1"/>
    <col min="8686" max="8686" width="11.5703125" style="1"/>
    <col min="8687" max="8689" width="21.42578125" style="1" customWidth="1"/>
    <col min="8690" max="8690" width="20.7109375" style="1" customWidth="1"/>
    <col min="8691" max="8691" width="18.7109375" style="1" customWidth="1"/>
    <col min="8692" max="8692" width="23.5703125" style="1" customWidth="1"/>
    <col min="8693" max="8693" width="30.7109375" style="1" customWidth="1"/>
    <col min="8694" max="8694" width="25.140625" style="1" customWidth="1"/>
    <col min="8695" max="8698" width="0" style="1" hidden="1" customWidth="1"/>
    <col min="8699" max="8699" width="0.85546875" style="1" customWidth="1"/>
    <col min="8700" max="8700" width="21.7109375" style="1" customWidth="1"/>
    <col min="8701" max="8701" width="22.85546875" style="1" customWidth="1"/>
    <col min="8702" max="8702" width="21.28515625" style="1" customWidth="1"/>
    <col min="8703" max="8703" width="11.5703125" style="1"/>
    <col min="8704" max="8704" width="15.28515625" style="1" bestFit="1" customWidth="1"/>
    <col min="8705" max="8938" width="11.5703125" style="1"/>
    <col min="8939" max="8939" width="3.28515625" style="1" customWidth="1"/>
    <col min="8940" max="8940" width="11.5703125" style="1"/>
    <col min="8941" max="8941" width="48.28515625" style="1" customWidth="1"/>
    <col min="8942" max="8942" width="11.5703125" style="1"/>
    <col min="8943" max="8945" width="21.42578125" style="1" customWidth="1"/>
    <col min="8946" max="8946" width="20.7109375" style="1" customWidth="1"/>
    <col min="8947" max="8947" width="18.7109375" style="1" customWidth="1"/>
    <col min="8948" max="8948" width="23.5703125" style="1" customWidth="1"/>
    <col min="8949" max="8949" width="30.7109375" style="1" customWidth="1"/>
    <col min="8950" max="8950" width="25.140625" style="1" customWidth="1"/>
    <col min="8951" max="8954" width="0" style="1" hidden="1" customWidth="1"/>
    <col min="8955" max="8955" width="0.85546875" style="1" customWidth="1"/>
    <col min="8956" max="8956" width="21.7109375" style="1" customWidth="1"/>
    <col min="8957" max="8957" width="22.85546875" style="1" customWidth="1"/>
    <col min="8958" max="8958" width="21.28515625" style="1" customWidth="1"/>
    <col min="8959" max="8959" width="11.5703125" style="1"/>
    <col min="8960" max="8960" width="15.28515625" style="1" bestFit="1" customWidth="1"/>
    <col min="8961" max="9194" width="11.5703125" style="1"/>
    <col min="9195" max="9195" width="3.28515625" style="1" customWidth="1"/>
    <col min="9196" max="9196" width="11.5703125" style="1"/>
    <col min="9197" max="9197" width="48.28515625" style="1" customWidth="1"/>
    <col min="9198" max="9198" width="11.5703125" style="1"/>
    <col min="9199" max="9201" width="21.42578125" style="1" customWidth="1"/>
    <col min="9202" max="9202" width="20.7109375" style="1" customWidth="1"/>
    <col min="9203" max="9203" width="18.7109375" style="1" customWidth="1"/>
    <col min="9204" max="9204" width="23.5703125" style="1" customWidth="1"/>
    <col min="9205" max="9205" width="30.7109375" style="1" customWidth="1"/>
    <col min="9206" max="9206" width="25.140625" style="1" customWidth="1"/>
    <col min="9207" max="9210" width="0" style="1" hidden="1" customWidth="1"/>
    <col min="9211" max="9211" width="0.85546875" style="1" customWidth="1"/>
    <col min="9212" max="9212" width="21.7109375" style="1" customWidth="1"/>
    <col min="9213" max="9213" width="22.85546875" style="1" customWidth="1"/>
    <col min="9214" max="9214" width="21.28515625" style="1" customWidth="1"/>
    <col min="9215" max="9215" width="11.5703125" style="1"/>
    <col min="9216" max="9216" width="15.28515625" style="1" bestFit="1" customWidth="1"/>
    <col min="9217" max="9450" width="11.5703125" style="1"/>
    <col min="9451" max="9451" width="3.28515625" style="1" customWidth="1"/>
    <col min="9452" max="9452" width="11.5703125" style="1"/>
    <col min="9453" max="9453" width="48.28515625" style="1" customWidth="1"/>
    <col min="9454" max="9454" width="11.5703125" style="1"/>
    <col min="9455" max="9457" width="21.42578125" style="1" customWidth="1"/>
    <col min="9458" max="9458" width="20.7109375" style="1" customWidth="1"/>
    <col min="9459" max="9459" width="18.7109375" style="1" customWidth="1"/>
    <col min="9460" max="9460" width="23.5703125" style="1" customWidth="1"/>
    <col min="9461" max="9461" width="30.7109375" style="1" customWidth="1"/>
    <col min="9462" max="9462" width="25.140625" style="1" customWidth="1"/>
    <col min="9463" max="9466" width="0" style="1" hidden="1" customWidth="1"/>
    <col min="9467" max="9467" width="0.85546875" style="1" customWidth="1"/>
    <col min="9468" max="9468" width="21.7109375" style="1" customWidth="1"/>
    <col min="9469" max="9469" width="22.85546875" style="1" customWidth="1"/>
    <col min="9470" max="9470" width="21.28515625" style="1" customWidth="1"/>
    <col min="9471" max="9471" width="11.5703125" style="1"/>
    <col min="9472" max="9472" width="15.28515625" style="1" bestFit="1" customWidth="1"/>
    <col min="9473" max="9706" width="11.5703125" style="1"/>
    <col min="9707" max="9707" width="3.28515625" style="1" customWidth="1"/>
    <col min="9708" max="9708" width="11.5703125" style="1"/>
    <col min="9709" max="9709" width="48.28515625" style="1" customWidth="1"/>
    <col min="9710" max="9710" width="11.5703125" style="1"/>
    <col min="9711" max="9713" width="21.42578125" style="1" customWidth="1"/>
    <col min="9714" max="9714" width="20.7109375" style="1" customWidth="1"/>
    <col min="9715" max="9715" width="18.7109375" style="1" customWidth="1"/>
    <col min="9716" max="9716" width="23.5703125" style="1" customWidth="1"/>
    <col min="9717" max="9717" width="30.7109375" style="1" customWidth="1"/>
    <col min="9718" max="9718" width="25.140625" style="1" customWidth="1"/>
    <col min="9719" max="9722" width="0" style="1" hidden="1" customWidth="1"/>
    <col min="9723" max="9723" width="0.85546875" style="1" customWidth="1"/>
    <col min="9724" max="9724" width="21.7109375" style="1" customWidth="1"/>
    <col min="9725" max="9725" width="22.85546875" style="1" customWidth="1"/>
    <col min="9726" max="9726" width="21.28515625" style="1" customWidth="1"/>
    <col min="9727" max="9727" width="11.5703125" style="1"/>
    <col min="9728" max="9728" width="15.28515625" style="1" bestFit="1" customWidth="1"/>
    <col min="9729" max="9962" width="11.5703125" style="1"/>
    <col min="9963" max="9963" width="3.28515625" style="1" customWidth="1"/>
    <col min="9964" max="9964" width="11.5703125" style="1"/>
    <col min="9965" max="9965" width="48.28515625" style="1" customWidth="1"/>
    <col min="9966" max="9966" width="11.5703125" style="1"/>
    <col min="9967" max="9969" width="21.42578125" style="1" customWidth="1"/>
    <col min="9970" max="9970" width="20.7109375" style="1" customWidth="1"/>
    <col min="9971" max="9971" width="18.7109375" style="1" customWidth="1"/>
    <col min="9972" max="9972" width="23.5703125" style="1" customWidth="1"/>
    <col min="9973" max="9973" width="30.7109375" style="1" customWidth="1"/>
    <col min="9974" max="9974" width="25.140625" style="1" customWidth="1"/>
    <col min="9975" max="9978" width="0" style="1" hidden="1" customWidth="1"/>
    <col min="9979" max="9979" width="0.85546875" style="1" customWidth="1"/>
    <col min="9980" max="9980" width="21.7109375" style="1" customWidth="1"/>
    <col min="9981" max="9981" width="22.85546875" style="1" customWidth="1"/>
    <col min="9982" max="9982" width="21.28515625" style="1" customWidth="1"/>
    <col min="9983" max="9983" width="11.5703125" style="1"/>
    <col min="9984" max="9984" width="15.28515625" style="1" bestFit="1" customWidth="1"/>
    <col min="9985" max="10218" width="11.5703125" style="1"/>
    <col min="10219" max="10219" width="3.28515625" style="1" customWidth="1"/>
    <col min="10220" max="10220" width="11.5703125" style="1"/>
    <col min="10221" max="10221" width="48.28515625" style="1" customWidth="1"/>
    <col min="10222" max="10222" width="11.5703125" style="1"/>
    <col min="10223" max="10225" width="21.42578125" style="1" customWidth="1"/>
    <col min="10226" max="10226" width="20.7109375" style="1" customWidth="1"/>
    <col min="10227" max="10227" width="18.7109375" style="1" customWidth="1"/>
    <col min="10228" max="10228" width="23.5703125" style="1" customWidth="1"/>
    <col min="10229" max="10229" width="30.7109375" style="1" customWidth="1"/>
    <col min="10230" max="10230" width="25.140625" style="1" customWidth="1"/>
    <col min="10231" max="10234" width="0" style="1" hidden="1" customWidth="1"/>
    <col min="10235" max="10235" width="0.85546875" style="1" customWidth="1"/>
    <col min="10236" max="10236" width="21.7109375" style="1" customWidth="1"/>
    <col min="10237" max="10237" width="22.85546875" style="1" customWidth="1"/>
    <col min="10238" max="10238" width="21.28515625" style="1" customWidth="1"/>
    <col min="10239" max="10239" width="11.5703125" style="1"/>
    <col min="10240" max="10240" width="15.28515625" style="1" bestFit="1" customWidth="1"/>
    <col min="10241" max="10474" width="11.5703125" style="1"/>
    <col min="10475" max="10475" width="3.28515625" style="1" customWidth="1"/>
    <col min="10476" max="10476" width="11.5703125" style="1"/>
    <col min="10477" max="10477" width="48.28515625" style="1" customWidth="1"/>
    <col min="10478" max="10478" width="11.5703125" style="1"/>
    <col min="10479" max="10481" width="21.42578125" style="1" customWidth="1"/>
    <col min="10482" max="10482" width="20.7109375" style="1" customWidth="1"/>
    <col min="10483" max="10483" width="18.7109375" style="1" customWidth="1"/>
    <col min="10484" max="10484" width="23.5703125" style="1" customWidth="1"/>
    <col min="10485" max="10485" width="30.7109375" style="1" customWidth="1"/>
    <col min="10486" max="10486" width="25.140625" style="1" customWidth="1"/>
    <col min="10487" max="10490" width="0" style="1" hidden="1" customWidth="1"/>
    <col min="10491" max="10491" width="0.85546875" style="1" customWidth="1"/>
    <col min="10492" max="10492" width="21.7109375" style="1" customWidth="1"/>
    <col min="10493" max="10493" width="22.85546875" style="1" customWidth="1"/>
    <col min="10494" max="10494" width="21.28515625" style="1" customWidth="1"/>
    <col min="10495" max="10495" width="11.5703125" style="1"/>
    <col min="10496" max="10496" width="15.28515625" style="1" bestFit="1" customWidth="1"/>
    <col min="10497" max="10730" width="11.5703125" style="1"/>
    <col min="10731" max="10731" width="3.28515625" style="1" customWidth="1"/>
    <col min="10732" max="10732" width="11.5703125" style="1"/>
    <col min="10733" max="10733" width="48.28515625" style="1" customWidth="1"/>
    <col min="10734" max="10734" width="11.5703125" style="1"/>
    <col min="10735" max="10737" width="21.42578125" style="1" customWidth="1"/>
    <col min="10738" max="10738" width="20.7109375" style="1" customWidth="1"/>
    <col min="10739" max="10739" width="18.7109375" style="1" customWidth="1"/>
    <col min="10740" max="10740" width="23.5703125" style="1" customWidth="1"/>
    <col min="10741" max="10741" width="30.7109375" style="1" customWidth="1"/>
    <col min="10742" max="10742" width="25.140625" style="1" customWidth="1"/>
    <col min="10743" max="10746" width="0" style="1" hidden="1" customWidth="1"/>
    <col min="10747" max="10747" width="0.85546875" style="1" customWidth="1"/>
    <col min="10748" max="10748" width="21.7109375" style="1" customWidth="1"/>
    <col min="10749" max="10749" width="22.85546875" style="1" customWidth="1"/>
    <col min="10750" max="10750" width="21.28515625" style="1" customWidth="1"/>
    <col min="10751" max="10751" width="11.5703125" style="1"/>
    <col min="10752" max="10752" width="15.28515625" style="1" bestFit="1" customWidth="1"/>
    <col min="10753" max="10986" width="11.5703125" style="1"/>
    <col min="10987" max="10987" width="3.28515625" style="1" customWidth="1"/>
    <col min="10988" max="10988" width="11.5703125" style="1"/>
    <col min="10989" max="10989" width="48.28515625" style="1" customWidth="1"/>
    <col min="10990" max="10990" width="11.5703125" style="1"/>
    <col min="10991" max="10993" width="21.42578125" style="1" customWidth="1"/>
    <col min="10994" max="10994" width="20.7109375" style="1" customWidth="1"/>
    <col min="10995" max="10995" width="18.7109375" style="1" customWidth="1"/>
    <col min="10996" max="10996" width="23.5703125" style="1" customWidth="1"/>
    <col min="10997" max="10997" width="30.7109375" style="1" customWidth="1"/>
    <col min="10998" max="10998" width="25.140625" style="1" customWidth="1"/>
    <col min="10999" max="11002" width="0" style="1" hidden="1" customWidth="1"/>
    <col min="11003" max="11003" width="0.85546875" style="1" customWidth="1"/>
    <col min="11004" max="11004" width="21.7109375" style="1" customWidth="1"/>
    <col min="11005" max="11005" width="22.85546875" style="1" customWidth="1"/>
    <col min="11006" max="11006" width="21.28515625" style="1" customWidth="1"/>
    <col min="11007" max="11007" width="11.5703125" style="1"/>
    <col min="11008" max="11008" width="15.28515625" style="1" bestFit="1" customWidth="1"/>
    <col min="11009" max="11242" width="11.5703125" style="1"/>
    <col min="11243" max="11243" width="3.28515625" style="1" customWidth="1"/>
    <col min="11244" max="11244" width="11.5703125" style="1"/>
    <col min="11245" max="11245" width="48.28515625" style="1" customWidth="1"/>
    <col min="11246" max="11246" width="11.5703125" style="1"/>
    <col min="11247" max="11249" width="21.42578125" style="1" customWidth="1"/>
    <col min="11250" max="11250" width="20.7109375" style="1" customWidth="1"/>
    <col min="11251" max="11251" width="18.7109375" style="1" customWidth="1"/>
    <col min="11252" max="11252" width="23.5703125" style="1" customWidth="1"/>
    <col min="11253" max="11253" width="30.7109375" style="1" customWidth="1"/>
    <col min="11254" max="11254" width="25.140625" style="1" customWidth="1"/>
    <col min="11255" max="11258" width="0" style="1" hidden="1" customWidth="1"/>
    <col min="11259" max="11259" width="0.85546875" style="1" customWidth="1"/>
    <col min="11260" max="11260" width="21.7109375" style="1" customWidth="1"/>
    <col min="11261" max="11261" width="22.85546875" style="1" customWidth="1"/>
    <col min="11262" max="11262" width="21.28515625" style="1" customWidth="1"/>
    <col min="11263" max="11263" width="11.5703125" style="1"/>
    <col min="11264" max="11264" width="15.28515625" style="1" bestFit="1" customWidth="1"/>
    <col min="11265" max="11498" width="11.5703125" style="1"/>
    <col min="11499" max="11499" width="3.28515625" style="1" customWidth="1"/>
    <col min="11500" max="11500" width="11.5703125" style="1"/>
    <col min="11501" max="11501" width="48.28515625" style="1" customWidth="1"/>
    <col min="11502" max="11502" width="11.5703125" style="1"/>
    <col min="11503" max="11505" width="21.42578125" style="1" customWidth="1"/>
    <col min="11506" max="11506" width="20.7109375" style="1" customWidth="1"/>
    <col min="11507" max="11507" width="18.7109375" style="1" customWidth="1"/>
    <col min="11508" max="11508" width="23.5703125" style="1" customWidth="1"/>
    <col min="11509" max="11509" width="30.7109375" style="1" customWidth="1"/>
    <col min="11510" max="11510" width="25.140625" style="1" customWidth="1"/>
    <col min="11511" max="11514" width="0" style="1" hidden="1" customWidth="1"/>
    <col min="11515" max="11515" width="0.85546875" style="1" customWidth="1"/>
    <col min="11516" max="11516" width="21.7109375" style="1" customWidth="1"/>
    <col min="11517" max="11517" width="22.85546875" style="1" customWidth="1"/>
    <col min="11518" max="11518" width="21.28515625" style="1" customWidth="1"/>
    <col min="11519" max="11519" width="11.5703125" style="1"/>
    <col min="11520" max="11520" width="15.28515625" style="1" bestFit="1" customWidth="1"/>
    <col min="11521" max="11754" width="11.5703125" style="1"/>
    <col min="11755" max="11755" width="3.28515625" style="1" customWidth="1"/>
    <col min="11756" max="11756" width="11.5703125" style="1"/>
    <col min="11757" max="11757" width="48.28515625" style="1" customWidth="1"/>
    <col min="11758" max="11758" width="11.5703125" style="1"/>
    <col min="11759" max="11761" width="21.42578125" style="1" customWidth="1"/>
    <col min="11762" max="11762" width="20.7109375" style="1" customWidth="1"/>
    <col min="11763" max="11763" width="18.7109375" style="1" customWidth="1"/>
    <col min="11764" max="11764" width="23.5703125" style="1" customWidth="1"/>
    <col min="11765" max="11765" width="30.7109375" style="1" customWidth="1"/>
    <col min="11766" max="11766" width="25.140625" style="1" customWidth="1"/>
    <col min="11767" max="11770" width="0" style="1" hidden="1" customWidth="1"/>
    <col min="11771" max="11771" width="0.85546875" style="1" customWidth="1"/>
    <col min="11772" max="11772" width="21.7109375" style="1" customWidth="1"/>
    <col min="11773" max="11773" width="22.85546875" style="1" customWidth="1"/>
    <col min="11774" max="11774" width="21.28515625" style="1" customWidth="1"/>
    <col min="11775" max="11775" width="11.5703125" style="1"/>
    <col min="11776" max="11776" width="15.28515625" style="1" bestFit="1" customWidth="1"/>
    <col min="11777" max="12010" width="11.5703125" style="1"/>
    <col min="12011" max="12011" width="3.28515625" style="1" customWidth="1"/>
    <col min="12012" max="12012" width="11.5703125" style="1"/>
    <col min="12013" max="12013" width="48.28515625" style="1" customWidth="1"/>
    <col min="12014" max="12014" width="11.5703125" style="1"/>
    <col min="12015" max="12017" width="21.42578125" style="1" customWidth="1"/>
    <col min="12018" max="12018" width="20.7109375" style="1" customWidth="1"/>
    <col min="12019" max="12019" width="18.7109375" style="1" customWidth="1"/>
    <col min="12020" max="12020" width="23.5703125" style="1" customWidth="1"/>
    <col min="12021" max="12021" width="30.7109375" style="1" customWidth="1"/>
    <col min="12022" max="12022" width="25.140625" style="1" customWidth="1"/>
    <col min="12023" max="12026" width="0" style="1" hidden="1" customWidth="1"/>
    <col min="12027" max="12027" width="0.85546875" style="1" customWidth="1"/>
    <col min="12028" max="12028" width="21.7109375" style="1" customWidth="1"/>
    <col min="12029" max="12029" width="22.85546875" style="1" customWidth="1"/>
    <col min="12030" max="12030" width="21.28515625" style="1" customWidth="1"/>
    <col min="12031" max="12031" width="11.5703125" style="1"/>
    <col min="12032" max="12032" width="15.28515625" style="1" bestFit="1" customWidth="1"/>
    <col min="12033" max="12266" width="11.5703125" style="1"/>
    <col min="12267" max="12267" width="3.28515625" style="1" customWidth="1"/>
    <col min="12268" max="12268" width="11.5703125" style="1"/>
    <col min="12269" max="12269" width="48.28515625" style="1" customWidth="1"/>
    <col min="12270" max="12270" width="11.5703125" style="1"/>
    <col min="12271" max="12273" width="21.42578125" style="1" customWidth="1"/>
    <col min="12274" max="12274" width="20.7109375" style="1" customWidth="1"/>
    <col min="12275" max="12275" width="18.7109375" style="1" customWidth="1"/>
    <col min="12276" max="12276" width="23.5703125" style="1" customWidth="1"/>
    <col min="12277" max="12277" width="30.7109375" style="1" customWidth="1"/>
    <col min="12278" max="12278" width="25.140625" style="1" customWidth="1"/>
    <col min="12279" max="12282" width="0" style="1" hidden="1" customWidth="1"/>
    <col min="12283" max="12283" width="0.85546875" style="1" customWidth="1"/>
    <col min="12284" max="12284" width="21.7109375" style="1" customWidth="1"/>
    <col min="12285" max="12285" width="22.85546875" style="1" customWidth="1"/>
    <col min="12286" max="12286" width="21.28515625" style="1" customWidth="1"/>
    <col min="12287" max="12287" width="11.5703125" style="1"/>
    <col min="12288" max="12288" width="15.28515625" style="1" bestFit="1" customWidth="1"/>
    <col min="12289" max="12522" width="11.5703125" style="1"/>
    <col min="12523" max="12523" width="3.28515625" style="1" customWidth="1"/>
    <col min="12524" max="12524" width="11.5703125" style="1"/>
    <col min="12525" max="12525" width="48.28515625" style="1" customWidth="1"/>
    <col min="12526" max="12526" width="11.5703125" style="1"/>
    <col min="12527" max="12529" width="21.42578125" style="1" customWidth="1"/>
    <col min="12530" max="12530" width="20.7109375" style="1" customWidth="1"/>
    <col min="12531" max="12531" width="18.7109375" style="1" customWidth="1"/>
    <col min="12532" max="12532" width="23.5703125" style="1" customWidth="1"/>
    <col min="12533" max="12533" width="30.7109375" style="1" customWidth="1"/>
    <col min="12534" max="12534" width="25.140625" style="1" customWidth="1"/>
    <col min="12535" max="12538" width="0" style="1" hidden="1" customWidth="1"/>
    <col min="12539" max="12539" width="0.85546875" style="1" customWidth="1"/>
    <col min="12540" max="12540" width="21.7109375" style="1" customWidth="1"/>
    <col min="12541" max="12541" width="22.85546875" style="1" customWidth="1"/>
    <col min="12542" max="12542" width="21.28515625" style="1" customWidth="1"/>
    <col min="12543" max="12543" width="11.5703125" style="1"/>
    <col min="12544" max="12544" width="15.28515625" style="1" bestFit="1" customWidth="1"/>
    <col min="12545" max="12778" width="11.5703125" style="1"/>
    <col min="12779" max="12779" width="3.28515625" style="1" customWidth="1"/>
    <col min="12780" max="12780" width="11.5703125" style="1"/>
    <col min="12781" max="12781" width="48.28515625" style="1" customWidth="1"/>
    <col min="12782" max="12782" width="11.5703125" style="1"/>
    <col min="12783" max="12785" width="21.42578125" style="1" customWidth="1"/>
    <col min="12786" max="12786" width="20.7109375" style="1" customWidth="1"/>
    <col min="12787" max="12787" width="18.7109375" style="1" customWidth="1"/>
    <col min="12788" max="12788" width="23.5703125" style="1" customWidth="1"/>
    <col min="12789" max="12789" width="30.7109375" style="1" customWidth="1"/>
    <col min="12790" max="12790" width="25.140625" style="1" customWidth="1"/>
    <col min="12791" max="12794" width="0" style="1" hidden="1" customWidth="1"/>
    <col min="12795" max="12795" width="0.85546875" style="1" customWidth="1"/>
    <col min="12796" max="12796" width="21.7109375" style="1" customWidth="1"/>
    <col min="12797" max="12797" width="22.85546875" style="1" customWidth="1"/>
    <col min="12798" max="12798" width="21.28515625" style="1" customWidth="1"/>
    <col min="12799" max="12799" width="11.5703125" style="1"/>
    <col min="12800" max="12800" width="15.28515625" style="1" bestFit="1" customWidth="1"/>
    <col min="12801" max="13034" width="11.5703125" style="1"/>
    <col min="13035" max="13035" width="3.28515625" style="1" customWidth="1"/>
    <col min="13036" max="13036" width="11.5703125" style="1"/>
    <col min="13037" max="13037" width="48.28515625" style="1" customWidth="1"/>
    <col min="13038" max="13038" width="11.5703125" style="1"/>
    <col min="13039" max="13041" width="21.42578125" style="1" customWidth="1"/>
    <col min="13042" max="13042" width="20.7109375" style="1" customWidth="1"/>
    <col min="13043" max="13043" width="18.7109375" style="1" customWidth="1"/>
    <col min="13044" max="13044" width="23.5703125" style="1" customWidth="1"/>
    <col min="13045" max="13045" width="30.7109375" style="1" customWidth="1"/>
    <col min="13046" max="13046" width="25.140625" style="1" customWidth="1"/>
    <col min="13047" max="13050" width="0" style="1" hidden="1" customWidth="1"/>
    <col min="13051" max="13051" width="0.85546875" style="1" customWidth="1"/>
    <col min="13052" max="13052" width="21.7109375" style="1" customWidth="1"/>
    <col min="13053" max="13053" width="22.85546875" style="1" customWidth="1"/>
    <col min="13054" max="13054" width="21.28515625" style="1" customWidth="1"/>
    <col min="13055" max="13055" width="11.5703125" style="1"/>
    <col min="13056" max="13056" width="15.28515625" style="1" bestFit="1" customWidth="1"/>
    <col min="13057" max="13290" width="11.5703125" style="1"/>
    <col min="13291" max="13291" width="3.28515625" style="1" customWidth="1"/>
    <col min="13292" max="13292" width="11.5703125" style="1"/>
    <col min="13293" max="13293" width="48.28515625" style="1" customWidth="1"/>
    <col min="13294" max="13294" width="11.5703125" style="1"/>
    <col min="13295" max="13297" width="21.42578125" style="1" customWidth="1"/>
    <col min="13298" max="13298" width="20.7109375" style="1" customWidth="1"/>
    <col min="13299" max="13299" width="18.7109375" style="1" customWidth="1"/>
    <col min="13300" max="13300" width="23.5703125" style="1" customWidth="1"/>
    <col min="13301" max="13301" width="30.7109375" style="1" customWidth="1"/>
    <col min="13302" max="13302" width="25.140625" style="1" customWidth="1"/>
    <col min="13303" max="13306" width="0" style="1" hidden="1" customWidth="1"/>
    <col min="13307" max="13307" width="0.85546875" style="1" customWidth="1"/>
    <col min="13308" max="13308" width="21.7109375" style="1" customWidth="1"/>
    <col min="13309" max="13309" width="22.85546875" style="1" customWidth="1"/>
    <col min="13310" max="13310" width="21.28515625" style="1" customWidth="1"/>
    <col min="13311" max="13311" width="11.5703125" style="1"/>
    <col min="13312" max="13312" width="15.28515625" style="1" bestFit="1" customWidth="1"/>
    <col min="13313" max="13546" width="11.5703125" style="1"/>
    <col min="13547" max="13547" width="3.28515625" style="1" customWidth="1"/>
    <col min="13548" max="13548" width="11.5703125" style="1"/>
    <col min="13549" max="13549" width="48.28515625" style="1" customWidth="1"/>
    <col min="13550" max="13550" width="11.5703125" style="1"/>
    <col min="13551" max="13553" width="21.42578125" style="1" customWidth="1"/>
    <col min="13554" max="13554" width="20.7109375" style="1" customWidth="1"/>
    <col min="13555" max="13555" width="18.7109375" style="1" customWidth="1"/>
    <col min="13556" max="13556" width="23.5703125" style="1" customWidth="1"/>
    <col min="13557" max="13557" width="30.7109375" style="1" customWidth="1"/>
    <col min="13558" max="13558" width="25.140625" style="1" customWidth="1"/>
    <col min="13559" max="13562" width="0" style="1" hidden="1" customWidth="1"/>
    <col min="13563" max="13563" width="0.85546875" style="1" customWidth="1"/>
    <col min="13564" max="13564" width="21.7109375" style="1" customWidth="1"/>
    <col min="13565" max="13565" width="22.85546875" style="1" customWidth="1"/>
    <col min="13566" max="13566" width="21.28515625" style="1" customWidth="1"/>
    <col min="13567" max="13567" width="11.5703125" style="1"/>
    <col min="13568" max="13568" width="15.28515625" style="1" bestFit="1" customWidth="1"/>
    <col min="13569" max="13802" width="11.5703125" style="1"/>
    <col min="13803" max="13803" width="3.28515625" style="1" customWidth="1"/>
    <col min="13804" max="13804" width="11.5703125" style="1"/>
    <col min="13805" max="13805" width="48.28515625" style="1" customWidth="1"/>
    <col min="13806" max="13806" width="11.5703125" style="1"/>
    <col min="13807" max="13809" width="21.42578125" style="1" customWidth="1"/>
    <col min="13810" max="13810" width="20.7109375" style="1" customWidth="1"/>
    <col min="13811" max="13811" width="18.7109375" style="1" customWidth="1"/>
    <col min="13812" max="13812" width="23.5703125" style="1" customWidth="1"/>
    <col min="13813" max="13813" width="30.7109375" style="1" customWidth="1"/>
    <col min="13814" max="13814" width="25.140625" style="1" customWidth="1"/>
    <col min="13815" max="13818" width="0" style="1" hidden="1" customWidth="1"/>
    <col min="13819" max="13819" width="0.85546875" style="1" customWidth="1"/>
    <col min="13820" max="13820" width="21.7109375" style="1" customWidth="1"/>
    <col min="13821" max="13821" width="22.85546875" style="1" customWidth="1"/>
    <col min="13822" max="13822" width="21.28515625" style="1" customWidth="1"/>
    <col min="13823" max="13823" width="11.5703125" style="1"/>
    <col min="13824" max="13824" width="15.28515625" style="1" bestFit="1" customWidth="1"/>
    <col min="13825" max="14058" width="11.5703125" style="1"/>
    <col min="14059" max="14059" width="3.28515625" style="1" customWidth="1"/>
    <col min="14060" max="14060" width="11.5703125" style="1"/>
    <col min="14061" max="14061" width="48.28515625" style="1" customWidth="1"/>
    <col min="14062" max="14062" width="11.5703125" style="1"/>
    <col min="14063" max="14065" width="21.42578125" style="1" customWidth="1"/>
    <col min="14066" max="14066" width="20.7109375" style="1" customWidth="1"/>
    <col min="14067" max="14067" width="18.7109375" style="1" customWidth="1"/>
    <col min="14068" max="14068" width="23.5703125" style="1" customWidth="1"/>
    <col min="14069" max="14069" width="30.7109375" style="1" customWidth="1"/>
    <col min="14070" max="14070" width="25.140625" style="1" customWidth="1"/>
    <col min="14071" max="14074" width="0" style="1" hidden="1" customWidth="1"/>
    <col min="14075" max="14075" width="0.85546875" style="1" customWidth="1"/>
    <col min="14076" max="14076" width="21.7109375" style="1" customWidth="1"/>
    <col min="14077" max="14077" width="22.85546875" style="1" customWidth="1"/>
    <col min="14078" max="14078" width="21.28515625" style="1" customWidth="1"/>
    <col min="14079" max="14079" width="11.5703125" style="1"/>
    <col min="14080" max="14080" width="15.28515625" style="1" bestFit="1" customWidth="1"/>
    <col min="14081" max="14314" width="11.5703125" style="1"/>
    <col min="14315" max="14315" width="3.28515625" style="1" customWidth="1"/>
    <col min="14316" max="14316" width="11.5703125" style="1"/>
    <col min="14317" max="14317" width="48.28515625" style="1" customWidth="1"/>
    <col min="14318" max="14318" width="11.5703125" style="1"/>
    <col min="14319" max="14321" width="21.42578125" style="1" customWidth="1"/>
    <col min="14322" max="14322" width="20.7109375" style="1" customWidth="1"/>
    <col min="14323" max="14323" width="18.7109375" style="1" customWidth="1"/>
    <col min="14324" max="14324" width="23.5703125" style="1" customWidth="1"/>
    <col min="14325" max="14325" width="30.7109375" style="1" customWidth="1"/>
    <col min="14326" max="14326" width="25.140625" style="1" customWidth="1"/>
    <col min="14327" max="14330" width="0" style="1" hidden="1" customWidth="1"/>
    <col min="14331" max="14331" width="0.85546875" style="1" customWidth="1"/>
    <col min="14332" max="14332" width="21.7109375" style="1" customWidth="1"/>
    <col min="14333" max="14333" width="22.85546875" style="1" customWidth="1"/>
    <col min="14334" max="14334" width="21.28515625" style="1" customWidth="1"/>
    <col min="14335" max="14335" width="11.5703125" style="1"/>
    <col min="14336" max="14336" width="15.28515625" style="1" bestFit="1" customWidth="1"/>
    <col min="14337" max="14570" width="11.5703125" style="1"/>
    <col min="14571" max="14571" width="3.28515625" style="1" customWidth="1"/>
    <col min="14572" max="14572" width="11.5703125" style="1"/>
    <col min="14573" max="14573" width="48.28515625" style="1" customWidth="1"/>
    <col min="14574" max="14574" width="11.5703125" style="1"/>
    <col min="14575" max="14577" width="21.42578125" style="1" customWidth="1"/>
    <col min="14578" max="14578" width="20.7109375" style="1" customWidth="1"/>
    <col min="14579" max="14579" width="18.7109375" style="1" customWidth="1"/>
    <col min="14580" max="14580" width="23.5703125" style="1" customWidth="1"/>
    <col min="14581" max="14581" width="30.7109375" style="1" customWidth="1"/>
    <col min="14582" max="14582" width="25.140625" style="1" customWidth="1"/>
    <col min="14583" max="14586" width="0" style="1" hidden="1" customWidth="1"/>
    <col min="14587" max="14587" width="0.85546875" style="1" customWidth="1"/>
    <col min="14588" max="14588" width="21.7109375" style="1" customWidth="1"/>
    <col min="14589" max="14589" width="22.85546875" style="1" customWidth="1"/>
    <col min="14590" max="14590" width="21.28515625" style="1" customWidth="1"/>
    <col min="14591" max="14591" width="11.5703125" style="1"/>
    <col min="14592" max="14592" width="15.28515625" style="1" bestFit="1" customWidth="1"/>
    <col min="14593" max="14826" width="11.5703125" style="1"/>
    <col min="14827" max="14827" width="3.28515625" style="1" customWidth="1"/>
    <col min="14828" max="14828" width="11.5703125" style="1"/>
    <col min="14829" max="14829" width="48.28515625" style="1" customWidth="1"/>
    <col min="14830" max="14830" width="11.5703125" style="1"/>
    <col min="14831" max="14833" width="21.42578125" style="1" customWidth="1"/>
    <col min="14834" max="14834" width="20.7109375" style="1" customWidth="1"/>
    <col min="14835" max="14835" width="18.7109375" style="1" customWidth="1"/>
    <col min="14836" max="14836" width="23.5703125" style="1" customWidth="1"/>
    <col min="14837" max="14837" width="30.7109375" style="1" customWidth="1"/>
    <col min="14838" max="14838" width="25.140625" style="1" customWidth="1"/>
    <col min="14839" max="14842" width="0" style="1" hidden="1" customWidth="1"/>
    <col min="14843" max="14843" width="0.85546875" style="1" customWidth="1"/>
    <col min="14844" max="14844" width="21.7109375" style="1" customWidth="1"/>
    <col min="14845" max="14845" width="22.85546875" style="1" customWidth="1"/>
    <col min="14846" max="14846" width="21.28515625" style="1" customWidth="1"/>
    <col min="14847" max="14847" width="11.5703125" style="1"/>
    <col min="14848" max="14848" width="15.28515625" style="1" bestFit="1" customWidth="1"/>
    <col min="14849" max="15082" width="11.5703125" style="1"/>
    <col min="15083" max="15083" width="3.28515625" style="1" customWidth="1"/>
    <col min="15084" max="15084" width="11.5703125" style="1"/>
    <col min="15085" max="15085" width="48.28515625" style="1" customWidth="1"/>
    <col min="15086" max="15086" width="11.5703125" style="1"/>
    <col min="15087" max="15089" width="21.42578125" style="1" customWidth="1"/>
    <col min="15090" max="15090" width="20.7109375" style="1" customWidth="1"/>
    <col min="15091" max="15091" width="18.7109375" style="1" customWidth="1"/>
    <col min="15092" max="15092" width="23.5703125" style="1" customWidth="1"/>
    <col min="15093" max="15093" width="30.7109375" style="1" customWidth="1"/>
    <col min="15094" max="15094" width="25.140625" style="1" customWidth="1"/>
    <col min="15095" max="15098" width="0" style="1" hidden="1" customWidth="1"/>
    <col min="15099" max="15099" width="0.85546875" style="1" customWidth="1"/>
    <col min="15100" max="15100" width="21.7109375" style="1" customWidth="1"/>
    <col min="15101" max="15101" width="22.85546875" style="1" customWidth="1"/>
    <col min="15102" max="15102" width="21.28515625" style="1" customWidth="1"/>
    <col min="15103" max="15103" width="11.5703125" style="1"/>
    <col min="15104" max="15104" width="15.28515625" style="1" bestFit="1" customWidth="1"/>
    <col min="15105" max="15338" width="11.5703125" style="1"/>
    <col min="15339" max="15339" width="3.28515625" style="1" customWidth="1"/>
    <col min="15340" max="15340" width="11.5703125" style="1"/>
    <col min="15341" max="15341" width="48.28515625" style="1" customWidth="1"/>
    <col min="15342" max="15342" width="11.5703125" style="1"/>
    <col min="15343" max="15345" width="21.42578125" style="1" customWidth="1"/>
    <col min="15346" max="15346" width="20.7109375" style="1" customWidth="1"/>
    <col min="15347" max="15347" width="18.7109375" style="1" customWidth="1"/>
    <col min="15348" max="15348" width="23.5703125" style="1" customWidth="1"/>
    <col min="15349" max="15349" width="30.7109375" style="1" customWidth="1"/>
    <col min="15350" max="15350" width="25.140625" style="1" customWidth="1"/>
    <col min="15351" max="15354" width="0" style="1" hidden="1" customWidth="1"/>
    <col min="15355" max="15355" width="0.85546875" style="1" customWidth="1"/>
    <col min="15356" max="15356" width="21.7109375" style="1" customWidth="1"/>
    <col min="15357" max="15357" width="22.85546875" style="1" customWidth="1"/>
    <col min="15358" max="15358" width="21.28515625" style="1" customWidth="1"/>
    <col min="15359" max="15359" width="11.5703125" style="1"/>
    <col min="15360" max="15360" width="15.28515625" style="1" bestFit="1" customWidth="1"/>
    <col min="15361" max="15594" width="11.5703125" style="1"/>
    <col min="15595" max="15595" width="3.28515625" style="1" customWidth="1"/>
    <col min="15596" max="15596" width="11.5703125" style="1"/>
    <col min="15597" max="15597" width="48.28515625" style="1" customWidth="1"/>
    <col min="15598" max="15598" width="11.5703125" style="1"/>
    <col min="15599" max="15601" width="21.42578125" style="1" customWidth="1"/>
    <col min="15602" max="15602" width="20.7109375" style="1" customWidth="1"/>
    <col min="15603" max="15603" width="18.7109375" style="1" customWidth="1"/>
    <col min="15604" max="15604" width="23.5703125" style="1" customWidth="1"/>
    <col min="15605" max="15605" width="30.7109375" style="1" customWidth="1"/>
    <col min="15606" max="15606" width="25.140625" style="1" customWidth="1"/>
    <col min="15607" max="15610" width="0" style="1" hidden="1" customWidth="1"/>
    <col min="15611" max="15611" width="0.85546875" style="1" customWidth="1"/>
    <col min="15612" max="15612" width="21.7109375" style="1" customWidth="1"/>
    <col min="15613" max="15613" width="22.85546875" style="1" customWidth="1"/>
    <col min="15614" max="15614" width="21.28515625" style="1" customWidth="1"/>
    <col min="15615" max="15615" width="11.5703125" style="1"/>
    <col min="15616" max="15616" width="15.28515625" style="1" bestFit="1" customWidth="1"/>
    <col min="15617" max="15850" width="11.5703125" style="1"/>
    <col min="15851" max="15851" width="3.28515625" style="1" customWidth="1"/>
    <col min="15852" max="15852" width="11.5703125" style="1"/>
    <col min="15853" max="15853" width="48.28515625" style="1" customWidth="1"/>
    <col min="15854" max="15854" width="11.5703125" style="1"/>
    <col min="15855" max="15857" width="21.42578125" style="1" customWidth="1"/>
    <col min="15858" max="15858" width="20.7109375" style="1" customWidth="1"/>
    <col min="15859" max="15859" width="18.7109375" style="1" customWidth="1"/>
    <col min="15860" max="15860" width="23.5703125" style="1" customWidth="1"/>
    <col min="15861" max="15861" width="30.7109375" style="1" customWidth="1"/>
    <col min="15862" max="15862" width="25.140625" style="1" customWidth="1"/>
    <col min="15863" max="15866" width="0" style="1" hidden="1" customWidth="1"/>
    <col min="15867" max="15867" width="0.85546875" style="1" customWidth="1"/>
    <col min="15868" max="15868" width="21.7109375" style="1" customWidth="1"/>
    <col min="15869" max="15869" width="22.85546875" style="1" customWidth="1"/>
    <col min="15870" max="15870" width="21.28515625" style="1" customWidth="1"/>
    <col min="15871" max="15871" width="11.5703125" style="1"/>
    <col min="15872" max="15872" width="15.28515625" style="1" bestFit="1" customWidth="1"/>
    <col min="15873" max="16106" width="11.5703125" style="1"/>
    <col min="16107" max="16107" width="3.28515625" style="1" customWidth="1"/>
    <col min="16108" max="16108" width="11.5703125" style="1"/>
    <col min="16109" max="16109" width="48.28515625" style="1" customWidth="1"/>
    <col min="16110" max="16110" width="11.5703125" style="1"/>
    <col min="16111" max="16113" width="21.42578125" style="1" customWidth="1"/>
    <col min="16114" max="16114" width="20.7109375" style="1" customWidth="1"/>
    <col min="16115" max="16115" width="18.7109375" style="1" customWidth="1"/>
    <col min="16116" max="16116" width="23.5703125" style="1" customWidth="1"/>
    <col min="16117" max="16117" width="30.7109375" style="1" customWidth="1"/>
    <col min="16118" max="16118" width="25.140625" style="1" customWidth="1"/>
    <col min="16119" max="16122" width="0" style="1" hidden="1" customWidth="1"/>
    <col min="16123" max="16123" width="0.85546875" style="1" customWidth="1"/>
    <col min="16124" max="16124" width="21.7109375" style="1" customWidth="1"/>
    <col min="16125" max="16125" width="22.85546875" style="1" customWidth="1"/>
    <col min="16126" max="16126" width="21.28515625" style="1" customWidth="1"/>
    <col min="16127" max="16127" width="11.5703125" style="1"/>
    <col min="16128" max="16128" width="15.28515625" style="1" bestFit="1" customWidth="1"/>
    <col min="16129" max="16384" width="11.5703125" style="1"/>
  </cols>
  <sheetData>
    <row r="1" spans="1:7" ht="15" customHeight="1" x14ac:dyDescent="0.2">
      <c r="A1" s="183" t="s">
        <v>222</v>
      </c>
      <c r="B1" s="183"/>
      <c r="C1" s="183"/>
      <c r="D1" s="183"/>
      <c r="E1" s="183"/>
      <c r="F1" s="183"/>
    </row>
    <row r="2" spans="1:7" ht="48.75" customHeight="1" thickBot="1" x14ac:dyDescent="0.25">
      <c r="A2" s="184" t="s">
        <v>221</v>
      </c>
      <c r="B2" s="184"/>
      <c r="C2" s="184"/>
      <c r="D2" s="184"/>
      <c r="E2" s="184"/>
      <c r="F2" s="184"/>
    </row>
    <row r="3" spans="1:7" ht="20.25" customHeight="1" x14ac:dyDescent="0.2">
      <c r="A3" s="185" t="s">
        <v>226</v>
      </c>
      <c r="B3" s="186"/>
      <c r="C3" s="186"/>
      <c r="D3" s="186"/>
      <c r="E3" s="186"/>
      <c r="F3" s="187"/>
    </row>
    <row r="4" spans="1:7" x14ac:dyDescent="0.2">
      <c r="A4" s="3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5" t="s">
        <v>5</v>
      </c>
    </row>
    <row r="5" spans="1:7" x14ac:dyDescent="0.2">
      <c r="A5" s="3"/>
      <c r="B5" s="58" t="s">
        <v>228</v>
      </c>
      <c r="C5" s="4"/>
      <c r="D5" s="4"/>
      <c r="E5" s="4"/>
      <c r="F5" s="5"/>
    </row>
    <row r="6" spans="1:7" x14ac:dyDescent="0.2">
      <c r="A6" s="6" t="s">
        <v>230</v>
      </c>
      <c r="B6" s="23" t="s">
        <v>145</v>
      </c>
      <c r="C6" s="23"/>
      <c r="D6" s="22"/>
      <c r="E6" s="23"/>
      <c r="F6" s="36"/>
    </row>
    <row r="7" spans="1:7" x14ac:dyDescent="0.2">
      <c r="A7" s="7">
        <v>1</v>
      </c>
      <c r="B7" s="24" t="s">
        <v>6</v>
      </c>
      <c r="C7" s="8"/>
      <c r="D7" s="40"/>
      <c r="E7" s="9"/>
      <c r="F7" s="10"/>
    </row>
    <row r="8" spans="1:7" ht="38.450000000000003" customHeight="1" x14ac:dyDescent="0.2">
      <c r="A8" s="11" t="s">
        <v>71</v>
      </c>
      <c r="B8" s="25" t="s">
        <v>47</v>
      </c>
      <c r="C8" s="12" t="s">
        <v>7</v>
      </c>
      <c r="D8" s="41">
        <v>73.3</v>
      </c>
      <c r="E8" s="62">
        <v>27639.45</v>
      </c>
      <c r="F8" s="63">
        <f>ROUND(D8*E8,2)</f>
        <v>2025971.69</v>
      </c>
      <c r="G8" s="81"/>
    </row>
    <row r="9" spans="1:7" ht="30" customHeight="1" x14ac:dyDescent="0.2">
      <c r="A9" s="11" t="s">
        <v>72</v>
      </c>
      <c r="B9" s="25" t="s">
        <v>119</v>
      </c>
      <c r="C9" s="12" t="s">
        <v>7</v>
      </c>
      <c r="D9" s="41">
        <v>31.16</v>
      </c>
      <c r="E9" s="62">
        <v>30400</v>
      </c>
      <c r="F9" s="63">
        <f t="shared" ref="F9:F69" si="0">ROUND(D9*E9,2)</f>
        <v>947264</v>
      </c>
      <c r="G9" s="81"/>
    </row>
    <row r="10" spans="1:7" ht="25.15" customHeight="1" x14ac:dyDescent="0.2">
      <c r="A10" s="11" t="s">
        <v>73</v>
      </c>
      <c r="B10" s="25" t="s">
        <v>48</v>
      </c>
      <c r="C10" s="12" t="s">
        <v>45</v>
      </c>
      <c r="D10" s="41">
        <v>1</v>
      </c>
      <c r="E10" s="62">
        <v>101250</v>
      </c>
      <c r="F10" s="63">
        <f t="shared" si="0"/>
        <v>101250</v>
      </c>
      <c r="G10" s="81"/>
    </row>
    <row r="11" spans="1:7" ht="25.15" customHeight="1" x14ac:dyDescent="0.2">
      <c r="A11" s="11" t="s">
        <v>74</v>
      </c>
      <c r="B11" s="25" t="s">
        <v>49</v>
      </c>
      <c r="C11" s="12" t="s">
        <v>45</v>
      </c>
      <c r="D11" s="41">
        <v>6</v>
      </c>
      <c r="E11" s="62">
        <v>101382</v>
      </c>
      <c r="F11" s="63">
        <f t="shared" si="0"/>
        <v>608292</v>
      </c>
      <c r="G11" s="81"/>
    </row>
    <row r="12" spans="1:7" ht="25.15" customHeight="1" x14ac:dyDescent="0.2">
      <c r="A12" s="11" t="s">
        <v>75</v>
      </c>
      <c r="B12" s="25" t="s">
        <v>50</v>
      </c>
      <c r="C12" s="12" t="s">
        <v>45</v>
      </c>
      <c r="D12" s="41">
        <v>1</v>
      </c>
      <c r="E12" s="62">
        <v>304140.25</v>
      </c>
      <c r="F12" s="63">
        <f t="shared" si="0"/>
        <v>304140.25</v>
      </c>
      <c r="G12" s="81"/>
    </row>
    <row r="13" spans="1:7" ht="25.15" customHeight="1" x14ac:dyDescent="0.2">
      <c r="A13" s="11" t="s">
        <v>76</v>
      </c>
      <c r="B13" s="25" t="s">
        <v>51</v>
      </c>
      <c r="C13" s="12" t="s">
        <v>45</v>
      </c>
      <c r="D13" s="41">
        <v>1</v>
      </c>
      <c r="E13" s="62">
        <v>375000</v>
      </c>
      <c r="F13" s="63">
        <f t="shared" si="0"/>
        <v>375000</v>
      </c>
      <c r="G13" s="81"/>
    </row>
    <row r="14" spans="1:7" ht="25.15" customHeight="1" x14ac:dyDescent="0.2">
      <c r="A14" s="11" t="s">
        <v>77</v>
      </c>
      <c r="B14" s="25" t="s">
        <v>121</v>
      </c>
      <c r="C14" s="12" t="s">
        <v>7</v>
      </c>
      <c r="D14" s="41">
        <v>103</v>
      </c>
      <c r="E14" s="62">
        <v>12000</v>
      </c>
      <c r="F14" s="63">
        <f t="shared" si="0"/>
        <v>1236000</v>
      </c>
      <c r="G14" s="81"/>
    </row>
    <row r="15" spans="1:7" x14ac:dyDescent="0.2">
      <c r="A15" s="7">
        <v>2</v>
      </c>
      <c r="B15" s="24" t="s">
        <v>8</v>
      </c>
      <c r="C15" s="8"/>
      <c r="D15" s="40"/>
      <c r="E15" s="64"/>
      <c r="F15" s="63">
        <f t="shared" si="0"/>
        <v>0</v>
      </c>
      <c r="G15" s="81"/>
    </row>
    <row r="16" spans="1:7" ht="30" customHeight="1" x14ac:dyDescent="0.2">
      <c r="A16" s="13" t="s">
        <v>9</v>
      </c>
      <c r="B16" s="27" t="s">
        <v>126</v>
      </c>
      <c r="C16" s="8" t="s">
        <v>10</v>
      </c>
      <c r="D16" s="41">
        <v>13</v>
      </c>
      <c r="E16" s="65">
        <v>37560.230000000003</v>
      </c>
      <c r="F16" s="63">
        <f t="shared" si="0"/>
        <v>488282.99</v>
      </c>
      <c r="G16" s="81"/>
    </row>
    <row r="17" spans="1:7" x14ac:dyDescent="0.2">
      <c r="A17" s="13" t="s">
        <v>55</v>
      </c>
      <c r="B17" s="27" t="s">
        <v>135</v>
      </c>
      <c r="C17" s="8" t="s">
        <v>10</v>
      </c>
      <c r="D17" s="41">
        <v>30.41</v>
      </c>
      <c r="E17" s="65">
        <v>132500.47</v>
      </c>
      <c r="F17" s="63">
        <f t="shared" si="0"/>
        <v>4029339.29</v>
      </c>
      <c r="G17" s="81"/>
    </row>
    <row r="18" spans="1:7" x14ac:dyDescent="0.2">
      <c r="A18" s="7">
        <v>3</v>
      </c>
      <c r="B18" s="24" t="s">
        <v>203</v>
      </c>
      <c r="C18" s="8"/>
      <c r="D18" s="40"/>
      <c r="E18" s="64"/>
      <c r="F18" s="63"/>
      <c r="G18" s="81"/>
    </row>
    <row r="19" spans="1:7" x14ac:dyDescent="0.2">
      <c r="A19" s="7" t="s">
        <v>12</v>
      </c>
      <c r="B19" s="24" t="s">
        <v>13</v>
      </c>
      <c r="C19" s="8"/>
      <c r="D19" s="40"/>
      <c r="E19" s="64"/>
      <c r="F19" s="63"/>
      <c r="G19" s="81"/>
    </row>
    <row r="20" spans="1:7" ht="33" customHeight="1" x14ac:dyDescent="0.2">
      <c r="A20" s="13" t="s">
        <v>14</v>
      </c>
      <c r="B20" s="27" t="s">
        <v>15</v>
      </c>
      <c r="C20" s="8" t="s">
        <v>10</v>
      </c>
      <c r="D20" s="41">
        <v>4.6100000000000003</v>
      </c>
      <c r="E20" s="66">
        <v>652896.14</v>
      </c>
      <c r="F20" s="63">
        <f t="shared" si="0"/>
        <v>3009851.21</v>
      </c>
      <c r="G20" s="81"/>
    </row>
    <row r="21" spans="1:7" x14ac:dyDescent="0.2">
      <c r="A21" s="13" t="s">
        <v>16</v>
      </c>
      <c r="B21" s="27" t="s">
        <v>53</v>
      </c>
      <c r="C21" s="8" t="s">
        <v>10</v>
      </c>
      <c r="D21" s="41">
        <v>0.62</v>
      </c>
      <c r="E21" s="65">
        <v>950000</v>
      </c>
      <c r="F21" s="63">
        <f t="shared" si="0"/>
        <v>589000</v>
      </c>
      <c r="G21" s="81"/>
    </row>
    <row r="22" spans="1:7" x14ac:dyDescent="0.2">
      <c r="A22" s="13" t="s">
        <v>17</v>
      </c>
      <c r="B22" s="28" t="s">
        <v>85</v>
      </c>
      <c r="C22" s="8" t="s">
        <v>10</v>
      </c>
      <c r="D22" s="41">
        <v>0.54</v>
      </c>
      <c r="E22" s="65">
        <v>987200.18</v>
      </c>
      <c r="F22" s="63">
        <f t="shared" si="0"/>
        <v>533088.1</v>
      </c>
      <c r="G22" s="81"/>
    </row>
    <row r="23" spans="1:7" ht="25.5" x14ac:dyDescent="0.2">
      <c r="A23" s="13" t="s">
        <v>61</v>
      </c>
      <c r="B23" s="25" t="s">
        <v>122</v>
      </c>
      <c r="C23" s="8" t="s">
        <v>52</v>
      </c>
      <c r="D23" s="41">
        <v>25.8</v>
      </c>
      <c r="E23" s="62">
        <v>108609.54</v>
      </c>
      <c r="F23" s="63">
        <f t="shared" si="0"/>
        <v>2802126.13</v>
      </c>
      <c r="G23" s="81"/>
    </row>
    <row r="24" spans="1:7" x14ac:dyDescent="0.2">
      <c r="A24" s="7" t="s">
        <v>18</v>
      </c>
      <c r="B24" s="24" t="s">
        <v>19</v>
      </c>
      <c r="C24" s="8"/>
      <c r="D24" s="40"/>
      <c r="E24" s="64"/>
      <c r="F24" s="63">
        <f t="shared" si="0"/>
        <v>0</v>
      </c>
      <c r="G24" s="81"/>
    </row>
    <row r="25" spans="1:7" ht="26.25" customHeight="1" x14ac:dyDescent="0.2">
      <c r="A25" s="13" t="s">
        <v>56</v>
      </c>
      <c r="B25" s="27" t="s">
        <v>21</v>
      </c>
      <c r="C25" s="8" t="s">
        <v>7</v>
      </c>
      <c r="D25" s="41">
        <v>102</v>
      </c>
      <c r="E25" s="65">
        <v>98100</v>
      </c>
      <c r="F25" s="63">
        <f t="shared" si="0"/>
        <v>10006200</v>
      </c>
      <c r="G25" s="81"/>
    </row>
    <row r="26" spans="1:7" ht="26.25" customHeight="1" x14ac:dyDescent="0.2">
      <c r="A26" s="13" t="s">
        <v>57</v>
      </c>
      <c r="B26" s="27" t="s">
        <v>136</v>
      </c>
      <c r="C26" s="8" t="s">
        <v>52</v>
      </c>
      <c r="D26" s="41">
        <v>34</v>
      </c>
      <c r="E26" s="65">
        <v>108987.65</v>
      </c>
      <c r="F26" s="63">
        <f t="shared" si="0"/>
        <v>3705580.1</v>
      </c>
      <c r="G26" s="81"/>
    </row>
    <row r="27" spans="1:7" x14ac:dyDescent="0.2">
      <c r="A27" s="13" t="s">
        <v>58</v>
      </c>
      <c r="B27" s="27" t="s">
        <v>144</v>
      </c>
      <c r="C27" s="8" t="s">
        <v>52</v>
      </c>
      <c r="D27" s="41">
        <v>20.2</v>
      </c>
      <c r="E27" s="65">
        <v>76500</v>
      </c>
      <c r="F27" s="63">
        <f t="shared" si="0"/>
        <v>1545300</v>
      </c>
      <c r="G27" s="81"/>
    </row>
    <row r="28" spans="1:7" ht="25.5" x14ac:dyDescent="0.2">
      <c r="A28" s="13" t="s">
        <v>134</v>
      </c>
      <c r="B28" s="27" t="s">
        <v>143</v>
      </c>
      <c r="C28" s="8" t="s">
        <v>52</v>
      </c>
      <c r="D28" s="41">
        <v>25.82</v>
      </c>
      <c r="E28" s="65">
        <v>82500.240000000005</v>
      </c>
      <c r="F28" s="63">
        <f t="shared" si="0"/>
        <v>2130156.2000000002</v>
      </c>
      <c r="G28" s="81"/>
    </row>
    <row r="29" spans="1:7" x14ac:dyDescent="0.2">
      <c r="A29" s="7" t="s">
        <v>22</v>
      </c>
      <c r="B29" s="24" t="s">
        <v>23</v>
      </c>
      <c r="C29" s="8"/>
      <c r="D29" s="40"/>
      <c r="E29" s="64"/>
      <c r="F29" s="63"/>
      <c r="G29" s="81"/>
    </row>
    <row r="30" spans="1:7" ht="63.75" x14ac:dyDescent="0.2">
      <c r="A30" s="13" t="s">
        <v>24</v>
      </c>
      <c r="B30" s="27" t="s">
        <v>137</v>
      </c>
      <c r="C30" s="8" t="s">
        <v>26</v>
      </c>
      <c r="D30" s="41">
        <v>950</v>
      </c>
      <c r="E30" s="65">
        <v>9600.5400000000009</v>
      </c>
      <c r="F30" s="63">
        <f t="shared" si="0"/>
        <v>9120513</v>
      </c>
      <c r="G30" s="81"/>
    </row>
    <row r="31" spans="1:7" x14ac:dyDescent="0.2">
      <c r="A31" s="7">
        <v>4</v>
      </c>
      <c r="B31" s="24" t="s">
        <v>80</v>
      </c>
      <c r="C31" s="8"/>
      <c r="D31" s="42"/>
      <c r="E31" s="65"/>
      <c r="F31" s="63">
        <f t="shared" si="0"/>
        <v>0</v>
      </c>
      <c r="G31" s="81"/>
    </row>
    <row r="32" spans="1:7" ht="38.25" x14ac:dyDescent="0.2">
      <c r="A32" s="13" t="s">
        <v>54</v>
      </c>
      <c r="B32" s="27" t="s">
        <v>81</v>
      </c>
      <c r="C32" s="8" t="s">
        <v>32</v>
      </c>
      <c r="D32" s="41">
        <v>6</v>
      </c>
      <c r="E32" s="65">
        <v>312200.21000000002</v>
      </c>
      <c r="F32" s="63">
        <f t="shared" si="0"/>
        <v>1873201.26</v>
      </c>
      <c r="G32" s="81"/>
    </row>
    <row r="33" spans="1:7" ht="38.25" x14ac:dyDescent="0.2">
      <c r="A33" s="13" t="s">
        <v>116</v>
      </c>
      <c r="B33" s="27" t="s">
        <v>150</v>
      </c>
      <c r="C33" s="8" t="s">
        <v>52</v>
      </c>
      <c r="D33" s="41">
        <v>213</v>
      </c>
      <c r="E33" s="65">
        <v>24563</v>
      </c>
      <c r="F33" s="63">
        <f t="shared" si="0"/>
        <v>5231919</v>
      </c>
      <c r="G33" s="81"/>
    </row>
    <row r="34" spans="1:7" ht="25.5" x14ac:dyDescent="0.2">
      <c r="A34" s="13" t="s">
        <v>117</v>
      </c>
      <c r="B34" s="27" t="s">
        <v>151</v>
      </c>
      <c r="C34" s="8" t="s">
        <v>7</v>
      </c>
      <c r="D34" s="41">
        <v>103</v>
      </c>
      <c r="E34" s="65">
        <v>127600</v>
      </c>
      <c r="F34" s="63">
        <f t="shared" si="0"/>
        <v>13142800</v>
      </c>
      <c r="G34" s="81"/>
    </row>
    <row r="35" spans="1:7" x14ac:dyDescent="0.2">
      <c r="A35" s="7">
        <v>5</v>
      </c>
      <c r="B35" s="24" t="s">
        <v>27</v>
      </c>
      <c r="C35" s="8"/>
      <c r="D35" s="40"/>
      <c r="E35" s="64"/>
      <c r="F35" s="63"/>
      <c r="G35" s="81"/>
    </row>
    <row r="36" spans="1:7" ht="38.25" x14ac:dyDescent="0.2">
      <c r="A36" s="13" t="s">
        <v>60</v>
      </c>
      <c r="B36" s="27" t="s">
        <v>128</v>
      </c>
      <c r="C36" s="8" t="s">
        <v>7</v>
      </c>
      <c r="D36" s="41">
        <v>58.88</v>
      </c>
      <c r="E36" s="65">
        <v>56990.54</v>
      </c>
      <c r="F36" s="63">
        <f t="shared" si="0"/>
        <v>3355603</v>
      </c>
      <c r="G36" s="81"/>
    </row>
    <row r="37" spans="1:7" x14ac:dyDescent="0.2">
      <c r="A37" s="13" t="s">
        <v>86</v>
      </c>
      <c r="B37" s="27" t="s">
        <v>138</v>
      </c>
      <c r="C37" s="8" t="s">
        <v>7</v>
      </c>
      <c r="D37" s="41">
        <v>117.76</v>
      </c>
      <c r="E37" s="65">
        <v>39730</v>
      </c>
      <c r="F37" s="63">
        <f t="shared" si="0"/>
        <v>4678604.7999999998</v>
      </c>
      <c r="G37" s="81"/>
    </row>
    <row r="38" spans="1:7" ht="25.5" x14ac:dyDescent="0.2">
      <c r="A38" s="13" t="s">
        <v>87</v>
      </c>
      <c r="B38" s="27" t="s">
        <v>123</v>
      </c>
      <c r="C38" s="8" t="s">
        <v>7</v>
      </c>
      <c r="D38" s="41">
        <v>67.78</v>
      </c>
      <c r="E38" s="65">
        <v>22400</v>
      </c>
      <c r="F38" s="63">
        <f t="shared" si="0"/>
        <v>1518272</v>
      </c>
      <c r="G38" s="81"/>
    </row>
    <row r="39" spans="1:7" ht="25.5" x14ac:dyDescent="0.2">
      <c r="A39" s="13" t="s">
        <v>115</v>
      </c>
      <c r="B39" s="27" t="s">
        <v>124</v>
      </c>
      <c r="C39" s="8" t="s">
        <v>7</v>
      </c>
      <c r="D39" s="41">
        <v>67.78</v>
      </c>
      <c r="E39" s="65">
        <v>20150.849999999999</v>
      </c>
      <c r="F39" s="63">
        <f t="shared" si="0"/>
        <v>1365824.61</v>
      </c>
      <c r="G39" s="81"/>
    </row>
    <row r="40" spans="1:7" x14ac:dyDescent="0.2">
      <c r="A40" s="7">
        <v>6</v>
      </c>
      <c r="B40" s="24" t="s">
        <v>28</v>
      </c>
      <c r="C40" s="8"/>
      <c r="D40" s="40"/>
      <c r="E40" s="64"/>
      <c r="F40" s="63">
        <f t="shared" si="0"/>
        <v>0</v>
      </c>
      <c r="G40" s="81"/>
    </row>
    <row r="41" spans="1:7" ht="33.75" customHeight="1" x14ac:dyDescent="0.2">
      <c r="A41" s="13" t="s">
        <v>66</v>
      </c>
      <c r="B41" s="27" t="s">
        <v>139</v>
      </c>
      <c r="C41" s="8" t="s">
        <v>7</v>
      </c>
      <c r="D41" s="41">
        <v>76.67</v>
      </c>
      <c r="E41" s="65">
        <v>85450.22</v>
      </c>
      <c r="F41" s="63">
        <f t="shared" si="0"/>
        <v>6551468.3700000001</v>
      </c>
      <c r="G41" s="81"/>
    </row>
    <row r="42" spans="1:7" ht="44.25" customHeight="1" x14ac:dyDescent="0.2">
      <c r="A42" s="13" t="s">
        <v>67</v>
      </c>
      <c r="B42" s="27" t="s">
        <v>129</v>
      </c>
      <c r="C42" s="8" t="s">
        <v>52</v>
      </c>
      <c r="D42" s="41">
        <v>90.52</v>
      </c>
      <c r="E42" s="65">
        <v>46985.65</v>
      </c>
      <c r="F42" s="63">
        <f t="shared" si="0"/>
        <v>4253141.04</v>
      </c>
      <c r="G42" s="81"/>
    </row>
    <row r="43" spans="1:7" ht="38.25" x14ac:dyDescent="0.2">
      <c r="A43" s="13" t="s">
        <v>118</v>
      </c>
      <c r="B43" s="27" t="s">
        <v>140</v>
      </c>
      <c r="C43" s="8" t="s">
        <v>7</v>
      </c>
      <c r="D43" s="41">
        <v>71.3</v>
      </c>
      <c r="E43" s="65">
        <v>87900</v>
      </c>
      <c r="F43" s="63">
        <f t="shared" si="0"/>
        <v>6267270</v>
      </c>
      <c r="G43" s="81"/>
    </row>
    <row r="44" spans="1:7" x14ac:dyDescent="0.2">
      <c r="A44" s="7">
        <v>7</v>
      </c>
      <c r="B44" s="24" t="s">
        <v>62</v>
      </c>
      <c r="C44" s="8"/>
      <c r="D44" s="40"/>
      <c r="E44" s="64"/>
      <c r="F44" s="63"/>
      <c r="G44" s="81"/>
    </row>
    <row r="45" spans="1:7" x14ac:dyDescent="0.2">
      <c r="A45" s="7" t="s">
        <v>68</v>
      </c>
      <c r="B45" s="24" t="s">
        <v>30</v>
      </c>
      <c r="C45" s="8"/>
      <c r="D45" s="40"/>
      <c r="E45" s="64"/>
      <c r="F45" s="63"/>
      <c r="G45" s="81"/>
    </row>
    <row r="46" spans="1:7" ht="25.5" x14ac:dyDescent="0.2">
      <c r="A46" s="13" t="s">
        <v>88</v>
      </c>
      <c r="B46" s="29" t="s">
        <v>220</v>
      </c>
      <c r="C46" s="14" t="s">
        <v>52</v>
      </c>
      <c r="D46" s="41">
        <v>75</v>
      </c>
      <c r="E46" s="65">
        <v>11300</v>
      </c>
      <c r="F46" s="63">
        <f t="shared" si="0"/>
        <v>847500</v>
      </c>
      <c r="G46" s="81"/>
    </row>
    <row r="47" spans="1:7" ht="14.25" customHeight="1" x14ac:dyDescent="0.2">
      <c r="A47" s="13" t="s">
        <v>89</v>
      </c>
      <c r="B47" s="29" t="s">
        <v>31</v>
      </c>
      <c r="C47" s="14" t="s">
        <v>32</v>
      </c>
      <c r="D47" s="41">
        <v>25</v>
      </c>
      <c r="E47" s="65">
        <v>35300.33</v>
      </c>
      <c r="F47" s="63">
        <f t="shared" si="0"/>
        <v>882508.25</v>
      </c>
      <c r="G47" s="81"/>
    </row>
    <row r="48" spans="1:7" ht="17.25" customHeight="1" x14ac:dyDescent="0.2">
      <c r="A48" s="13" t="s">
        <v>90</v>
      </c>
      <c r="B48" s="29" t="s">
        <v>106</v>
      </c>
      <c r="C48" s="14" t="s">
        <v>32</v>
      </c>
      <c r="D48" s="15">
        <v>24</v>
      </c>
      <c r="E48" s="65">
        <v>81540.55</v>
      </c>
      <c r="F48" s="63">
        <f t="shared" si="0"/>
        <v>1956973.2</v>
      </c>
      <c r="G48" s="81"/>
    </row>
    <row r="49" spans="1:7" ht="17.25" customHeight="1" x14ac:dyDescent="0.2">
      <c r="A49" s="13" t="s">
        <v>104</v>
      </c>
      <c r="B49" s="29" t="s">
        <v>105</v>
      </c>
      <c r="C49" s="14" t="s">
        <v>32</v>
      </c>
      <c r="D49" s="15">
        <v>4</v>
      </c>
      <c r="E49" s="65">
        <v>42100.89</v>
      </c>
      <c r="F49" s="63">
        <f t="shared" si="0"/>
        <v>168403.56</v>
      </c>
      <c r="G49" s="81"/>
    </row>
    <row r="50" spans="1:7" ht="30.6" customHeight="1" x14ac:dyDescent="0.2">
      <c r="A50" s="13" t="s">
        <v>110</v>
      </c>
      <c r="B50" s="27" t="s">
        <v>141</v>
      </c>
      <c r="C50" s="8" t="s">
        <v>32</v>
      </c>
      <c r="D50" s="41">
        <v>9</v>
      </c>
      <c r="E50" s="65">
        <v>800000</v>
      </c>
      <c r="F50" s="63">
        <f t="shared" si="0"/>
        <v>7200000</v>
      </c>
      <c r="G50" s="81"/>
    </row>
    <row r="51" spans="1:7" ht="25.5" x14ac:dyDescent="0.2">
      <c r="A51" s="13" t="s">
        <v>111</v>
      </c>
      <c r="B51" s="27" t="s">
        <v>127</v>
      </c>
      <c r="C51" s="8" t="s">
        <v>32</v>
      </c>
      <c r="D51" s="41">
        <v>31</v>
      </c>
      <c r="E51" s="65">
        <v>68750</v>
      </c>
      <c r="F51" s="63">
        <f t="shared" si="0"/>
        <v>2131250</v>
      </c>
      <c r="G51" s="81"/>
    </row>
    <row r="52" spans="1:7" ht="25.5" x14ac:dyDescent="0.2">
      <c r="A52" s="13" t="s">
        <v>112</v>
      </c>
      <c r="B52" s="27" t="s">
        <v>64</v>
      </c>
      <c r="C52" s="8" t="s">
        <v>32</v>
      </c>
      <c r="D52" s="41">
        <v>10</v>
      </c>
      <c r="E52" s="65">
        <v>218500.44</v>
      </c>
      <c r="F52" s="63">
        <f t="shared" si="0"/>
        <v>2185004.4</v>
      </c>
      <c r="G52" s="81"/>
    </row>
    <row r="53" spans="1:7" x14ac:dyDescent="0.2">
      <c r="A53" s="7" t="s">
        <v>69</v>
      </c>
      <c r="B53" s="24" t="s">
        <v>107</v>
      </c>
      <c r="C53" s="8"/>
      <c r="D53" s="40"/>
      <c r="E53" s="64"/>
      <c r="F53" s="63">
        <f t="shared" si="0"/>
        <v>0</v>
      </c>
      <c r="G53" s="81"/>
    </row>
    <row r="54" spans="1:7" x14ac:dyDescent="0.2">
      <c r="A54" s="13" t="s">
        <v>91</v>
      </c>
      <c r="B54" s="27" t="s">
        <v>33</v>
      </c>
      <c r="C54" s="8" t="s">
        <v>32</v>
      </c>
      <c r="D54" s="41">
        <v>15</v>
      </c>
      <c r="E54" s="65">
        <v>55700.25</v>
      </c>
      <c r="F54" s="63">
        <f t="shared" si="0"/>
        <v>835503.75</v>
      </c>
      <c r="G54" s="81"/>
    </row>
    <row r="55" spans="1:7" ht="15.75" customHeight="1" x14ac:dyDescent="0.2">
      <c r="A55" s="13" t="s">
        <v>92</v>
      </c>
      <c r="B55" s="27" t="s">
        <v>108</v>
      </c>
      <c r="C55" s="8" t="s">
        <v>20</v>
      </c>
      <c r="D55" s="40">
        <v>25</v>
      </c>
      <c r="E55" s="65">
        <v>31250.57</v>
      </c>
      <c r="F55" s="63">
        <f t="shared" si="0"/>
        <v>781264.25</v>
      </c>
      <c r="G55" s="81"/>
    </row>
    <row r="56" spans="1:7" ht="15.75" customHeight="1" x14ac:dyDescent="0.2">
      <c r="A56" s="13" t="s">
        <v>93</v>
      </c>
      <c r="B56" s="27" t="s">
        <v>34</v>
      </c>
      <c r="C56" s="8" t="s">
        <v>20</v>
      </c>
      <c r="D56" s="41">
        <v>25</v>
      </c>
      <c r="E56" s="65">
        <v>64985.45</v>
      </c>
      <c r="F56" s="63">
        <f t="shared" si="0"/>
        <v>1624636.25</v>
      </c>
      <c r="G56" s="81"/>
    </row>
    <row r="57" spans="1:7" ht="15.75" customHeight="1" x14ac:dyDescent="0.2">
      <c r="A57" s="13" t="s">
        <v>94</v>
      </c>
      <c r="B57" s="27" t="s">
        <v>109</v>
      </c>
      <c r="C57" s="8" t="s">
        <v>20</v>
      </c>
      <c r="D57" s="40">
        <v>1</v>
      </c>
      <c r="E57" s="65">
        <v>105325.68</v>
      </c>
      <c r="F57" s="63">
        <f t="shared" si="0"/>
        <v>105325.68</v>
      </c>
      <c r="G57" s="81"/>
    </row>
    <row r="58" spans="1:7" ht="30" customHeight="1" x14ac:dyDescent="0.2">
      <c r="A58" s="13" t="s">
        <v>95</v>
      </c>
      <c r="B58" s="29" t="s">
        <v>142</v>
      </c>
      <c r="C58" s="14" t="s">
        <v>32</v>
      </c>
      <c r="D58" s="41">
        <v>4</v>
      </c>
      <c r="E58" s="65">
        <v>812568.87</v>
      </c>
      <c r="F58" s="63">
        <f t="shared" si="0"/>
        <v>3250275.48</v>
      </c>
      <c r="G58" s="81"/>
    </row>
    <row r="59" spans="1:7" x14ac:dyDescent="0.2">
      <c r="A59" s="7">
        <v>8</v>
      </c>
      <c r="B59" s="30" t="s">
        <v>36</v>
      </c>
      <c r="C59" s="8"/>
      <c r="D59" s="40"/>
      <c r="E59" s="64"/>
      <c r="F59" s="63"/>
      <c r="G59" s="81"/>
    </row>
    <row r="60" spans="1:7" x14ac:dyDescent="0.2">
      <c r="A60" s="7" t="s">
        <v>70</v>
      </c>
      <c r="B60" s="24" t="s">
        <v>165</v>
      </c>
      <c r="C60" s="8"/>
      <c r="D60" s="40"/>
      <c r="E60" s="65"/>
      <c r="F60" s="63"/>
      <c r="G60" s="81"/>
    </row>
    <row r="61" spans="1:7" ht="25.5" x14ac:dyDescent="0.2">
      <c r="A61" s="13" t="s">
        <v>166</v>
      </c>
      <c r="B61" s="27" t="s">
        <v>158</v>
      </c>
      <c r="C61" s="14" t="s">
        <v>120</v>
      </c>
      <c r="D61" s="40">
        <v>3</v>
      </c>
      <c r="E61" s="65">
        <v>509574.23</v>
      </c>
      <c r="F61" s="63">
        <f t="shared" si="0"/>
        <v>1528722.69</v>
      </c>
      <c r="G61" s="81"/>
    </row>
    <row r="62" spans="1:7" x14ac:dyDescent="0.2">
      <c r="A62" s="13" t="s">
        <v>82</v>
      </c>
      <c r="B62" s="27" t="s">
        <v>159</v>
      </c>
      <c r="C62" s="14" t="s">
        <v>120</v>
      </c>
      <c r="D62" s="40">
        <v>6</v>
      </c>
      <c r="E62" s="65">
        <v>580000</v>
      </c>
      <c r="F62" s="63">
        <f t="shared" si="0"/>
        <v>3480000</v>
      </c>
      <c r="G62" s="81"/>
    </row>
    <row r="63" spans="1:7" x14ac:dyDescent="0.2">
      <c r="A63" s="13" t="s">
        <v>83</v>
      </c>
      <c r="B63" s="27" t="s">
        <v>160</v>
      </c>
      <c r="C63" s="14" t="s">
        <v>120</v>
      </c>
      <c r="D63" s="40">
        <v>2</v>
      </c>
      <c r="E63" s="65">
        <v>674852.24</v>
      </c>
      <c r="F63" s="63">
        <f t="shared" si="0"/>
        <v>1349704.48</v>
      </c>
      <c r="G63" s="81"/>
    </row>
    <row r="64" spans="1:7" x14ac:dyDescent="0.2">
      <c r="A64" s="13" t="s">
        <v>96</v>
      </c>
      <c r="B64" s="27" t="s">
        <v>161</v>
      </c>
      <c r="C64" s="14" t="s">
        <v>120</v>
      </c>
      <c r="D64" s="40">
        <v>10</v>
      </c>
      <c r="E64" s="65">
        <v>286589.58</v>
      </c>
      <c r="F64" s="63">
        <f t="shared" si="0"/>
        <v>2865895.8</v>
      </c>
      <c r="G64" s="81"/>
    </row>
    <row r="65" spans="1:7" x14ac:dyDescent="0.2">
      <c r="A65" s="13" t="s">
        <v>167</v>
      </c>
      <c r="B65" s="27" t="s">
        <v>162</v>
      </c>
      <c r="C65" s="14" t="s">
        <v>120</v>
      </c>
      <c r="D65" s="40">
        <v>1</v>
      </c>
      <c r="E65" s="65">
        <v>300000</v>
      </c>
      <c r="F65" s="63">
        <f t="shared" si="0"/>
        <v>300000</v>
      </c>
      <c r="G65" s="81"/>
    </row>
    <row r="66" spans="1:7" x14ac:dyDescent="0.2">
      <c r="A66" s="13" t="s">
        <v>168</v>
      </c>
      <c r="B66" s="27" t="s">
        <v>163</v>
      </c>
      <c r="C66" s="14" t="s">
        <v>120</v>
      </c>
      <c r="D66" s="40">
        <v>1</v>
      </c>
      <c r="E66" s="65">
        <v>301530.53999999998</v>
      </c>
      <c r="F66" s="63">
        <f t="shared" si="0"/>
        <v>301530.53999999998</v>
      </c>
      <c r="G66" s="81"/>
    </row>
    <row r="67" spans="1:7" x14ac:dyDescent="0.2">
      <c r="A67" s="13" t="s">
        <v>169</v>
      </c>
      <c r="B67" s="27" t="s">
        <v>164</v>
      </c>
      <c r="C67" s="14" t="s">
        <v>120</v>
      </c>
      <c r="D67" s="40">
        <f>1</f>
        <v>1</v>
      </c>
      <c r="E67" s="65">
        <v>305986.84999999998</v>
      </c>
      <c r="F67" s="63">
        <f t="shared" si="0"/>
        <v>305986.84999999998</v>
      </c>
      <c r="G67" s="81"/>
    </row>
    <row r="68" spans="1:7" x14ac:dyDescent="0.2">
      <c r="A68" s="7" t="s">
        <v>170</v>
      </c>
      <c r="B68" s="24" t="s">
        <v>171</v>
      </c>
      <c r="C68" s="8"/>
      <c r="D68" s="40"/>
      <c r="E68" s="65"/>
      <c r="F68" s="63"/>
      <c r="G68" s="81"/>
    </row>
    <row r="69" spans="1:7" ht="25.5" x14ac:dyDescent="0.2">
      <c r="A69" s="13" t="s">
        <v>84</v>
      </c>
      <c r="B69" s="27" t="s">
        <v>172</v>
      </c>
      <c r="C69" s="8" t="s">
        <v>52</v>
      </c>
      <c r="D69" s="40">
        <v>22</v>
      </c>
      <c r="E69" s="65">
        <v>115000</v>
      </c>
      <c r="F69" s="63">
        <f t="shared" si="0"/>
        <v>2530000</v>
      </c>
      <c r="G69" s="81"/>
    </row>
    <row r="70" spans="1:7" x14ac:dyDescent="0.2">
      <c r="A70" s="7">
        <v>8.3000000000000007</v>
      </c>
      <c r="B70" s="24" t="s">
        <v>173</v>
      </c>
      <c r="C70" s="8"/>
      <c r="D70" s="40"/>
      <c r="E70" s="65"/>
      <c r="F70" s="63"/>
      <c r="G70" s="81"/>
    </row>
    <row r="71" spans="1:7" ht="25.5" x14ac:dyDescent="0.2">
      <c r="A71" s="13" t="s">
        <v>97</v>
      </c>
      <c r="B71" s="27" t="s">
        <v>174</v>
      </c>
      <c r="C71" s="14" t="s">
        <v>157</v>
      </c>
      <c r="D71" s="40">
        <v>1</v>
      </c>
      <c r="E71" s="65">
        <v>1125635.31</v>
      </c>
      <c r="F71" s="63">
        <f t="shared" ref="F71:F134" si="1">ROUND(D71*E71,2)</f>
        <v>1125635.31</v>
      </c>
      <c r="G71" s="81"/>
    </row>
    <row r="72" spans="1:7" x14ac:dyDescent="0.2">
      <c r="A72" s="7" t="s">
        <v>98</v>
      </c>
      <c r="B72" s="24" t="s">
        <v>175</v>
      </c>
      <c r="C72" s="38"/>
      <c r="D72" s="41"/>
      <c r="E72" s="67"/>
      <c r="F72" s="63"/>
      <c r="G72" s="81"/>
    </row>
    <row r="73" spans="1:7" ht="31.5" customHeight="1" x14ac:dyDescent="0.2">
      <c r="A73" s="13" t="s">
        <v>99</v>
      </c>
      <c r="B73" s="27" t="s">
        <v>176</v>
      </c>
      <c r="C73" s="38" t="s">
        <v>157</v>
      </c>
      <c r="D73" s="40">
        <v>1</v>
      </c>
      <c r="E73" s="67">
        <v>434000.51</v>
      </c>
      <c r="F73" s="63">
        <f t="shared" si="1"/>
        <v>434000.51</v>
      </c>
      <c r="G73" s="81"/>
    </row>
    <row r="74" spans="1:7" ht="18" customHeight="1" x14ac:dyDescent="0.2">
      <c r="A74" s="13" t="s">
        <v>100</v>
      </c>
      <c r="B74" s="27" t="s">
        <v>177</v>
      </c>
      <c r="C74" s="38" t="s">
        <v>157</v>
      </c>
      <c r="D74" s="40">
        <v>3</v>
      </c>
      <c r="E74" s="67">
        <v>36920.15</v>
      </c>
      <c r="F74" s="63">
        <f t="shared" si="1"/>
        <v>110760.45</v>
      </c>
      <c r="G74" s="81"/>
    </row>
    <row r="75" spans="1:7" ht="17.25" customHeight="1" x14ac:dyDescent="0.2">
      <c r="A75" s="13" t="s">
        <v>101</v>
      </c>
      <c r="B75" s="27" t="s">
        <v>178</v>
      </c>
      <c r="C75" s="38" t="s">
        <v>157</v>
      </c>
      <c r="D75" s="40">
        <v>6</v>
      </c>
      <c r="E75" s="67">
        <v>70325</v>
      </c>
      <c r="F75" s="63">
        <f t="shared" si="1"/>
        <v>421950</v>
      </c>
      <c r="G75" s="81"/>
    </row>
    <row r="76" spans="1:7" ht="15" customHeight="1" x14ac:dyDescent="0.2">
      <c r="A76" s="7" t="s">
        <v>102</v>
      </c>
      <c r="B76" s="24" t="s">
        <v>37</v>
      </c>
      <c r="C76" s="16"/>
      <c r="D76" s="40"/>
      <c r="E76" s="67"/>
      <c r="F76" s="63"/>
      <c r="G76" s="81"/>
    </row>
    <row r="77" spans="1:7" ht="15" customHeight="1" x14ac:dyDescent="0.2">
      <c r="A77" s="13" t="s">
        <v>103</v>
      </c>
      <c r="B77" s="27" t="s">
        <v>179</v>
      </c>
      <c r="C77" s="8" t="s">
        <v>157</v>
      </c>
      <c r="D77" s="40">
        <v>1</v>
      </c>
      <c r="E77" s="67">
        <v>1308520</v>
      </c>
      <c r="F77" s="63">
        <f t="shared" si="1"/>
        <v>1308520</v>
      </c>
      <c r="G77" s="81"/>
    </row>
    <row r="78" spans="1:7" ht="12.75" customHeight="1" x14ac:dyDescent="0.2">
      <c r="A78" s="7" t="s">
        <v>180</v>
      </c>
      <c r="B78" s="31" t="s">
        <v>181</v>
      </c>
      <c r="C78" s="38"/>
      <c r="D78" s="40"/>
      <c r="E78" s="67"/>
      <c r="F78" s="63"/>
      <c r="G78" s="81"/>
    </row>
    <row r="79" spans="1:7" ht="25.5" x14ac:dyDescent="0.2">
      <c r="A79" s="13" t="s">
        <v>182</v>
      </c>
      <c r="B79" s="27" t="s">
        <v>183</v>
      </c>
      <c r="C79" s="16" t="s">
        <v>157</v>
      </c>
      <c r="D79" s="40">
        <v>10</v>
      </c>
      <c r="E79" s="67">
        <v>261000</v>
      </c>
      <c r="F79" s="63">
        <f t="shared" si="1"/>
        <v>2610000</v>
      </c>
      <c r="G79" s="81"/>
    </row>
    <row r="80" spans="1:7" ht="25.5" x14ac:dyDescent="0.2">
      <c r="A80" s="13" t="s">
        <v>185</v>
      </c>
      <c r="B80" s="27" t="s">
        <v>184</v>
      </c>
      <c r="C80" s="38" t="s">
        <v>157</v>
      </c>
      <c r="D80" s="40">
        <v>2</v>
      </c>
      <c r="E80" s="67">
        <v>223562.78</v>
      </c>
      <c r="F80" s="63">
        <f t="shared" si="1"/>
        <v>447125.56</v>
      </c>
      <c r="G80" s="81"/>
    </row>
    <row r="81" spans="1:7" x14ac:dyDescent="0.2">
      <c r="A81" s="6" t="s">
        <v>229</v>
      </c>
      <c r="B81" s="23" t="s">
        <v>146</v>
      </c>
      <c r="C81" s="23"/>
      <c r="D81" s="22"/>
      <c r="E81" s="69"/>
      <c r="F81" s="63"/>
      <c r="G81" s="81"/>
    </row>
    <row r="82" spans="1:7" x14ac:dyDescent="0.2">
      <c r="A82" s="7">
        <v>1</v>
      </c>
      <c r="B82" s="24" t="s">
        <v>8</v>
      </c>
      <c r="C82" s="8"/>
      <c r="D82" s="40"/>
      <c r="E82" s="64"/>
      <c r="F82" s="63"/>
      <c r="G82" s="81"/>
    </row>
    <row r="83" spans="1:7" ht="25.5" x14ac:dyDescent="0.2">
      <c r="A83" s="13" t="s">
        <v>71</v>
      </c>
      <c r="B83" s="27" t="s">
        <v>126</v>
      </c>
      <c r="C83" s="8" t="s">
        <v>10</v>
      </c>
      <c r="D83" s="41">
        <v>9.59</v>
      </c>
      <c r="E83" s="65">
        <f>+E16</f>
        <v>37560.230000000003</v>
      </c>
      <c r="F83" s="63">
        <f t="shared" si="1"/>
        <v>360202.61</v>
      </c>
      <c r="G83" s="81"/>
    </row>
    <row r="84" spans="1:7" x14ac:dyDescent="0.2">
      <c r="A84" s="7">
        <v>2</v>
      </c>
      <c r="B84" s="24" t="s">
        <v>203</v>
      </c>
      <c r="C84" s="8"/>
      <c r="D84" s="40"/>
      <c r="E84" s="64"/>
      <c r="F84" s="63"/>
      <c r="G84" s="81"/>
    </row>
    <row r="85" spans="1:7" x14ac:dyDescent="0.2">
      <c r="A85" s="7" t="s">
        <v>9</v>
      </c>
      <c r="B85" s="24" t="s">
        <v>13</v>
      </c>
      <c r="C85" s="8"/>
      <c r="D85" s="40"/>
      <c r="E85" s="64"/>
      <c r="F85" s="63"/>
      <c r="G85" s="81"/>
    </row>
    <row r="86" spans="1:7" ht="25.5" x14ac:dyDescent="0.2">
      <c r="A86" s="13" t="s">
        <v>131</v>
      </c>
      <c r="B86" s="27" t="s">
        <v>15</v>
      </c>
      <c r="C86" s="8" t="s">
        <v>10</v>
      </c>
      <c r="D86" s="41">
        <v>1.68</v>
      </c>
      <c r="E86" s="66">
        <f>+E20</f>
        <v>652896.14</v>
      </c>
      <c r="F86" s="63">
        <f t="shared" si="1"/>
        <v>1096865.52</v>
      </c>
      <c r="G86" s="81"/>
    </row>
    <row r="87" spans="1:7" x14ac:dyDescent="0.2">
      <c r="A87" s="13" t="s">
        <v>186</v>
      </c>
      <c r="B87" s="27" t="s">
        <v>53</v>
      </c>
      <c r="C87" s="8" t="s">
        <v>10</v>
      </c>
      <c r="D87" s="41">
        <v>2.88</v>
      </c>
      <c r="E87" s="66">
        <f>+E21</f>
        <v>950000</v>
      </c>
      <c r="F87" s="63">
        <f t="shared" si="1"/>
        <v>2736000</v>
      </c>
      <c r="G87" s="81"/>
    </row>
    <row r="88" spans="1:7" x14ac:dyDescent="0.2">
      <c r="A88" s="13" t="s">
        <v>187</v>
      </c>
      <c r="B88" s="28" t="s">
        <v>85</v>
      </c>
      <c r="C88" s="8" t="s">
        <v>10</v>
      </c>
      <c r="D88" s="41">
        <v>0.63</v>
      </c>
      <c r="E88" s="66">
        <f>+E22</f>
        <v>987200.18</v>
      </c>
      <c r="F88" s="63">
        <f t="shared" si="1"/>
        <v>621936.11</v>
      </c>
      <c r="G88" s="81"/>
    </row>
    <row r="89" spans="1:7" ht="25.5" x14ac:dyDescent="0.2">
      <c r="A89" s="13" t="s">
        <v>188</v>
      </c>
      <c r="B89" s="25" t="s">
        <v>122</v>
      </c>
      <c r="C89" s="8" t="s">
        <v>52</v>
      </c>
      <c r="D89" s="41">
        <v>43.57</v>
      </c>
      <c r="E89" s="66">
        <f>+E23</f>
        <v>108609.54</v>
      </c>
      <c r="F89" s="63">
        <f t="shared" si="1"/>
        <v>4732117.66</v>
      </c>
      <c r="G89" s="81"/>
    </row>
    <row r="90" spans="1:7" x14ac:dyDescent="0.2">
      <c r="A90" s="7" t="s">
        <v>55</v>
      </c>
      <c r="B90" s="24" t="s">
        <v>19</v>
      </c>
      <c r="C90" s="8"/>
      <c r="D90" s="40"/>
      <c r="E90" s="64"/>
      <c r="F90" s="63">
        <f t="shared" si="1"/>
        <v>0</v>
      </c>
      <c r="G90" s="81"/>
    </row>
    <row r="91" spans="1:7" x14ac:dyDescent="0.2">
      <c r="A91" s="13" t="s">
        <v>132</v>
      </c>
      <c r="B91" s="27" t="s">
        <v>144</v>
      </c>
      <c r="C91" s="8" t="s">
        <v>52</v>
      </c>
      <c r="D91" s="41">
        <v>18</v>
      </c>
      <c r="E91" s="65">
        <v>82400.25</v>
      </c>
      <c r="F91" s="63">
        <f t="shared" si="1"/>
        <v>1483204.5</v>
      </c>
      <c r="G91" s="81"/>
    </row>
    <row r="92" spans="1:7" x14ac:dyDescent="0.2">
      <c r="A92" s="13" t="s">
        <v>133</v>
      </c>
      <c r="B92" s="27" t="s">
        <v>154</v>
      </c>
      <c r="C92" s="8" t="s">
        <v>52</v>
      </c>
      <c r="D92" s="41">
        <v>41.57</v>
      </c>
      <c r="E92" s="65">
        <v>71002.259999999995</v>
      </c>
      <c r="F92" s="63">
        <f t="shared" si="1"/>
        <v>2951563.95</v>
      </c>
      <c r="G92" s="81"/>
    </row>
    <row r="93" spans="1:7" x14ac:dyDescent="0.2">
      <c r="A93" s="7" t="s">
        <v>204</v>
      </c>
      <c r="B93" s="24" t="s">
        <v>23</v>
      </c>
      <c r="C93" s="8"/>
      <c r="D93" s="40"/>
      <c r="E93" s="64"/>
      <c r="F93" s="63"/>
      <c r="G93" s="81"/>
    </row>
    <row r="94" spans="1:7" ht="63.75" x14ac:dyDescent="0.2">
      <c r="A94" s="13" t="s">
        <v>205</v>
      </c>
      <c r="B94" s="27" t="s">
        <v>137</v>
      </c>
      <c r="C94" s="8" t="s">
        <v>26</v>
      </c>
      <c r="D94" s="41">
        <v>850</v>
      </c>
      <c r="E94" s="65">
        <f>+E30</f>
        <v>9600.5400000000009</v>
      </c>
      <c r="F94" s="63">
        <f t="shared" si="1"/>
        <v>8160459</v>
      </c>
      <c r="G94" s="81"/>
    </row>
    <row r="95" spans="1:7" x14ac:dyDescent="0.2">
      <c r="A95" s="7">
        <v>3</v>
      </c>
      <c r="B95" s="24" t="s">
        <v>27</v>
      </c>
      <c r="C95" s="8"/>
      <c r="D95" s="40"/>
      <c r="E95" s="64"/>
      <c r="F95" s="63"/>
      <c r="G95" s="81"/>
    </row>
    <row r="96" spans="1:7" ht="38.25" x14ac:dyDescent="0.2">
      <c r="A96" s="13" t="s">
        <v>12</v>
      </c>
      <c r="B96" s="27" t="str">
        <f>+B36</f>
        <v>Levante de muro en bloque de cemento-arena liso, con dimensiones de 0.09m x 0.19m x 0.39m y pega con mortero 1:4</v>
      </c>
      <c r="C96" s="8" t="s">
        <v>148</v>
      </c>
      <c r="D96" s="41">
        <v>33.53</v>
      </c>
      <c r="E96" s="65">
        <f>+E36</f>
        <v>56990.54</v>
      </c>
      <c r="F96" s="63">
        <f t="shared" si="1"/>
        <v>1910892.81</v>
      </c>
      <c r="G96" s="81"/>
    </row>
    <row r="97" spans="1:7" x14ac:dyDescent="0.2">
      <c r="A97" s="13" t="s">
        <v>18</v>
      </c>
      <c r="B97" s="27" t="s">
        <v>138</v>
      </c>
      <c r="C97" s="8" t="s">
        <v>7</v>
      </c>
      <c r="D97" s="41">
        <v>74.5</v>
      </c>
      <c r="E97" s="65">
        <f>+E37</f>
        <v>39730</v>
      </c>
      <c r="F97" s="63">
        <f t="shared" si="1"/>
        <v>2959885</v>
      </c>
      <c r="G97" s="81"/>
    </row>
    <row r="98" spans="1:7" ht="25.5" x14ac:dyDescent="0.2">
      <c r="A98" s="13" t="s">
        <v>22</v>
      </c>
      <c r="B98" s="27" t="s">
        <v>124</v>
      </c>
      <c r="C98" s="8" t="s">
        <v>7</v>
      </c>
      <c r="D98" s="41">
        <v>74.5</v>
      </c>
      <c r="E98" s="65">
        <f>+E39</f>
        <v>20150.849999999999</v>
      </c>
      <c r="F98" s="63">
        <f t="shared" si="1"/>
        <v>1501238.33</v>
      </c>
      <c r="G98" s="81"/>
    </row>
    <row r="99" spans="1:7" x14ac:dyDescent="0.2">
      <c r="A99" s="7">
        <v>4</v>
      </c>
      <c r="B99" s="24" t="s">
        <v>147</v>
      </c>
      <c r="C99" s="8"/>
      <c r="D99" s="42"/>
      <c r="E99" s="65"/>
      <c r="F99" s="63"/>
      <c r="G99" s="81"/>
    </row>
    <row r="100" spans="1:7" ht="38.25" x14ac:dyDescent="0.2">
      <c r="A100" s="13" t="s">
        <v>54</v>
      </c>
      <c r="B100" s="39" t="s">
        <v>156</v>
      </c>
      <c r="C100" s="8" t="s">
        <v>7</v>
      </c>
      <c r="D100" s="41">
        <v>58</v>
      </c>
      <c r="E100" s="65">
        <v>133985.60999999999</v>
      </c>
      <c r="F100" s="63">
        <f t="shared" si="1"/>
        <v>7771165.3799999999</v>
      </c>
      <c r="G100" s="81"/>
    </row>
    <row r="101" spans="1:7" ht="38.25" x14ac:dyDescent="0.2">
      <c r="A101" s="13" t="s">
        <v>116</v>
      </c>
      <c r="B101" s="39" t="s">
        <v>149</v>
      </c>
      <c r="C101" s="8" t="s">
        <v>32</v>
      </c>
      <c r="D101" s="41">
        <v>2</v>
      </c>
      <c r="E101" s="65">
        <v>976900</v>
      </c>
      <c r="F101" s="63">
        <f t="shared" si="1"/>
        <v>1953800</v>
      </c>
      <c r="G101" s="81"/>
    </row>
    <row r="102" spans="1:7" x14ac:dyDescent="0.2">
      <c r="A102" s="7">
        <v>5</v>
      </c>
      <c r="B102" s="32" t="s">
        <v>65</v>
      </c>
      <c r="C102" s="17"/>
      <c r="D102" s="43"/>
      <c r="E102" s="70"/>
      <c r="F102" s="63">
        <f t="shared" si="1"/>
        <v>0</v>
      </c>
      <c r="G102" s="81"/>
    </row>
    <row r="103" spans="1:7" x14ac:dyDescent="0.2">
      <c r="A103" s="13" t="s">
        <v>60</v>
      </c>
      <c r="B103" s="39" t="s">
        <v>38</v>
      </c>
      <c r="C103" s="8" t="s">
        <v>52</v>
      </c>
      <c r="D103" s="41">
        <v>13.6</v>
      </c>
      <c r="E103" s="65">
        <v>183623.32</v>
      </c>
      <c r="F103" s="63">
        <f t="shared" si="1"/>
        <v>2497277.15</v>
      </c>
      <c r="G103" s="81"/>
    </row>
    <row r="104" spans="1:7" x14ac:dyDescent="0.2">
      <c r="A104" s="13" t="s">
        <v>86</v>
      </c>
      <c r="B104" s="39" t="s">
        <v>39</v>
      </c>
      <c r="C104" s="8" t="s">
        <v>32</v>
      </c>
      <c r="D104" s="41">
        <v>1</v>
      </c>
      <c r="E104" s="65">
        <v>499000</v>
      </c>
      <c r="F104" s="63">
        <f t="shared" si="1"/>
        <v>499000</v>
      </c>
      <c r="G104" s="81"/>
    </row>
    <row r="105" spans="1:7" x14ac:dyDescent="0.2">
      <c r="A105" s="13" t="s">
        <v>87</v>
      </c>
      <c r="B105" s="39" t="s">
        <v>155</v>
      </c>
      <c r="C105" s="8" t="s">
        <v>52</v>
      </c>
      <c r="D105" s="41">
        <v>38.57</v>
      </c>
      <c r="E105" s="65">
        <v>6900</v>
      </c>
      <c r="F105" s="63">
        <f t="shared" si="1"/>
        <v>266133</v>
      </c>
      <c r="G105" s="81"/>
    </row>
    <row r="106" spans="1:7" x14ac:dyDescent="0.2">
      <c r="A106" s="6" t="s">
        <v>130</v>
      </c>
      <c r="B106" s="23" t="s">
        <v>145</v>
      </c>
      <c r="C106" s="23"/>
      <c r="D106" s="22"/>
      <c r="E106" s="69"/>
      <c r="F106" s="63"/>
      <c r="G106" s="81"/>
    </row>
    <row r="107" spans="1:7" x14ac:dyDescent="0.2">
      <c r="A107" s="7">
        <v>1</v>
      </c>
      <c r="B107" s="24" t="s">
        <v>6</v>
      </c>
      <c r="C107" s="8"/>
      <c r="D107" s="40"/>
      <c r="E107" s="64"/>
      <c r="F107" s="63"/>
      <c r="G107" s="81"/>
    </row>
    <row r="108" spans="1:7" ht="38.450000000000003" customHeight="1" x14ac:dyDescent="0.2">
      <c r="A108" s="11" t="s">
        <v>71</v>
      </c>
      <c r="B108" s="25" t="s">
        <v>47</v>
      </c>
      <c r="C108" s="12" t="s">
        <v>52</v>
      </c>
      <c r="D108" s="41">
        <v>10.56</v>
      </c>
      <c r="E108" s="62">
        <f t="shared" ref="E108:E114" si="2">+E8</f>
        <v>27639.45</v>
      </c>
      <c r="F108" s="63">
        <f t="shared" si="1"/>
        <v>291872.59000000003</v>
      </c>
      <c r="G108" s="81"/>
    </row>
    <row r="109" spans="1:7" ht="30" customHeight="1" x14ac:dyDescent="0.2">
      <c r="A109" s="11" t="s">
        <v>72</v>
      </c>
      <c r="B109" s="25" t="s">
        <v>46</v>
      </c>
      <c r="C109" s="12" t="s">
        <v>7</v>
      </c>
      <c r="D109" s="41">
        <v>25</v>
      </c>
      <c r="E109" s="62">
        <f t="shared" si="2"/>
        <v>30400</v>
      </c>
      <c r="F109" s="63">
        <f t="shared" si="1"/>
        <v>760000</v>
      </c>
      <c r="G109" s="81"/>
    </row>
    <row r="110" spans="1:7" ht="28.9" customHeight="1" x14ac:dyDescent="0.2">
      <c r="A110" s="11" t="s">
        <v>73</v>
      </c>
      <c r="B110" s="25" t="str">
        <f>+B10</f>
        <v>Demolicion de lavatrapero en mamposteria, incluye transporte a sitio de disposicion final</v>
      </c>
      <c r="C110" s="12" t="s">
        <v>157</v>
      </c>
      <c r="D110" s="41">
        <v>1</v>
      </c>
      <c r="E110" s="62">
        <f t="shared" si="2"/>
        <v>101250</v>
      </c>
      <c r="F110" s="63">
        <f t="shared" si="1"/>
        <v>101250</v>
      </c>
      <c r="G110" s="81"/>
    </row>
    <row r="111" spans="1:7" ht="25.15" customHeight="1" x14ac:dyDescent="0.2">
      <c r="A111" s="11" t="s">
        <v>74</v>
      </c>
      <c r="B111" s="25" t="str">
        <f>+B11</f>
        <v>Demolicion de pedestales en concreto en mal estado, incluye retiro de escombros</v>
      </c>
      <c r="C111" s="12" t="s">
        <v>45</v>
      </c>
      <c r="D111" s="41">
        <v>1</v>
      </c>
      <c r="E111" s="62">
        <f t="shared" si="2"/>
        <v>101382</v>
      </c>
      <c r="F111" s="63">
        <f t="shared" si="1"/>
        <v>101382</v>
      </c>
      <c r="G111" s="81"/>
    </row>
    <row r="112" spans="1:7" ht="25.15" customHeight="1" x14ac:dyDescent="0.2">
      <c r="A112" s="11" t="s">
        <v>76</v>
      </c>
      <c r="B112" s="25" t="s">
        <v>50</v>
      </c>
      <c r="C112" s="12" t="s">
        <v>45</v>
      </c>
      <c r="D112" s="41">
        <v>1</v>
      </c>
      <c r="E112" s="62">
        <f t="shared" si="2"/>
        <v>304140.25</v>
      </c>
      <c r="F112" s="63">
        <f t="shared" si="1"/>
        <v>304140.25</v>
      </c>
      <c r="G112" s="81"/>
    </row>
    <row r="113" spans="1:7" ht="25.15" customHeight="1" x14ac:dyDescent="0.2">
      <c r="A113" s="11" t="s">
        <v>77</v>
      </c>
      <c r="B113" s="25" t="s">
        <v>51</v>
      </c>
      <c r="C113" s="12" t="s">
        <v>45</v>
      </c>
      <c r="D113" s="41">
        <v>1</v>
      </c>
      <c r="E113" s="62">
        <f t="shared" si="2"/>
        <v>375000</v>
      </c>
      <c r="F113" s="63">
        <f t="shared" si="1"/>
        <v>375000</v>
      </c>
      <c r="G113" s="81"/>
    </row>
    <row r="114" spans="1:7" ht="25.5" x14ac:dyDescent="0.2">
      <c r="A114" s="11" t="s">
        <v>78</v>
      </c>
      <c r="B114" s="25" t="s">
        <v>79</v>
      </c>
      <c r="C114" s="12" t="s">
        <v>7</v>
      </c>
      <c r="D114" s="41">
        <v>7</v>
      </c>
      <c r="E114" s="62">
        <f t="shared" si="2"/>
        <v>12000</v>
      </c>
      <c r="F114" s="63">
        <f t="shared" si="1"/>
        <v>84000</v>
      </c>
      <c r="G114" s="81"/>
    </row>
    <row r="115" spans="1:7" x14ac:dyDescent="0.2">
      <c r="A115" s="7">
        <v>2</v>
      </c>
      <c r="B115" s="24" t="s">
        <v>8</v>
      </c>
      <c r="C115" s="8"/>
      <c r="D115" s="40"/>
      <c r="E115" s="64"/>
      <c r="F115" s="63"/>
      <c r="G115" s="81"/>
    </row>
    <row r="116" spans="1:7" ht="30" customHeight="1" x14ac:dyDescent="0.2">
      <c r="A116" s="13" t="s">
        <v>9</v>
      </c>
      <c r="B116" s="27" t="s">
        <v>126</v>
      </c>
      <c r="C116" s="8" t="s">
        <v>10</v>
      </c>
      <c r="D116" s="41">
        <v>3.42</v>
      </c>
      <c r="E116" s="65">
        <f>+E16</f>
        <v>37560.230000000003</v>
      </c>
      <c r="F116" s="63">
        <f t="shared" si="1"/>
        <v>128455.99</v>
      </c>
      <c r="G116" s="81"/>
    </row>
    <row r="117" spans="1:7" x14ac:dyDescent="0.2">
      <c r="A117" s="13" t="s">
        <v>55</v>
      </c>
      <c r="B117" s="27" t="s">
        <v>135</v>
      </c>
      <c r="C117" s="8" t="s">
        <v>10</v>
      </c>
      <c r="D117" s="42">
        <v>5.72</v>
      </c>
      <c r="E117" s="65">
        <f>+E17</f>
        <v>132500.47</v>
      </c>
      <c r="F117" s="63">
        <f t="shared" si="1"/>
        <v>757902.69</v>
      </c>
      <c r="G117" s="81"/>
    </row>
    <row r="118" spans="1:7" x14ac:dyDescent="0.2">
      <c r="A118" s="7">
        <v>3</v>
      </c>
      <c r="B118" s="24" t="s">
        <v>11</v>
      </c>
      <c r="C118" s="8"/>
      <c r="D118" s="40"/>
      <c r="E118" s="64"/>
      <c r="F118" s="63"/>
      <c r="G118" s="81"/>
    </row>
    <row r="119" spans="1:7" x14ac:dyDescent="0.2">
      <c r="A119" s="7" t="s">
        <v>12</v>
      </c>
      <c r="B119" s="24" t="s">
        <v>13</v>
      </c>
      <c r="C119" s="8"/>
      <c r="D119" s="40"/>
      <c r="E119" s="64"/>
      <c r="F119" s="63"/>
      <c r="G119" s="81"/>
    </row>
    <row r="120" spans="1:7" ht="25.5" x14ac:dyDescent="0.2">
      <c r="A120" s="13" t="s">
        <v>61</v>
      </c>
      <c r="B120" s="25" t="s">
        <v>122</v>
      </c>
      <c r="C120" s="8" t="s">
        <v>10</v>
      </c>
      <c r="D120" s="41">
        <v>6.84</v>
      </c>
      <c r="E120" s="62">
        <f>+E23</f>
        <v>108609.54</v>
      </c>
      <c r="F120" s="63">
        <f t="shared" si="1"/>
        <v>742889.25</v>
      </c>
      <c r="G120" s="81"/>
    </row>
    <row r="121" spans="1:7" x14ac:dyDescent="0.2">
      <c r="A121" s="7" t="s">
        <v>18</v>
      </c>
      <c r="B121" s="24" t="s">
        <v>19</v>
      </c>
      <c r="C121" s="8"/>
      <c r="D121" s="40"/>
      <c r="E121" s="64"/>
      <c r="F121" s="63"/>
      <c r="G121" s="81"/>
    </row>
    <row r="122" spans="1:7" ht="26.25" customHeight="1" x14ac:dyDescent="0.2">
      <c r="A122" s="13" t="s">
        <v>56</v>
      </c>
      <c r="B122" s="27" t="s">
        <v>21</v>
      </c>
      <c r="C122" s="8" t="s">
        <v>7</v>
      </c>
      <c r="D122" s="40">
        <v>30</v>
      </c>
      <c r="E122" s="65">
        <f>+E25</f>
        <v>98100</v>
      </c>
      <c r="F122" s="63">
        <f t="shared" si="1"/>
        <v>2943000</v>
      </c>
      <c r="G122" s="81"/>
    </row>
    <row r="123" spans="1:7" ht="26.25" customHeight="1" x14ac:dyDescent="0.2">
      <c r="A123" s="13" t="s">
        <v>57</v>
      </c>
      <c r="B123" s="27" t="s">
        <v>21</v>
      </c>
      <c r="C123" s="8" t="s">
        <v>52</v>
      </c>
      <c r="D123" s="40">
        <v>11.649999999999999</v>
      </c>
      <c r="E123" s="65">
        <f>+E26</f>
        <v>108987.65</v>
      </c>
      <c r="F123" s="63">
        <f t="shared" si="1"/>
        <v>1269706.1200000001</v>
      </c>
      <c r="G123" s="81"/>
    </row>
    <row r="124" spans="1:7" x14ac:dyDescent="0.2">
      <c r="A124" s="7" t="s">
        <v>22</v>
      </c>
      <c r="B124" s="24" t="s">
        <v>23</v>
      </c>
      <c r="C124" s="8"/>
      <c r="D124" s="40"/>
      <c r="E124" s="64"/>
      <c r="F124" s="63"/>
      <c r="G124" s="81"/>
    </row>
    <row r="125" spans="1:7" ht="76.5" x14ac:dyDescent="0.2">
      <c r="A125" s="13" t="s">
        <v>24</v>
      </c>
      <c r="B125" s="27" t="s">
        <v>25</v>
      </c>
      <c r="C125" s="8" t="s">
        <v>26</v>
      </c>
      <c r="D125" s="41">
        <v>531</v>
      </c>
      <c r="E125" s="65">
        <f>+E30</f>
        <v>9600.5400000000009</v>
      </c>
      <c r="F125" s="63">
        <f t="shared" si="1"/>
        <v>5097886.74</v>
      </c>
      <c r="G125" s="81"/>
    </row>
    <row r="126" spans="1:7" x14ac:dyDescent="0.2">
      <c r="A126" s="7">
        <v>4</v>
      </c>
      <c r="B126" s="24" t="s">
        <v>27</v>
      </c>
      <c r="C126" s="8"/>
      <c r="D126" s="41"/>
      <c r="E126" s="64"/>
      <c r="F126" s="63"/>
      <c r="G126" s="81"/>
    </row>
    <row r="127" spans="1:7" ht="43.5" customHeight="1" x14ac:dyDescent="0.2">
      <c r="A127" s="13" t="s">
        <v>54</v>
      </c>
      <c r="B127" s="27" t="str">
        <f>+B96</f>
        <v>Levante de muro en bloque de cemento-arena liso, con dimensiones de 0.09m x 0.19m x 0.39m y pega con mortero 1:4</v>
      </c>
      <c r="C127" s="8" t="s">
        <v>7</v>
      </c>
      <c r="D127" s="41">
        <v>8</v>
      </c>
      <c r="E127" s="65">
        <f>+E36</f>
        <v>56990.54</v>
      </c>
      <c r="F127" s="63">
        <f t="shared" si="1"/>
        <v>455924.32</v>
      </c>
      <c r="G127" s="81"/>
    </row>
    <row r="128" spans="1:7" x14ac:dyDescent="0.2">
      <c r="A128" s="13" t="s">
        <v>116</v>
      </c>
      <c r="B128" s="27" t="s">
        <v>114</v>
      </c>
      <c r="C128" s="8" t="s">
        <v>7</v>
      </c>
      <c r="D128" s="41">
        <v>16</v>
      </c>
      <c r="E128" s="65">
        <f>+E37</f>
        <v>39730</v>
      </c>
      <c r="F128" s="63">
        <f t="shared" si="1"/>
        <v>635680</v>
      </c>
      <c r="G128" s="81"/>
    </row>
    <row r="129" spans="1:7" ht="25.5" x14ac:dyDescent="0.2">
      <c r="A129" s="13" t="s">
        <v>117</v>
      </c>
      <c r="B129" s="27" t="s">
        <v>123</v>
      </c>
      <c r="C129" s="8" t="s">
        <v>7</v>
      </c>
      <c r="D129" s="41">
        <v>22.87</v>
      </c>
      <c r="E129" s="65">
        <f>+E38</f>
        <v>22400</v>
      </c>
      <c r="F129" s="63">
        <f t="shared" si="1"/>
        <v>512288</v>
      </c>
      <c r="G129" s="81"/>
    </row>
    <row r="130" spans="1:7" ht="25.5" x14ac:dyDescent="0.2">
      <c r="A130" s="13" t="s">
        <v>190</v>
      </c>
      <c r="B130" s="27" t="s">
        <v>124</v>
      </c>
      <c r="C130" s="8" t="s">
        <v>7</v>
      </c>
      <c r="D130" s="41">
        <v>104.90268391449631</v>
      </c>
      <c r="E130" s="65">
        <f>+E39</f>
        <v>20150.849999999999</v>
      </c>
      <c r="F130" s="63">
        <f t="shared" si="1"/>
        <v>2113878.25</v>
      </c>
      <c r="G130" s="81"/>
    </row>
    <row r="131" spans="1:7" x14ac:dyDescent="0.2">
      <c r="A131" s="7">
        <v>5</v>
      </c>
      <c r="B131" s="24" t="s">
        <v>28</v>
      </c>
      <c r="C131" s="8"/>
      <c r="D131" s="41"/>
      <c r="E131" s="64"/>
      <c r="F131" s="63"/>
      <c r="G131" s="81"/>
    </row>
    <row r="132" spans="1:7" ht="38.25" x14ac:dyDescent="0.2">
      <c r="A132" s="13" t="s">
        <v>60</v>
      </c>
      <c r="B132" s="27" t="s">
        <v>29</v>
      </c>
      <c r="C132" s="8" t="s">
        <v>7</v>
      </c>
      <c r="D132" s="41">
        <v>19</v>
      </c>
      <c r="E132" s="65">
        <f>+E41</f>
        <v>85450.22</v>
      </c>
      <c r="F132" s="63">
        <f t="shared" si="1"/>
        <v>1623554.18</v>
      </c>
      <c r="G132" s="81"/>
    </row>
    <row r="133" spans="1:7" ht="45" customHeight="1" x14ac:dyDescent="0.2">
      <c r="A133" s="13" t="s">
        <v>86</v>
      </c>
      <c r="B133" s="27" t="s">
        <v>59</v>
      </c>
      <c r="C133" s="8" t="s">
        <v>52</v>
      </c>
      <c r="D133" s="41">
        <v>44</v>
      </c>
      <c r="E133" s="65">
        <f>+E42</f>
        <v>46985.65</v>
      </c>
      <c r="F133" s="63">
        <f t="shared" si="1"/>
        <v>2067368.6</v>
      </c>
      <c r="G133" s="81"/>
    </row>
    <row r="134" spans="1:7" ht="44.25" customHeight="1" x14ac:dyDescent="0.2">
      <c r="A134" s="13" t="s">
        <v>87</v>
      </c>
      <c r="B134" s="27" t="s">
        <v>125</v>
      </c>
      <c r="C134" s="8" t="s">
        <v>7</v>
      </c>
      <c r="D134" s="41">
        <v>23.6</v>
      </c>
      <c r="E134" s="65">
        <f>+E43</f>
        <v>87900</v>
      </c>
      <c r="F134" s="63">
        <f t="shared" si="1"/>
        <v>2074440</v>
      </c>
      <c r="G134" s="81"/>
    </row>
    <row r="135" spans="1:7" x14ac:dyDescent="0.2">
      <c r="A135" s="7">
        <v>6</v>
      </c>
      <c r="B135" s="24" t="s">
        <v>62</v>
      </c>
      <c r="C135" s="8"/>
      <c r="D135" s="41"/>
      <c r="E135" s="64"/>
      <c r="F135" s="63"/>
      <c r="G135" s="81"/>
    </row>
    <row r="136" spans="1:7" x14ac:dyDescent="0.2">
      <c r="A136" s="7" t="s">
        <v>66</v>
      </c>
      <c r="B136" s="24" t="s">
        <v>113</v>
      </c>
      <c r="C136" s="8"/>
      <c r="D136" s="41"/>
      <c r="E136" s="64"/>
      <c r="F136" s="63"/>
      <c r="G136" s="81"/>
    </row>
    <row r="137" spans="1:7" ht="25.5" x14ac:dyDescent="0.2">
      <c r="A137" s="13" t="s">
        <v>191</v>
      </c>
      <c r="B137" s="29" t="str">
        <f>+B46</f>
        <v>Suministro e instalación de tubería de presión PVC RDE 11 ø  3/4 "</v>
      </c>
      <c r="C137" s="14" t="s">
        <v>20</v>
      </c>
      <c r="D137" s="41">
        <v>33</v>
      </c>
      <c r="E137" s="65">
        <f t="shared" ref="E137:E143" si="3">+E46</f>
        <v>11300</v>
      </c>
      <c r="F137" s="63">
        <f t="shared" ref="F137:F175" si="4">ROUND(D137*E137,2)</f>
        <v>372900</v>
      </c>
      <c r="G137" s="81"/>
    </row>
    <row r="138" spans="1:7" ht="14.25" customHeight="1" x14ac:dyDescent="0.2">
      <c r="A138" s="13" t="s">
        <v>192</v>
      </c>
      <c r="B138" s="29" t="s">
        <v>31</v>
      </c>
      <c r="C138" s="14" t="s">
        <v>32</v>
      </c>
      <c r="D138" s="41">
        <v>15</v>
      </c>
      <c r="E138" s="65">
        <f t="shared" si="3"/>
        <v>35300.33</v>
      </c>
      <c r="F138" s="63">
        <f t="shared" si="4"/>
        <v>529504.94999999995</v>
      </c>
      <c r="G138" s="81"/>
    </row>
    <row r="139" spans="1:7" ht="17.25" customHeight="1" x14ac:dyDescent="0.2">
      <c r="A139" s="13" t="s">
        <v>193</v>
      </c>
      <c r="B139" s="29" t="s">
        <v>106</v>
      </c>
      <c r="C139" s="14" t="s">
        <v>32</v>
      </c>
      <c r="D139" s="41">
        <v>10</v>
      </c>
      <c r="E139" s="65">
        <f t="shared" si="3"/>
        <v>81540.55</v>
      </c>
      <c r="F139" s="63">
        <f t="shared" si="4"/>
        <v>815405.5</v>
      </c>
      <c r="G139" s="81"/>
    </row>
    <row r="140" spans="1:7" ht="17.25" customHeight="1" x14ac:dyDescent="0.2">
      <c r="A140" s="13" t="s">
        <v>194</v>
      </c>
      <c r="B140" s="29" t="s">
        <v>105</v>
      </c>
      <c r="C140" s="14" t="s">
        <v>32</v>
      </c>
      <c r="D140" s="41">
        <v>2</v>
      </c>
      <c r="E140" s="65">
        <f t="shared" si="3"/>
        <v>42100.89</v>
      </c>
      <c r="F140" s="63">
        <f t="shared" si="4"/>
        <v>84201.78</v>
      </c>
      <c r="G140" s="81"/>
    </row>
    <row r="141" spans="1:7" ht="28.15" customHeight="1" x14ac:dyDescent="0.2">
      <c r="A141" s="13" t="s">
        <v>195</v>
      </c>
      <c r="B141" s="27" t="s">
        <v>63</v>
      </c>
      <c r="C141" s="8" t="s">
        <v>32</v>
      </c>
      <c r="D141" s="41">
        <v>2</v>
      </c>
      <c r="E141" s="65">
        <f t="shared" si="3"/>
        <v>800000</v>
      </c>
      <c r="F141" s="63">
        <f t="shared" si="4"/>
        <v>1600000</v>
      </c>
      <c r="G141" s="81"/>
    </row>
    <row r="142" spans="1:7" ht="25.5" x14ac:dyDescent="0.2">
      <c r="A142" s="13" t="s">
        <v>196</v>
      </c>
      <c r="B142" s="27" t="s">
        <v>127</v>
      </c>
      <c r="C142" s="8" t="s">
        <v>32</v>
      </c>
      <c r="D142" s="41">
        <v>10</v>
      </c>
      <c r="E142" s="65">
        <f t="shared" si="3"/>
        <v>68750</v>
      </c>
      <c r="F142" s="63">
        <f t="shared" si="4"/>
        <v>687500</v>
      </c>
      <c r="G142" s="81"/>
    </row>
    <row r="143" spans="1:7" ht="25.5" x14ac:dyDescent="0.2">
      <c r="A143" s="13" t="s">
        <v>197</v>
      </c>
      <c r="B143" s="27" t="s">
        <v>64</v>
      </c>
      <c r="C143" s="8" t="s">
        <v>32</v>
      </c>
      <c r="D143" s="41">
        <v>4</v>
      </c>
      <c r="E143" s="65">
        <f t="shared" si="3"/>
        <v>218500.44</v>
      </c>
      <c r="F143" s="63">
        <f t="shared" si="4"/>
        <v>874001.76</v>
      </c>
      <c r="G143" s="81"/>
    </row>
    <row r="144" spans="1:7" x14ac:dyDescent="0.2">
      <c r="A144" s="7" t="s">
        <v>67</v>
      </c>
      <c r="B144" s="24" t="s">
        <v>107</v>
      </c>
      <c r="C144" s="8"/>
      <c r="D144" s="41"/>
      <c r="E144" s="64"/>
      <c r="F144" s="63">
        <f t="shared" si="4"/>
        <v>0</v>
      </c>
      <c r="G144" s="81"/>
    </row>
    <row r="145" spans="1:7" x14ac:dyDescent="0.2">
      <c r="A145" s="13" t="s">
        <v>198</v>
      </c>
      <c r="B145" s="27" t="s">
        <v>33</v>
      </c>
      <c r="C145" s="8" t="s">
        <v>32</v>
      </c>
      <c r="D145" s="41">
        <v>6</v>
      </c>
      <c r="E145" s="65">
        <f>+E54</f>
        <v>55700.25</v>
      </c>
      <c r="F145" s="63">
        <f t="shared" si="4"/>
        <v>334201.5</v>
      </c>
      <c r="G145" s="81"/>
    </row>
    <row r="146" spans="1:7" ht="15.75" customHeight="1" x14ac:dyDescent="0.2">
      <c r="A146" s="13" t="s">
        <v>199</v>
      </c>
      <c r="B146" s="27" t="s">
        <v>108</v>
      </c>
      <c r="C146" s="8" t="s">
        <v>20</v>
      </c>
      <c r="D146" s="41">
        <v>16</v>
      </c>
      <c r="E146" s="65">
        <f>+E55</f>
        <v>31250.57</v>
      </c>
      <c r="F146" s="63">
        <f t="shared" si="4"/>
        <v>500009.12</v>
      </c>
      <c r="G146" s="81"/>
    </row>
    <row r="147" spans="1:7" ht="15.75" customHeight="1" x14ac:dyDescent="0.2">
      <c r="A147" s="13" t="s">
        <v>200</v>
      </c>
      <c r="B147" s="27" t="s">
        <v>34</v>
      </c>
      <c r="C147" s="8" t="s">
        <v>20</v>
      </c>
      <c r="D147" s="41">
        <v>12</v>
      </c>
      <c r="E147" s="65">
        <f>+E56</f>
        <v>64985.45</v>
      </c>
      <c r="F147" s="63">
        <f t="shared" si="4"/>
        <v>779825.4</v>
      </c>
      <c r="G147" s="81"/>
    </row>
    <row r="148" spans="1:7" ht="15.75" customHeight="1" x14ac:dyDescent="0.2">
      <c r="A148" s="13" t="s">
        <v>201</v>
      </c>
      <c r="B148" s="27" t="s">
        <v>109</v>
      </c>
      <c r="C148" s="8" t="s">
        <v>20</v>
      </c>
      <c r="D148" s="41">
        <v>1</v>
      </c>
      <c r="E148" s="65">
        <f>+E57</f>
        <v>105325.68</v>
      </c>
      <c r="F148" s="63">
        <f t="shared" si="4"/>
        <v>105325.68</v>
      </c>
      <c r="G148" s="81"/>
    </row>
    <row r="149" spans="1:7" ht="30" customHeight="1" x14ac:dyDescent="0.2">
      <c r="A149" s="13" t="s">
        <v>202</v>
      </c>
      <c r="B149" s="29" t="s">
        <v>35</v>
      </c>
      <c r="C149" s="14" t="s">
        <v>32</v>
      </c>
      <c r="D149" s="41">
        <v>3</v>
      </c>
      <c r="E149" s="65">
        <f>+E58</f>
        <v>812568.87</v>
      </c>
      <c r="F149" s="63">
        <f t="shared" si="4"/>
        <v>2437706.61</v>
      </c>
      <c r="G149" s="81"/>
    </row>
    <row r="150" spans="1:7" x14ac:dyDescent="0.2">
      <c r="A150" s="7">
        <v>7</v>
      </c>
      <c r="B150" s="30" t="s">
        <v>36</v>
      </c>
      <c r="C150" s="8"/>
      <c r="D150" s="41"/>
      <c r="E150" s="64"/>
      <c r="F150" s="63"/>
      <c r="G150" s="81"/>
    </row>
    <row r="151" spans="1:7" x14ac:dyDescent="0.2">
      <c r="A151" s="7" t="s">
        <v>68</v>
      </c>
      <c r="B151" s="24" t="s">
        <v>206</v>
      </c>
      <c r="C151" s="8"/>
      <c r="D151" s="41"/>
      <c r="E151" s="65"/>
      <c r="F151" s="63"/>
      <c r="G151" s="81"/>
    </row>
    <row r="152" spans="1:7" ht="25.5" x14ac:dyDescent="0.2">
      <c r="A152" s="13" t="s">
        <v>88</v>
      </c>
      <c r="B152" s="29" t="s">
        <v>158</v>
      </c>
      <c r="C152" s="12" t="s">
        <v>120</v>
      </c>
      <c r="D152" s="41">
        <v>2</v>
      </c>
      <c r="E152" s="67">
        <f t="shared" ref="E152:E157" si="5">+E61</f>
        <v>509574.23</v>
      </c>
      <c r="F152" s="63">
        <f t="shared" si="4"/>
        <v>1019148.46</v>
      </c>
      <c r="G152" s="81"/>
    </row>
    <row r="153" spans="1:7" x14ac:dyDescent="0.2">
      <c r="A153" s="13" t="s">
        <v>89</v>
      </c>
      <c r="B153" s="29" t="s">
        <v>159</v>
      </c>
      <c r="C153" s="12" t="s">
        <v>120</v>
      </c>
      <c r="D153" s="40">
        <v>3</v>
      </c>
      <c r="E153" s="67">
        <f t="shared" si="5"/>
        <v>580000</v>
      </c>
      <c r="F153" s="63">
        <f t="shared" si="4"/>
        <v>1740000</v>
      </c>
      <c r="G153" s="81"/>
    </row>
    <row r="154" spans="1:7" ht="18" customHeight="1" x14ac:dyDescent="0.2">
      <c r="A154" s="13" t="s">
        <v>90</v>
      </c>
      <c r="B154" s="29" t="s">
        <v>160</v>
      </c>
      <c r="C154" s="12" t="s">
        <v>120</v>
      </c>
      <c r="D154" s="40">
        <v>1</v>
      </c>
      <c r="E154" s="67">
        <f t="shared" si="5"/>
        <v>674852.24</v>
      </c>
      <c r="F154" s="63">
        <f t="shared" si="4"/>
        <v>674852.24</v>
      </c>
      <c r="G154" s="81"/>
    </row>
    <row r="155" spans="1:7" ht="17.25" customHeight="1" x14ac:dyDescent="0.2">
      <c r="A155" s="13" t="s">
        <v>104</v>
      </c>
      <c r="B155" s="29" t="s">
        <v>161</v>
      </c>
      <c r="C155" s="12" t="s">
        <v>120</v>
      </c>
      <c r="D155" s="40">
        <v>4</v>
      </c>
      <c r="E155" s="67">
        <f t="shared" si="5"/>
        <v>286589.58</v>
      </c>
      <c r="F155" s="63">
        <f t="shared" si="4"/>
        <v>1146358.32</v>
      </c>
      <c r="G155" s="81"/>
    </row>
    <row r="156" spans="1:7" x14ac:dyDescent="0.2">
      <c r="A156" s="13" t="s">
        <v>110</v>
      </c>
      <c r="B156" s="29" t="s">
        <v>162</v>
      </c>
      <c r="C156" s="12" t="s">
        <v>120</v>
      </c>
      <c r="D156" s="40">
        <v>1</v>
      </c>
      <c r="E156" s="68">
        <f t="shared" si="5"/>
        <v>300000</v>
      </c>
      <c r="F156" s="63">
        <f t="shared" si="4"/>
        <v>300000</v>
      </c>
      <c r="G156" s="81"/>
    </row>
    <row r="157" spans="1:7" ht="19.5" customHeight="1" x14ac:dyDescent="0.2">
      <c r="A157" s="13" t="s">
        <v>111</v>
      </c>
      <c r="B157" s="29" t="s">
        <v>164</v>
      </c>
      <c r="C157" s="12" t="s">
        <v>120</v>
      </c>
      <c r="D157" s="40">
        <f>1</f>
        <v>1</v>
      </c>
      <c r="E157" s="67">
        <f t="shared" si="5"/>
        <v>301530.53999999998</v>
      </c>
      <c r="F157" s="63">
        <f t="shared" si="4"/>
        <v>301530.53999999998</v>
      </c>
      <c r="G157" s="81"/>
    </row>
    <row r="158" spans="1:7" x14ac:dyDescent="0.2">
      <c r="A158" s="7" t="s">
        <v>69</v>
      </c>
      <c r="B158" s="24" t="s">
        <v>171</v>
      </c>
      <c r="C158" s="12"/>
      <c r="D158" s="40"/>
      <c r="E158" s="67"/>
      <c r="F158" s="63"/>
      <c r="G158" s="81"/>
    </row>
    <row r="159" spans="1:7" ht="27.75" customHeight="1" x14ac:dyDescent="0.2">
      <c r="A159" s="13" t="s">
        <v>91</v>
      </c>
      <c r="B159" s="29" t="s">
        <v>172</v>
      </c>
      <c r="C159" s="12" t="s">
        <v>52</v>
      </c>
      <c r="D159" s="40">
        <v>15</v>
      </c>
      <c r="E159" s="67">
        <f>+E69</f>
        <v>115000</v>
      </c>
      <c r="F159" s="63">
        <f t="shared" si="4"/>
        <v>1725000</v>
      </c>
      <c r="G159" s="81"/>
    </row>
    <row r="160" spans="1:7" ht="12.75" customHeight="1" x14ac:dyDescent="0.2">
      <c r="A160" s="7" t="s">
        <v>189</v>
      </c>
      <c r="B160" s="24" t="s">
        <v>173</v>
      </c>
      <c r="C160" s="12"/>
      <c r="D160" s="40"/>
      <c r="E160" s="67"/>
      <c r="F160" s="63"/>
      <c r="G160" s="81"/>
    </row>
    <row r="161" spans="1:7" ht="12.75" customHeight="1" x14ac:dyDescent="0.2">
      <c r="A161" s="13" t="s">
        <v>207</v>
      </c>
      <c r="B161" s="29" t="s">
        <v>174</v>
      </c>
      <c r="C161" s="12" t="s">
        <v>157</v>
      </c>
      <c r="D161" s="40">
        <v>1</v>
      </c>
      <c r="E161" s="67">
        <f>+E71</f>
        <v>1125635.31</v>
      </c>
      <c r="F161" s="63">
        <f t="shared" si="4"/>
        <v>1125635.31</v>
      </c>
      <c r="G161" s="81"/>
    </row>
    <row r="162" spans="1:7" ht="12.75" customHeight="1" x14ac:dyDescent="0.2">
      <c r="A162" s="7" t="s">
        <v>209</v>
      </c>
      <c r="B162" s="24" t="s">
        <v>208</v>
      </c>
      <c r="C162" s="12"/>
      <c r="D162" s="40"/>
      <c r="E162" s="67"/>
      <c r="F162" s="63"/>
      <c r="G162" s="81"/>
    </row>
    <row r="163" spans="1:7" ht="25.5" customHeight="1" x14ac:dyDescent="0.2">
      <c r="A163" s="13" t="s">
        <v>210</v>
      </c>
      <c r="B163" s="29" t="s">
        <v>176</v>
      </c>
      <c r="C163" s="12" t="s">
        <v>120</v>
      </c>
      <c r="D163" s="40">
        <v>1</v>
      </c>
      <c r="E163" s="67">
        <f>+E73</f>
        <v>434000.51</v>
      </c>
      <c r="F163" s="63">
        <f t="shared" si="4"/>
        <v>434000.51</v>
      </c>
      <c r="G163" s="81"/>
    </row>
    <row r="164" spans="1:7" ht="15" customHeight="1" x14ac:dyDescent="0.2">
      <c r="A164" s="13" t="s">
        <v>211</v>
      </c>
      <c r="B164" s="29" t="s">
        <v>177</v>
      </c>
      <c r="C164" s="12" t="s">
        <v>120</v>
      </c>
      <c r="D164" s="40">
        <v>2</v>
      </c>
      <c r="E164" s="67">
        <f>+E74</f>
        <v>36920.15</v>
      </c>
      <c r="F164" s="63">
        <f t="shared" si="4"/>
        <v>73840.3</v>
      </c>
      <c r="G164" s="81"/>
    </row>
    <row r="165" spans="1:7" ht="12.75" customHeight="1" x14ac:dyDescent="0.2">
      <c r="A165" s="13" t="s">
        <v>212</v>
      </c>
      <c r="B165" s="29" t="s">
        <v>178</v>
      </c>
      <c r="C165" s="12" t="s">
        <v>120</v>
      </c>
      <c r="D165" s="40">
        <v>3</v>
      </c>
      <c r="E165" s="67">
        <f>+E75</f>
        <v>70325</v>
      </c>
      <c r="F165" s="63">
        <f t="shared" si="4"/>
        <v>210975</v>
      </c>
      <c r="G165" s="81"/>
    </row>
    <row r="166" spans="1:7" ht="12.75" customHeight="1" x14ac:dyDescent="0.2">
      <c r="A166" s="7" t="s">
        <v>213</v>
      </c>
      <c r="B166" s="24" t="s">
        <v>37</v>
      </c>
      <c r="C166" s="12"/>
      <c r="D166" s="40"/>
      <c r="E166" s="67"/>
      <c r="F166" s="63"/>
      <c r="G166" s="81"/>
    </row>
    <row r="167" spans="1:7" ht="12.75" customHeight="1" x14ac:dyDescent="0.2">
      <c r="A167" s="13" t="s">
        <v>214</v>
      </c>
      <c r="B167" s="29" t="s">
        <v>179</v>
      </c>
      <c r="C167" s="12" t="s">
        <v>157</v>
      </c>
      <c r="D167" s="40">
        <v>1</v>
      </c>
      <c r="E167" s="67">
        <f>+E77</f>
        <v>1308520</v>
      </c>
      <c r="F167" s="63">
        <f t="shared" si="4"/>
        <v>1308520</v>
      </c>
      <c r="G167" s="81"/>
    </row>
    <row r="168" spans="1:7" ht="12.75" customHeight="1" x14ac:dyDescent="0.2">
      <c r="A168" s="13" t="s">
        <v>215</v>
      </c>
      <c r="B168" s="24" t="s">
        <v>181</v>
      </c>
      <c r="C168" s="12"/>
      <c r="D168" s="40"/>
      <c r="E168" s="67"/>
      <c r="F168" s="63"/>
      <c r="G168" s="81"/>
    </row>
    <row r="169" spans="1:7" ht="12.75" customHeight="1" x14ac:dyDescent="0.2">
      <c r="A169" s="13" t="s">
        <v>216</v>
      </c>
      <c r="B169" s="29" t="s">
        <v>183</v>
      </c>
      <c r="C169" s="12" t="s">
        <v>157</v>
      </c>
      <c r="D169" s="40">
        <v>3</v>
      </c>
      <c r="E169" s="67">
        <f>+E79</f>
        <v>261000</v>
      </c>
      <c r="F169" s="63">
        <f t="shared" si="4"/>
        <v>783000</v>
      </c>
      <c r="G169" s="81"/>
    </row>
    <row r="170" spans="1:7" ht="25.5" x14ac:dyDescent="0.2">
      <c r="A170" s="13" t="s">
        <v>217</v>
      </c>
      <c r="B170" s="29" t="s">
        <v>184</v>
      </c>
      <c r="C170" s="12" t="s">
        <v>157</v>
      </c>
      <c r="D170" s="40">
        <v>1</v>
      </c>
      <c r="E170" s="68">
        <f>+E80</f>
        <v>223562.78</v>
      </c>
      <c r="F170" s="63">
        <f t="shared" si="4"/>
        <v>223562.78</v>
      </c>
      <c r="G170" s="81"/>
    </row>
    <row r="171" spans="1:7" x14ac:dyDescent="0.2">
      <c r="A171" s="7">
        <v>8</v>
      </c>
      <c r="B171" s="24" t="s">
        <v>147</v>
      </c>
      <c r="C171" s="8"/>
      <c r="D171" s="42"/>
      <c r="E171" s="65"/>
      <c r="F171" s="63"/>
      <c r="G171" s="81"/>
    </row>
    <row r="172" spans="1:7" ht="38.25" x14ac:dyDescent="0.2">
      <c r="A172" s="13" t="s">
        <v>70</v>
      </c>
      <c r="B172" s="39" t="s">
        <v>149</v>
      </c>
      <c r="C172" s="8" t="s">
        <v>32</v>
      </c>
      <c r="D172" s="41">
        <v>1</v>
      </c>
      <c r="E172" s="65">
        <f>+E101</f>
        <v>976900</v>
      </c>
      <c r="F172" s="63">
        <f t="shared" si="4"/>
        <v>976900</v>
      </c>
      <c r="G172" s="81"/>
    </row>
    <row r="173" spans="1:7" x14ac:dyDescent="0.2">
      <c r="A173" s="7">
        <v>9</v>
      </c>
      <c r="B173" s="32" t="s">
        <v>65</v>
      </c>
      <c r="C173" s="17"/>
      <c r="D173" s="43"/>
      <c r="E173" s="70"/>
      <c r="F173" s="63"/>
      <c r="G173" s="81"/>
    </row>
    <row r="174" spans="1:7" x14ac:dyDescent="0.2">
      <c r="A174" s="13" t="s">
        <v>218</v>
      </c>
      <c r="B174" s="39" t="s">
        <v>38</v>
      </c>
      <c r="C174" s="8" t="s">
        <v>52</v>
      </c>
      <c r="D174" s="42">
        <v>4</v>
      </c>
      <c r="E174" s="65">
        <f>+E103</f>
        <v>183623.32</v>
      </c>
      <c r="F174" s="63">
        <f t="shared" si="4"/>
        <v>734493.28</v>
      </c>
      <c r="G174" s="81"/>
    </row>
    <row r="175" spans="1:7" x14ac:dyDescent="0.2">
      <c r="A175" s="13" t="s">
        <v>219</v>
      </c>
      <c r="B175" s="39" t="s">
        <v>39</v>
      </c>
      <c r="C175" s="8" t="s">
        <v>32</v>
      </c>
      <c r="D175" s="42">
        <v>1</v>
      </c>
      <c r="E175" s="65">
        <f t="shared" ref="E175" si="6">+E104</f>
        <v>499000</v>
      </c>
      <c r="F175" s="63">
        <f t="shared" si="4"/>
        <v>499000</v>
      </c>
      <c r="G175" s="81"/>
    </row>
    <row r="176" spans="1:7" s="18" customFormat="1" x14ac:dyDescent="0.2">
      <c r="A176" s="7"/>
      <c r="B176" s="24" t="s">
        <v>40</v>
      </c>
      <c r="C176" s="17"/>
      <c r="D176" s="44"/>
      <c r="E176" s="71"/>
      <c r="F176" s="72">
        <f>SUM(F8:F175)</f>
        <v>219223695.09000009</v>
      </c>
      <c r="G176" s="82"/>
    </row>
    <row r="177" spans="1:7" ht="12" customHeight="1" x14ac:dyDescent="0.2">
      <c r="A177" s="13"/>
      <c r="B177" s="24"/>
      <c r="C177" s="8"/>
      <c r="D177" s="45"/>
      <c r="E177" s="66"/>
      <c r="F177" s="73"/>
      <c r="G177" s="81"/>
    </row>
    <row r="178" spans="1:7" x14ac:dyDescent="0.2">
      <c r="A178" s="13"/>
      <c r="B178" s="27" t="s">
        <v>41</v>
      </c>
      <c r="C178" s="8"/>
      <c r="D178" s="45"/>
      <c r="E178" s="60">
        <v>0.26</v>
      </c>
      <c r="F178" s="74">
        <f>F176*E178</f>
        <v>56998160.723400027</v>
      </c>
      <c r="G178" s="81"/>
    </row>
    <row r="179" spans="1:7" x14ac:dyDescent="0.2">
      <c r="A179" s="13"/>
      <c r="B179" s="27" t="s">
        <v>42</v>
      </c>
      <c r="C179" s="8"/>
      <c r="D179" s="45"/>
      <c r="E179" s="60">
        <v>0.05</v>
      </c>
      <c r="F179" s="74">
        <f>F176*E179</f>
        <v>10961184.754500005</v>
      </c>
      <c r="G179" s="81"/>
    </row>
    <row r="180" spans="1:7" x14ac:dyDescent="0.2">
      <c r="A180" s="13"/>
      <c r="B180" s="27"/>
      <c r="C180" s="8"/>
      <c r="D180" s="45"/>
      <c r="E180" s="60"/>
      <c r="F180" s="74"/>
      <c r="G180" s="81"/>
    </row>
    <row r="181" spans="1:7" x14ac:dyDescent="0.2">
      <c r="A181" s="13"/>
      <c r="B181" s="27" t="s">
        <v>152</v>
      </c>
      <c r="C181" s="8"/>
      <c r="D181" s="45"/>
      <c r="E181" s="60">
        <v>0.19</v>
      </c>
      <c r="F181" s="74">
        <f>F179*E181</f>
        <v>2082625.103355001</v>
      </c>
      <c r="G181" s="81"/>
    </row>
    <row r="182" spans="1:7" x14ac:dyDescent="0.2">
      <c r="A182" s="13"/>
      <c r="B182" s="24"/>
      <c r="C182" s="8"/>
      <c r="D182" s="45"/>
      <c r="E182" s="75"/>
      <c r="F182" s="76"/>
      <c r="G182" s="81"/>
    </row>
    <row r="183" spans="1:7" s="18" customFormat="1" x14ac:dyDescent="0.2">
      <c r="A183" s="7"/>
      <c r="B183" s="24" t="s">
        <v>153</v>
      </c>
      <c r="C183" s="17"/>
      <c r="D183" s="44"/>
      <c r="E183" s="77"/>
      <c r="F183" s="76" cm="1">
        <f t="array" ref="F183">SUM(F178:F180+F181)</f>
        <v>74207220.787965044</v>
      </c>
      <c r="G183" s="82"/>
    </row>
    <row r="184" spans="1:7" x14ac:dyDescent="0.2">
      <c r="A184" s="13"/>
      <c r="B184" s="24"/>
      <c r="C184" s="8"/>
      <c r="D184" s="45"/>
      <c r="E184" s="78"/>
      <c r="F184" s="76"/>
      <c r="G184" s="81"/>
    </row>
    <row r="185" spans="1:7" ht="13.5" thickBot="1" x14ac:dyDescent="0.25">
      <c r="A185" s="33"/>
      <c r="B185" s="34" t="s">
        <v>43</v>
      </c>
      <c r="C185" s="35"/>
      <c r="D185" s="46"/>
      <c r="E185" s="79"/>
      <c r="F185" s="80">
        <f>F176+F183</f>
        <v>293430915.87796515</v>
      </c>
      <c r="G185" s="81"/>
    </row>
    <row r="186" spans="1:7" x14ac:dyDescent="0.2">
      <c r="A186" s="47"/>
      <c r="B186" s="50"/>
      <c r="C186" s="47"/>
      <c r="D186" s="51"/>
      <c r="E186" s="52"/>
      <c r="F186" s="53"/>
      <c r="G186" s="81"/>
    </row>
    <row r="187" spans="1:7" x14ac:dyDescent="0.2">
      <c r="D187" s="47"/>
      <c r="G187" s="81"/>
    </row>
    <row r="188" spans="1:7" x14ac:dyDescent="0.2">
      <c r="D188" s="47"/>
    </row>
    <row r="189" spans="1:7" x14ac:dyDescent="0.2">
      <c r="B189" s="18"/>
      <c r="D189" s="47"/>
    </row>
    <row r="190" spans="1:7" x14ac:dyDescent="0.2">
      <c r="B190" s="18"/>
      <c r="E190" s="2"/>
      <c r="F190" s="2"/>
    </row>
    <row r="191" spans="1:7" x14ac:dyDescent="0.2">
      <c r="B191" s="18"/>
      <c r="E191" s="2"/>
      <c r="F191" s="2"/>
    </row>
    <row r="198" spans="2:4" x14ac:dyDescent="0.2">
      <c r="B198" s="19"/>
      <c r="C198" s="21"/>
    </row>
    <row r="199" spans="2:4" x14ac:dyDescent="0.2">
      <c r="B199" s="19"/>
      <c r="C199" s="21"/>
    </row>
    <row r="200" spans="2:4" x14ac:dyDescent="0.2">
      <c r="B200" s="20"/>
      <c r="C200" s="21"/>
    </row>
    <row r="201" spans="2:4" x14ac:dyDescent="0.2">
      <c r="B201" s="20"/>
      <c r="C201" s="21"/>
    </row>
    <row r="202" spans="2:4" x14ac:dyDescent="0.2">
      <c r="B202" s="20"/>
      <c r="C202" s="21"/>
    </row>
    <row r="207" spans="2:4" x14ac:dyDescent="0.2">
      <c r="D207" s="49"/>
    </row>
  </sheetData>
  <mergeCells count="3">
    <mergeCell ref="A1:F1"/>
    <mergeCell ref="A2:F2"/>
    <mergeCell ref="A3:F3"/>
  </mergeCells>
  <printOptions horizontalCentered="1"/>
  <pageMargins left="0.25" right="0.25" top="0.75" bottom="0.75" header="0.3" footer="0.3"/>
  <pageSetup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8BA1C-E324-45BA-8615-18373833F6D9}">
  <sheetPr>
    <tabColor rgb="FFFF0000"/>
  </sheetPr>
  <dimension ref="A1:G207"/>
  <sheetViews>
    <sheetView view="pageBreakPreview" topLeftCell="A172" zoomScale="93" zoomScaleNormal="93" zoomScaleSheetLayoutView="93" workbookViewId="0">
      <selection activeCell="B197" sqref="B197"/>
    </sheetView>
  </sheetViews>
  <sheetFormatPr baseColWidth="10" defaultColWidth="11.5703125" defaultRowHeight="12.75" x14ac:dyDescent="0.2"/>
  <cols>
    <col min="1" max="1" width="11.140625" style="1" customWidth="1"/>
    <col min="2" max="2" width="51.28515625" style="1" customWidth="1"/>
    <col min="3" max="3" width="8.85546875" style="1" customWidth="1"/>
    <col min="4" max="4" width="12.5703125" style="48" customWidth="1"/>
    <col min="5" max="5" width="17.42578125" style="1" customWidth="1"/>
    <col min="6" max="6" width="20" style="1" customWidth="1"/>
    <col min="7" max="234" width="11.5703125" style="1"/>
    <col min="235" max="235" width="3.28515625" style="1" customWidth="1"/>
    <col min="236" max="236" width="11.5703125" style="1"/>
    <col min="237" max="237" width="48.28515625" style="1" customWidth="1"/>
    <col min="238" max="238" width="11.5703125" style="1"/>
    <col min="239" max="241" width="21.42578125" style="1" customWidth="1"/>
    <col min="242" max="242" width="20.7109375" style="1" customWidth="1"/>
    <col min="243" max="243" width="18.7109375" style="1" customWidth="1"/>
    <col min="244" max="244" width="23.5703125" style="1" customWidth="1"/>
    <col min="245" max="245" width="30.7109375" style="1" customWidth="1"/>
    <col min="246" max="246" width="25.140625" style="1" customWidth="1"/>
    <col min="247" max="250" width="0" style="1" hidden="1" customWidth="1"/>
    <col min="251" max="251" width="0.85546875" style="1" customWidth="1"/>
    <col min="252" max="252" width="21.7109375" style="1" customWidth="1"/>
    <col min="253" max="253" width="22.85546875" style="1" customWidth="1"/>
    <col min="254" max="254" width="21.28515625" style="1" customWidth="1"/>
    <col min="255" max="255" width="11.5703125" style="1"/>
    <col min="256" max="256" width="15.28515625" style="1" bestFit="1" customWidth="1"/>
    <col min="257" max="490" width="11.5703125" style="1"/>
    <col min="491" max="491" width="3.28515625" style="1" customWidth="1"/>
    <col min="492" max="492" width="11.5703125" style="1"/>
    <col min="493" max="493" width="48.28515625" style="1" customWidth="1"/>
    <col min="494" max="494" width="11.5703125" style="1"/>
    <col min="495" max="497" width="21.42578125" style="1" customWidth="1"/>
    <col min="498" max="498" width="20.7109375" style="1" customWidth="1"/>
    <col min="499" max="499" width="18.7109375" style="1" customWidth="1"/>
    <col min="500" max="500" width="23.5703125" style="1" customWidth="1"/>
    <col min="501" max="501" width="30.7109375" style="1" customWidth="1"/>
    <col min="502" max="502" width="25.140625" style="1" customWidth="1"/>
    <col min="503" max="506" width="0" style="1" hidden="1" customWidth="1"/>
    <col min="507" max="507" width="0.85546875" style="1" customWidth="1"/>
    <col min="508" max="508" width="21.7109375" style="1" customWidth="1"/>
    <col min="509" max="509" width="22.85546875" style="1" customWidth="1"/>
    <col min="510" max="510" width="21.28515625" style="1" customWidth="1"/>
    <col min="511" max="511" width="11.5703125" style="1"/>
    <col min="512" max="512" width="15.28515625" style="1" bestFit="1" customWidth="1"/>
    <col min="513" max="746" width="11.5703125" style="1"/>
    <col min="747" max="747" width="3.28515625" style="1" customWidth="1"/>
    <col min="748" max="748" width="11.5703125" style="1"/>
    <col min="749" max="749" width="48.28515625" style="1" customWidth="1"/>
    <col min="750" max="750" width="11.5703125" style="1"/>
    <col min="751" max="753" width="21.42578125" style="1" customWidth="1"/>
    <col min="754" max="754" width="20.7109375" style="1" customWidth="1"/>
    <col min="755" max="755" width="18.7109375" style="1" customWidth="1"/>
    <col min="756" max="756" width="23.5703125" style="1" customWidth="1"/>
    <col min="757" max="757" width="30.7109375" style="1" customWidth="1"/>
    <col min="758" max="758" width="25.140625" style="1" customWidth="1"/>
    <col min="759" max="762" width="0" style="1" hidden="1" customWidth="1"/>
    <col min="763" max="763" width="0.85546875" style="1" customWidth="1"/>
    <col min="764" max="764" width="21.7109375" style="1" customWidth="1"/>
    <col min="765" max="765" width="22.85546875" style="1" customWidth="1"/>
    <col min="766" max="766" width="21.28515625" style="1" customWidth="1"/>
    <col min="767" max="767" width="11.5703125" style="1"/>
    <col min="768" max="768" width="15.28515625" style="1" bestFit="1" customWidth="1"/>
    <col min="769" max="1002" width="11.5703125" style="1"/>
    <col min="1003" max="1003" width="3.28515625" style="1" customWidth="1"/>
    <col min="1004" max="1004" width="11.5703125" style="1"/>
    <col min="1005" max="1005" width="48.28515625" style="1" customWidth="1"/>
    <col min="1006" max="1006" width="11.5703125" style="1"/>
    <col min="1007" max="1009" width="21.42578125" style="1" customWidth="1"/>
    <col min="1010" max="1010" width="20.7109375" style="1" customWidth="1"/>
    <col min="1011" max="1011" width="18.7109375" style="1" customWidth="1"/>
    <col min="1012" max="1012" width="23.5703125" style="1" customWidth="1"/>
    <col min="1013" max="1013" width="30.7109375" style="1" customWidth="1"/>
    <col min="1014" max="1014" width="25.140625" style="1" customWidth="1"/>
    <col min="1015" max="1018" width="0" style="1" hidden="1" customWidth="1"/>
    <col min="1019" max="1019" width="0.85546875" style="1" customWidth="1"/>
    <col min="1020" max="1020" width="21.7109375" style="1" customWidth="1"/>
    <col min="1021" max="1021" width="22.85546875" style="1" customWidth="1"/>
    <col min="1022" max="1022" width="21.28515625" style="1" customWidth="1"/>
    <col min="1023" max="1023" width="11.5703125" style="1"/>
    <col min="1024" max="1024" width="15.28515625" style="1" bestFit="1" customWidth="1"/>
    <col min="1025" max="1258" width="11.5703125" style="1"/>
    <col min="1259" max="1259" width="3.28515625" style="1" customWidth="1"/>
    <col min="1260" max="1260" width="11.5703125" style="1"/>
    <col min="1261" max="1261" width="48.28515625" style="1" customWidth="1"/>
    <col min="1262" max="1262" width="11.5703125" style="1"/>
    <col min="1263" max="1265" width="21.42578125" style="1" customWidth="1"/>
    <col min="1266" max="1266" width="20.7109375" style="1" customWidth="1"/>
    <col min="1267" max="1267" width="18.7109375" style="1" customWidth="1"/>
    <col min="1268" max="1268" width="23.5703125" style="1" customWidth="1"/>
    <col min="1269" max="1269" width="30.7109375" style="1" customWidth="1"/>
    <col min="1270" max="1270" width="25.140625" style="1" customWidth="1"/>
    <col min="1271" max="1274" width="0" style="1" hidden="1" customWidth="1"/>
    <col min="1275" max="1275" width="0.85546875" style="1" customWidth="1"/>
    <col min="1276" max="1276" width="21.7109375" style="1" customWidth="1"/>
    <col min="1277" max="1277" width="22.85546875" style="1" customWidth="1"/>
    <col min="1278" max="1278" width="21.28515625" style="1" customWidth="1"/>
    <col min="1279" max="1279" width="11.5703125" style="1"/>
    <col min="1280" max="1280" width="15.28515625" style="1" bestFit="1" customWidth="1"/>
    <col min="1281" max="1514" width="11.5703125" style="1"/>
    <col min="1515" max="1515" width="3.28515625" style="1" customWidth="1"/>
    <col min="1516" max="1516" width="11.5703125" style="1"/>
    <col min="1517" max="1517" width="48.28515625" style="1" customWidth="1"/>
    <col min="1518" max="1518" width="11.5703125" style="1"/>
    <col min="1519" max="1521" width="21.42578125" style="1" customWidth="1"/>
    <col min="1522" max="1522" width="20.7109375" style="1" customWidth="1"/>
    <col min="1523" max="1523" width="18.7109375" style="1" customWidth="1"/>
    <col min="1524" max="1524" width="23.5703125" style="1" customWidth="1"/>
    <col min="1525" max="1525" width="30.7109375" style="1" customWidth="1"/>
    <col min="1526" max="1526" width="25.140625" style="1" customWidth="1"/>
    <col min="1527" max="1530" width="0" style="1" hidden="1" customWidth="1"/>
    <col min="1531" max="1531" width="0.85546875" style="1" customWidth="1"/>
    <col min="1532" max="1532" width="21.7109375" style="1" customWidth="1"/>
    <col min="1533" max="1533" width="22.85546875" style="1" customWidth="1"/>
    <col min="1534" max="1534" width="21.28515625" style="1" customWidth="1"/>
    <col min="1535" max="1535" width="11.5703125" style="1"/>
    <col min="1536" max="1536" width="15.28515625" style="1" bestFit="1" customWidth="1"/>
    <col min="1537" max="1770" width="11.5703125" style="1"/>
    <col min="1771" max="1771" width="3.28515625" style="1" customWidth="1"/>
    <col min="1772" max="1772" width="11.5703125" style="1"/>
    <col min="1773" max="1773" width="48.28515625" style="1" customWidth="1"/>
    <col min="1774" max="1774" width="11.5703125" style="1"/>
    <col min="1775" max="1777" width="21.42578125" style="1" customWidth="1"/>
    <col min="1778" max="1778" width="20.7109375" style="1" customWidth="1"/>
    <col min="1779" max="1779" width="18.7109375" style="1" customWidth="1"/>
    <col min="1780" max="1780" width="23.5703125" style="1" customWidth="1"/>
    <col min="1781" max="1781" width="30.7109375" style="1" customWidth="1"/>
    <col min="1782" max="1782" width="25.140625" style="1" customWidth="1"/>
    <col min="1783" max="1786" width="0" style="1" hidden="1" customWidth="1"/>
    <col min="1787" max="1787" width="0.85546875" style="1" customWidth="1"/>
    <col min="1788" max="1788" width="21.7109375" style="1" customWidth="1"/>
    <col min="1789" max="1789" width="22.85546875" style="1" customWidth="1"/>
    <col min="1790" max="1790" width="21.28515625" style="1" customWidth="1"/>
    <col min="1791" max="1791" width="11.5703125" style="1"/>
    <col min="1792" max="1792" width="15.28515625" style="1" bestFit="1" customWidth="1"/>
    <col min="1793" max="2026" width="11.5703125" style="1"/>
    <col min="2027" max="2027" width="3.28515625" style="1" customWidth="1"/>
    <col min="2028" max="2028" width="11.5703125" style="1"/>
    <col min="2029" max="2029" width="48.28515625" style="1" customWidth="1"/>
    <col min="2030" max="2030" width="11.5703125" style="1"/>
    <col min="2031" max="2033" width="21.42578125" style="1" customWidth="1"/>
    <col min="2034" max="2034" width="20.7109375" style="1" customWidth="1"/>
    <col min="2035" max="2035" width="18.7109375" style="1" customWidth="1"/>
    <col min="2036" max="2036" width="23.5703125" style="1" customWidth="1"/>
    <col min="2037" max="2037" width="30.7109375" style="1" customWidth="1"/>
    <col min="2038" max="2038" width="25.140625" style="1" customWidth="1"/>
    <col min="2039" max="2042" width="0" style="1" hidden="1" customWidth="1"/>
    <col min="2043" max="2043" width="0.85546875" style="1" customWidth="1"/>
    <col min="2044" max="2044" width="21.7109375" style="1" customWidth="1"/>
    <col min="2045" max="2045" width="22.85546875" style="1" customWidth="1"/>
    <col min="2046" max="2046" width="21.28515625" style="1" customWidth="1"/>
    <col min="2047" max="2047" width="11.5703125" style="1"/>
    <col min="2048" max="2048" width="15.28515625" style="1" bestFit="1" customWidth="1"/>
    <col min="2049" max="2282" width="11.5703125" style="1"/>
    <col min="2283" max="2283" width="3.28515625" style="1" customWidth="1"/>
    <col min="2284" max="2284" width="11.5703125" style="1"/>
    <col min="2285" max="2285" width="48.28515625" style="1" customWidth="1"/>
    <col min="2286" max="2286" width="11.5703125" style="1"/>
    <col min="2287" max="2289" width="21.42578125" style="1" customWidth="1"/>
    <col min="2290" max="2290" width="20.7109375" style="1" customWidth="1"/>
    <col min="2291" max="2291" width="18.7109375" style="1" customWidth="1"/>
    <col min="2292" max="2292" width="23.5703125" style="1" customWidth="1"/>
    <col min="2293" max="2293" width="30.7109375" style="1" customWidth="1"/>
    <col min="2294" max="2294" width="25.140625" style="1" customWidth="1"/>
    <col min="2295" max="2298" width="0" style="1" hidden="1" customWidth="1"/>
    <col min="2299" max="2299" width="0.85546875" style="1" customWidth="1"/>
    <col min="2300" max="2300" width="21.7109375" style="1" customWidth="1"/>
    <col min="2301" max="2301" width="22.85546875" style="1" customWidth="1"/>
    <col min="2302" max="2302" width="21.28515625" style="1" customWidth="1"/>
    <col min="2303" max="2303" width="11.5703125" style="1"/>
    <col min="2304" max="2304" width="15.28515625" style="1" bestFit="1" customWidth="1"/>
    <col min="2305" max="2538" width="11.5703125" style="1"/>
    <col min="2539" max="2539" width="3.28515625" style="1" customWidth="1"/>
    <col min="2540" max="2540" width="11.5703125" style="1"/>
    <col min="2541" max="2541" width="48.28515625" style="1" customWidth="1"/>
    <col min="2542" max="2542" width="11.5703125" style="1"/>
    <col min="2543" max="2545" width="21.42578125" style="1" customWidth="1"/>
    <col min="2546" max="2546" width="20.7109375" style="1" customWidth="1"/>
    <col min="2547" max="2547" width="18.7109375" style="1" customWidth="1"/>
    <col min="2548" max="2548" width="23.5703125" style="1" customWidth="1"/>
    <col min="2549" max="2549" width="30.7109375" style="1" customWidth="1"/>
    <col min="2550" max="2550" width="25.140625" style="1" customWidth="1"/>
    <col min="2551" max="2554" width="0" style="1" hidden="1" customWidth="1"/>
    <col min="2555" max="2555" width="0.85546875" style="1" customWidth="1"/>
    <col min="2556" max="2556" width="21.7109375" style="1" customWidth="1"/>
    <col min="2557" max="2557" width="22.85546875" style="1" customWidth="1"/>
    <col min="2558" max="2558" width="21.28515625" style="1" customWidth="1"/>
    <col min="2559" max="2559" width="11.5703125" style="1"/>
    <col min="2560" max="2560" width="15.28515625" style="1" bestFit="1" customWidth="1"/>
    <col min="2561" max="2794" width="11.5703125" style="1"/>
    <col min="2795" max="2795" width="3.28515625" style="1" customWidth="1"/>
    <col min="2796" max="2796" width="11.5703125" style="1"/>
    <col min="2797" max="2797" width="48.28515625" style="1" customWidth="1"/>
    <col min="2798" max="2798" width="11.5703125" style="1"/>
    <col min="2799" max="2801" width="21.42578125" style="1" customWidth="1"/>
    <col min="2802" max="2802" width="20.7109375" style="1" customWidth="1"/>
    <col min="2803" max="2803" width="18.7109375" style="1" customWidth="1"/>
    <col min="2804" max="2804" width="23.5703125" style="1" customWidth="1"/>
    <col min="2805" max="2805" width="30.7109375" style="1" customWidth="1"/>
    <col min="2806" max="2806" width="25.140625" style="1" customWidth="1"/>
    <col min="2807" max="2810" width="0" style="1" hidden="1" customWidth="1"/>
    <col min="2811" max="2811" width="0.85546875" style="1" customWidth="1"/>
    <col min="2812" max="2812" width="21.7109375" style="1" customWidth="1"/>
    <col min="2813" max="2813" width="22.85546875" style="1" customWidth="1"/>
    <col min="2814" max="2814" width="21.28515625" style="1" customWidth="1"/>
    <col min="2815" max="2815" width="11.5703125" style="1"/>
    <col min="2816" max="2816" width="15.28515625" style="1" bestFit="1" customWidth="1"/>
    <col min="2817" max="3050" width="11.5703125" style="1"/>
    <col min="3051" max="3051" width="3.28515625" style="1" customWidth="1"/>
    <col min="3052" max="3052" width="11.5703125" style="1"/>
    <col min="3053" max="3053" width="48.28515625" style="1" customWidth="1"/>
    <col min="3054" max="3054" width="11.5703125" style="1"/>
    <col min="3055" max="3057" width="21.42578125" style="1" customWidth="1"/>
    <col min="3058" max="3058" width="20.7109375" style="1" customWidth="1"/>
    <col min="3059" max="3059" width="18.7109375" style="1" customWidth="1"/>
    <col min="3060" max="3060" width="23.5703125" style="1" customWidth="1"/>
    <col min="3061" max="3061" width="30.7109375" style="1" customWidth="1"/>
    <col min="3062" max="3062" width="25.140625" style="1" customWidth="1"/>
    <col min="3063" max="3066" width="0" style="1" hidden="1" customWidth="1"/>
    <col min="3067" max="3067" width="0.85546875" style="1" customWidth="1"/>
    <col min="3068" max="3068" width="21.7109375" style="1" customWidth="1"/>
    <col min="3069" max="3069" width="22.85546875" style="1" customWidth="1"/>
    <col min="3070" max="3070" width="21.28515625" style="1" customWidth="1"/>
    <col min="3071" max="3071" width="11.5703125" style="1"/>
    <col min="3072" max="3072" width="15.28515625" style="1" bestFit="1" customWidth="1"/>
    <col min="3073" max="3306" width="11.5703125" style="1"/>
    <col min="3307" max="3307" width="3.28515625" style="1" customWidth="1"/>
    <col min="3308" max="3308" width="11.5703125" style="1"/>
    <col min="3309" max="3309" width="48.28515625" style="1" customWidth="1"/>
    <col min="3310" max="3310" width="11.5703125" style="1"/>
    <col min="3311" max="3313" width="21.42578125" style="1" customWidth="1"/>
    <col min="3314" max="3314" width="20.7109375" style="1" customWidth="1"/>
    <col min="3315" max="3315" width="18.7109375" style="1" customWidth="1"/>
    <col min="3316" max="3316" width="23.5703125" style="1" customWidth="1"/>
    <col min="3317" max="3317" width="30.7109375" style="1" customWidth="1"/>
    <col min="3318" max="3318" width="25.140625" style="1" customWidth="1"/>
    <col min="3319" max="3322" width="0" style="1" hidden="1" customWidth="1"/>
    <col min="3323" max="3323" width="0.85546875" style="1" customWidth="1"/>
    <col min="3324" max="3324" width="21.7109375" style="1" customWidth="1"/>
    <col min="3325" max="3325" width="22.85546875" style="1" customWidth="1"/>
    <col min="3326" max="3326" width="21.28515625" style="1" customWidth="1"/>
    <col min="3327" max="3327" width="11.5703125" style="1"/>
    <col min="3328" max="3328" width="15.28515625" style="1" bestFit="1" customWidth="1"/>
    <col min="3329" max="3562" width="11.5703125" style="1"/>
    <col min="3563" max="3563" width="3.28515625" style="1" customWidth="1"/>
    <col min="3564" max="3564" width="11.5703125" style="1"/>
    <col min="3565" max="3565" width="48.28515625" style="1" customWidth="1"/>
    <col min="3566" max="3566" width="11.5703125" style="1"/>
    <col min="3567" max="3569" width="21.42578125" style="1" customWidth="1"/>
    <col min="3570" max="3570" width="20.7109375" style="1" customWidth="1"/>
    <col min="3571" max="3571" width="18.7109375" style="1" customWidth="1"/>
    <col min="3572" max="3572" width="23.5703125" style="1" customWidth="1"/>
    <col min="3573" max="3573" width="30.7109375" style="1" customWidth="1"/>
    <col min="3574" max="3574" width="25.140625" style="1" customWidth="1"/>
    <col min="3575" max="3578" width="0" style="1" hidden="1" customWidth="1"/>
    <col min="3579" max="3579" width="0.85546875" style="1" customWidth="1"/>
    <col min="3580" max="3580" width="21.7109375" style="1" customWidth="1"/>
    <col min="3581" max="3581" width="22.85546875" style="1" customWidth="1"/>
    <col min="3582" max="3582" width="21.28515625" style="1" customWidth="1"/>
    <col min="3583" max="3583" width="11.5703125" style="1"/>
    <col min="3584" max="3584" width="15.28515625" style="1" bestFit="1" customWidth="1"/>
    <col min="3585" max="3818" width="11.5703125" style="1"/>
    <col min="3819" max="3819" width="3.28515625" style="1" customWidth="1"/>
    <col min="3820" max="3820" width="11.5703125" style="1"/>
    <col min="3821" max="3821" width="48.28515625" style="1" customWidth="1"/>
    <col min="3822" max="3822" width="11.5703125" style="1"/>
    <col min="3823" max="3825" width="21.42578125" style="1" customWidth="1"/>
    <col min="3826" max="3826" width="20.7109375" style="1" customWidth="1"/>
    <col min="3827" max="3827" width="18.7109375" style="1" customWidth="1"/>
    <col min="3828" max="3828" width="23.5703125" style="1" customWidth="1"/>
    <col min="3829" max="3829" width="30.7109375" style="1" customWidth="1"/>
    <col min="3830" max="3830" width="25.140625" style="1" customWidth="1"/>
    <col min="3831" max="3834" width="0" style="1" hidden="1" customWidth="1"/>
    <col min="3835" max="3835" width="0.85546875" style="1" customWidth="1"/>
    <col min="3836" max="3836" width="21.7109375" style="1" customWidth="1"/>
    <col min="3837" max="3837" width="22.85546875" style="1" customWidth="1"/>
    <col min="3838" max="3838" width="21.28515625" style="1" customWidth="1"/>
    <col min="3839" max="3839" width="11.5703125" style="1"/>
    <col min="3840" max="3840" width="15.28515625" style="1" bestFit="1" customWidth="1"/>
    <col min="3841" max="4074" width="11.5703125" style="1"/>
    <col min="4075" max="4075" width="3.28515625" style="1" customWidth="1"/>
    <col min="4076" max="4076" width="11.5703125" style="1"/>
    <col min="4077" max="4077" width="48.28515625" style="1" customWidth="1"/>
    <col min="4078" max="4078" width="11.5703125" style="1"/>
    <col min="4079" max="4081" width="21.42578125" style="1" customWidth="1"/>
    <col min="4082" max="4082" width="20.7109375" style="1" customWidth="1"/>
    <col min="4083" max="4083" width="18.7109375" style="1" customWidth="1"/>
    <col min="4084" max="4084" width="23.5703125" style="1" customWidth="1"/>
    <col min="4085" max="4085" width="30.7109375" style="1" customWidth="1"/>
    <col min="4086" max="4086" width="25.140625" style="1" customWidth="1"/>
    <col min="4087" max="4090" width="0" style="1" hidden="1" customWidth="1"/>
    <col min="4091" max="4091" width="0.85546875" style="1" customWidth="1"/>
    <col min="4092" max="4092" width="21.7109375" style="1" customWidth="1"/>
    <col min="4093" max="4093" width="22.85546875" style="1" customWidth="1"/>
    <col min="4094" max="4094" width="21.28515625" style="1" customWidth="1"/>
    <col min="4095" max="4095" width="11.5703125" style="1"/>
    <col min="4096" max="4096" width="15.28515625" style="1" bestFit="1" customWidth="1"/>
    <col min="4097" max="4330" width="11.5703125" style="1"/>
    <col min="4331" max="4331" width="3.28515625" style="1" customWidth="1"/>
    <col min="4332" max="4332" width="11.5703125" style="1"/>
    <col min="4333" max="4333" width="48.28515625" style="1" customWidth="1"/>
    <col min="4334" max="4334" width="11.5703125" style="1"/>
    <col min="4335" max="4337" width="21.42578125" style="1" customWidth="1"/>
    <col min="4338" max="4338" width="20.7109375" style="1" customWidth="1"/>
    <col min="4339" max="4339" width="18.7109375" style="1" customWidth="1"/>
    <col min="4340" max="4340" width="23.5703125" style="1" customWidth="1"/>
    <col min="4341" max="4341" width="30.7109375" style="1" customWidth="1"/>
    <col min="4342" max="4342" width="25.140625" style="1" customWidth="1"/>
    <col min="4343" max="4346" width="0" style="1" hidden="1" customWidth="1"/>
    <col min="4347" max="4347" width="0.85546875" style="1" customWidth="1"/>
    <col min="4348" max="4348" width="21.7109375" style="1" customWidth="1"/>
    <col min="4349" max="4349" width="22.85546875" style="1" customWidth="1"/>
    <col min="4350" max="4350" width="21.28515625" style="1" customWidth="1"/>
    <col min="4351" max="4351" width="11.5703125" style="1"/>
    <col min="4352" max="4352" width="15.28515625" style="1" bestFit="1" customWidth="1"/>
    <col min="4353" max="4586" width="11.5703125" style="1"/>
    <col min="4587" max="4587" width="3.28515625" style="1" customWidth="1"/>
    <col min="4588" max="4588" width="11.5703125" style="1"/>
    <col min="4589" max="4589" width="48.28515625" style="1" customWidth="1"/>
    <col min="4590" max="4590" width="11.5703125" style="1"/>
    <col min="4591" max="4593" width="21.42578125" style="1" customWidth="1"/>
    <col min="4594" max="4594" width="20.7109375" style="1" customWidth="1"/>
    <col min="4595" max="4595" width="18.7109375" style="1" customWidth="1"/>
    <col min="4596" max="4596" width="23.5703125" style="1" customWidth="1"/>
    <col min="4597" max="4597" width="30.7109375" style="1" customWidth="1"/>
    <col min="4598" max="4598" width="25.140625" style="1" customWidth="1"/>
    <col min="4599" max="4602" width="0" style="1" hidden="1" customWidth="1"/>
    <col min="4603" max="4603" width="0.85546875" style="1" customWidth="1"/>
    <col min="4604" max="4604" width="21.7109375" style="1" customWidth="1"/>
    <col min="4605" max="4605" width="22.85546875" style="1" customWidth="1"/>
    <col min="4606" max="4606" width="21.28515625" style="1" customWidth="1"/>
    <col min="4607" max="4607" width="11.5703125" style="1"/>
    <col min="4608" max="4608" width="15.28515625" style="1" bestFit="1" customWidth="1"/>
    <col min="4609" max="4842" width="11.5703125" style="1"/>
    <col min="4843" max="4843" width="3.28515625" style="1" customWidth="1"/>
    <col min="4844" max="4844" width="11.5703125" style="1"/>
    <col min="4845" max="4845" width="48.28515625" style="1" customWidth="1"/>
    <col min="4846" max="4846" width="11.5703125" style="1"/>
    <col min="4847" max="4849" width="21.42578125" style="1" customWidth="1"/>
    <col min="4850" max="4850" width="20.7109375" style="1" customWidth="1"/>
    <col min="4851" max="4851" width="18.7109375" style="1" customWidth="1"/>
    <col min="4852" max="4852" width="23.5703125" style="1" customWidth="1"/>
    <col min="4853" max="4853" width="30.7109375" style="1" customWidth="1"/>
    <col min="4854" max="4854" width="25.140625" style="1" customWidth="1"/>
    <col min="4855" max="4858" width="0" style="1" hidden="1" customWidth="1"/>
    <col min="4859" max="4859" width="0.85546875" style="1" customWidth="1"/>
    <col min="4860" max="4860" width="21.7109375" style="1" customWidth="1"/>
    <col min="4861" max="4861" width="22.85546875" style="1" customWidth="1"/>
    <col min="4862" max="4862" width="21.28515625" style="1" customWidth="1"/>
    <col min="4863" max="4863" width="11.5703125" style="1"/>
    <col min="4864" max="4864" width="15.28515625" style="1" bestFit="1" customWidth="1"/>
    <col min="4865" max="5098" width="11.5703125" style="1"/>
    <col min="5099" max="5099" width="3.28515625" style="1" customWidth="1"/>
    <col min="5100" max="5100" width="11.5703125" style="1"/>
    <col min="5101" max="5101" width="48.28515625" style="1" customWidth="1"/>
    <col min="5102" max="5102" width="11.5703125" style="1"/>
    <col min="5103" max="5105" width="21.42578125" style="1" customWidth="1"/>
    <col min="5106" max="5106" width="20.7109375" style="1" customWidth="1"/>
    <col min="5107" max="5107" width="18.7109375" style="1" customWidth="1"/>
    <col min="5108" max="5108" width="23.5703125" style="1" customWidth="1"/>
    <col min="5109" max="5109" width="30.7109375" style="1" customWidth="1"/>
    <col min="5110" max="5110" width="25.140625" style="1" customWidth="1"/>
    <col min="5111" max="5114" width="0" style="1" hidden="1" customWidth="1"/>
    <col min="5115" max="5115" width="0.85546875" style="1" customWidth="1"/>
    <col min="5116" max="5116" width="21.7109375" style="1" customWidth="1"/>
    <col min="5117" max="5117" width="22.85546875" style="1" customWidth="1"/>
    <col min="5118" max="5118" width="21.28515625" style="1" customWidth="1"/>
    <col min="5119" max="5119" width="11.5703125" style="1"/>
    <col min="5120" max="5120" width="15.28515625" style="1" bestFit="1" customWidth="1"/>
    <col min="5121" max="5354" width="11.5703125" style="1"/>
    <col min="5355" max="5355" width="3.28515625" style="1" customWidth="1"/>
    <col min="5356" max="5356" width="11.5703125" style="1"/>
    <col min="5357" max="5357" width="48.28515625" style="1" customWidth="1"/>
    <col min="5358" max="5358" width="11.5703125" style="1"/>
    <col min="5359" max="5361" width="21.42578125" style="1" customWidth="1"/>
    <col min="5362" max="5362" width="20.7109375" style="1" customWidth="1"/>
    <col min="5363" max="5363" width="18.7109375" style="1" customWidth="1"/>
    <col min="5364" max="5364" width="23.5703125" style="1" customWidth="1"/>
    <col min="5365" max="5365" width="30.7109375" style="1" customWidth="1"/>
    <col min="5366" max="5366" width="25.140625" style="1" customWidth="1"/>
    <col min="5367" max="5370" width="0" style="1" hidden="1" customWidth="1"/>
    <col min="5371" max="5371" width="0.85546875" style="1" customWidth="1"/>
    <col min="5372" max="5372" width="21.7109375" style="1" customWidth="1"/>
    <col min="5373" max="5373" width="22.85546875" style="1" customWidth="1"/>
    <col min="5374" max="5374" width="21.28515625" style="1" customWidth="1"/>
    <col min="5375" max="5375" width="11.5703125" style="1"/>
    <col min="5376" max="5376" width="15.28515625" style="1" bestFit="1" customWidth="1"/>
    <col min="5377" max="5610" width="11.5703125" style="1"/>
    <col min="5611" max="5611" width="3.28515625" style="1" customWidth="1"/>
    <col min="5612" max="5612" width="11.5703125" style="1"/>
    <col min="5613" max="5613" width="48.28515625" style="1" customWidth="1"/>
    <col min="5614" max="5614" width="11.5703125" style="1"/>
    <col min="5615" max="5617" width="21.42578125" style="1" customWidth="1"/>
    <col min="5618" max="5618" width="20.7109375" style="1" customWidth="1"/>
    <col min="5619" max="5619" width="18.7109375" style="1" customWidth="1"/>
    <col min="5620" max="5620" width="23.5703125" style="1" customWidth="1"/>
    <col min="5621" max="5621" width="30.7109375" style="1" customWidth="1"/>
    <col min="5622" max="5622" width="25.140625" style="1" customWidth="1"/>
    <col min="5623" max="5626" width="0" style="1" hidden="1" customWidth="1"/>
    <col min="5627" max="5627" width="0.85546875" style="1" customWidth="1"/>
    <col min="5628" max="5628" width="21.7109375" style="1" customWidth="1"/>
    <col min="5629" max="5629" width="22.85546875" style="1" customWidth="1"/>
    <col min="5630" max="5630" width="21.28515625" style="1" customWidth="1"/>
    <col min="5631" max="5631" width="11.5703125" style="1"/>
    <col min="5632" max="5632" width="15.28515625" style="1" bestFit="1" customWidth="1"/>
    <col min="5633" max="5866" width="11.5703125" style="1"/>
    <col min="5867" max="5867" width="3.28515625" style="1" customWidth="1"/>
    <col min="5868" max="5868" width="11.5703125" style="1"/>
    <col min="5869" max="5869" width="48.28515625" style="1" customWidth="1"/>
    <col min="5870" max="5870" width="11.5703125" style="1"/>
    <col min="5871" max="5873" width="21.42578125" style="1" customWidth="1"/>
    <col min="5874" max="5874" width="20.7109375" style="1" customWidth="1"/>
    <col min="5875" max="5875" width="18.7109375" style="1" customWidth="1"/>
    <col min="5876" max="5876" width="23.5703125" style="1" customWidth="1"/>
    <col min="5877" max="5877" width="30.7109375" style="1" customWidth="1"/>
    <col min="5878" max="5878" width="25.140625" style="1" customWidth="1"/>
    <col min="5879" max="5882" width="0" style="1" hidden="1" customWidth="1"/>
    <col min="5883" max="5883" width="0.85546875" style="1" customWidth="1"/>
    <col min="5884" max="5884" width="21.7109375" style="1" customWidth="1"/>
    <col min="5885" max="5885" width="22.85546875" style="1" customWidth="1"/>
    <col min="5886" max="5886" width="21.28515625" style="1" customWidth="1"/>
    <col min="5887" max="5887" width="11.5703125" style="1"/>
    <col min="5888" max="5888" width="15.28515625" style="1" bestFit="1" customWidth="1"/>
    <col min="5889" max="6122" width="11.5703125" style="1"/>
    <col min="6123" max="6123" width="3.28515625" style="1" customWidth="1"/>
    <col min="6124" max="6124" width="11.5703125" style="1"/>
    <col min="6125" max="6125" width="48.28515625" style="1" customWidth="1"/>
    <col min="6126" max="6126" width="11.5703125" style="1"/>
    <col min="6127" max="6129" width="21.42578125" style="1" customWidth="1"/>
    <col min="6130" max="6130" width="20.7109375" style="1" customWidth="1"/>
    <col min="6131" max="6131" width="18.7109375" style="1" customWidth="1"/>
    <col min="6132" max="6132" width="23.5703125" style="1" customWidth="1"/>
    <col min="6133" max="6133" width="30.7109375" style="1" customWidth="1"/>
    <col min="6134" max="6134" width="25.140625" style="1" customWidth="1"/>
    <col min="6135" max="6138" width="0" style="1" hidden="1" customWidth="1"/>
    <col min="6139" max="6139" width="0.85546875" style="1" customWidth="1"/>
    <col min="6140" max="6140" width="21.7109375" style="1" customWidth="1"/>
    <col min="6141" max="6141" width="22.85546875" style="1" customWidth="1"/>
    <col min="6142" max="6142" width="21.28515625" style="1" customWidth="1"/>
    <col min="6143" max="6143" width="11.5703125" style="1"/>
    <col min="6144" max="6144" width="15.28515625" style="1" bestFit="1" customWidth="1"/>
    <col min="6145" max="6378" width="11.5703125" style="1"/>
    <col min="6379" max="6379" width="3.28515625" style="1" customWidth="1"/>
    <col min="6380" max="6380" width="11.5703125" style="1"/>
    <col min="6381" max="6381" width="48.28515625" style="1" customWidth="1"/>
    <col min="6382" max="6382" width="11.5703125" style="1"/>
    <col min="6383" max="6385" width="21.42578125" style="1" customWidth="1"/>
    <col min="6386" max="6386" width="20.7109375" style="1" customWidth="1"/>
    <col min="6387" max="6387" width="18.7109375" style="1" customWidth="1"/>
    <col min="6388" max="6388" width="23.5703125" style="1" customWidth="1"/>
    <col min="6389" max="6389" width="30.7109375" style="1" customWidth="1"/>
    <col min="6390" max="6390" width="25.140625" style="1" customWidth="1"/>
    <col min="6391" max="6394" width="0" style="1" hidden="1" customWidth="1"/>
    <col min="6395" max="6395" width="0.85546875" style="1" customWidth="1"/>
    <col min="6396" max="6396" width="21.7109375" style="1" customWidth="1"/>
    <col min="6397" max="6397" width="22.85546875" style="1" customWidth="1"/>
    <col min="6398" max="6398" width="21.28515625" style="1" customWidth="1"/>
    <col min="6399" max="6399" width="11.5703125" style="1"/>
    <col min="6400" max="6400" width="15.28515625" style="1" bestFit="1" customWidth="1"/>
    <col min="6401" max="6634" width="11.5703125" style="1"/>
    <col min="6635" max="6635" width="3.28515625" style="1" customWidth="1"/>
    <col min="6636" max="6636" width="11.5703125" style="1"/>
    <col min="6637" max="6637" width="48.28515625" style="1" customWidth="1"/>
    <col min="6638" max="6638" width="11.5703125" style="1"/>
    <col min="6639" max="6641" width="21.42578125" style="1" customWidth="1"/>
    <col min="6642" max="6642" width="20.7109375" style="1" customWidth="1"/>
    <col min="6643" max="6643" width="18.7109375" style="1" customWidth="1"/>
    <col min="6644" max="6644" width="23.5703125" style="1" customWidth="1"/>
    <col min="6645" max="6645" width="30.7109375" style="1" customWidth="1"/>
    <col min="6646" max="6646" width="25.140625" style="1" customWidth="1"/>
    <col min="6647" max="6650" width="0" style="1" hidden="1" customWidth="1"/>
    <col min="6651" max="6651" width="0.85546875" style="1" customWidth="1"/>
    <col min="6652" max="6652" width="21.7109375" style="1" customWidth="1"/>
    <col min="6653" max="6653" width="22.85546875" style="1" customWidth="1"/>
    <col min="6654" max="6654" width="21.28515625" style="1" customWidth="1"/>
    <col min="6655" max="6655" width="11.5703125" style="1"/>
    <col min="6656" max="6656" width="15.28515625" style="1" bestFit="1" customWidth="1"/>
    <col min="6657" max="6890" width="11.5703125" style="1"/>
    <col min="6891" max="6891" width="3.28515625" style="1" customWidth="1"/>
    <col min="6892" max="6892" width="11.5703125" style="1"/>
    <col min="6893" max="6893" width="48.28515625" style="1" customWidth="1"/>
    <col min="6894" max="6894" width="11.5703125" style="1"/>
    <col min="6895" max="6897" width="21.42578125" style="1" customWidth="1"/>
    <col min="6898" max="6898" width="20.7109375" style="1" customWidth="1"/>
    <col min="6899" max="6899" width="18.7109375" style="1" customWidth="1"/>
    <col min="6900" max="6900" width="23.5703125" style="1" customWidth="1"/>
    <col min="6901" max="6901" width="30.7109375" style="1" customWidth="1"/>
    <col min="6902" max="6902" width="25.140625" style="1" customWidth="1"/>
    <col min="6903" max="6906" width="0" style="1" hidden="1" customWidth="1"/>
    <col min="6907" max="6907" width="0.85546875" style="1" customWidth="1"/>
    <col min="6908" max="6908" width="21.7109375" style="1" customWidth="1"/>
    <col min="6909" max="6909" width="22.85546875" style="1" customWidth="1"/>
    <col min="6910" max="6910" width="21.28515625" style="1" customWidth="1"/>
    <col min="6911" max="6911" width="11.5703125" style="1"/>
    <col min="6912" max="6912" width="15.28515625" style="1" bestFit="1" customWidth="1"/>
    <col min="6913" max="7146" width="11.5703125" style="1"/>
    <col min="7147" max="7147" width="3.28515625" style="1" customWidth="1"/>
    <col min="7148" max="7148" width="11.5703125" style="1"/>
    <col min="7149" max="7149" width="48.28515625" style="1" customWidth="1"/>
    <col min="7150" max="7150" width="11.5703125" style="1"/>
    <col min="7151" max="7153" width="21.42578125" style="1" customWidth="1"/>
    <col min="7154" max="7154" width="20.7109375" style="1" customWidth="1"/>
    <col min="7155" max="7155" width="18.7109375" style="1" customWidth="1"/>
    <col min="7156" max="7156" width="23.5703125" style="1" customWidth="1"/>
    <col min="7157" max="7157" width="30.7109375" style="1" customWidth="1"/>
    <col min="7158" max="7158" width="25.140625" style="1" customWidth="1"/>
    <col min="7159" max="7162" width="0" style="1" hidden="1" customWidth="1"/>
    <col min="7163" max="7163" width="0.85546875" style="1" customWidth="1"/>
    <col min="7164" max="7164" width="21.7109375" style="1" customWidth="1"/>
    <col min="7165" max="7165" width="22.85546875" style="1" customWidth="1"/>
    <col min="7166" max="7166" width="21.28515625" style="1" customWidth="1"/>
    <col min="7167" max="7167" width="11.5703125" style="1"/>
    <col min="7168" max="7168" width="15.28515625" style="1" bestFit="1" customWidth="1"/>
    <col min="7169" max="7402" width="11.5703125" style="1"/>
    <col min="7403" max="7403" width="3.28515625" style="1" customWidth="1"/>
    <col min="7404" max="7404" width="11.5703125" style="1"/>
    <col min="7405" max="7405" width="48.28515625" style="1" customWidth="1"/>
    <col min="7406" max="7406" width="11.5703125" style="1"/>
    <col min="7407" max="7409" width="21.42578125" style="1" customWidth="1"/>
    <col min="7410" max="7410" width="20.7109375" style="1" customWidth="1"/>
    <col min="7411" max="7411" width="18.7109375" style="1" customWidth="1"/>
    <col min="7412" max="7412" width="23.5703125" style="1" customWidth="1"/>
    <col min="7413" max="7413" width="30.7109375" style="1" customWidth="1"/>
    <col min="7414" max="7414" width="25.140625" style="1" customWidth="1"/>
    <col min="7415" max="7418" width="0" style="1" hidden="1" customWidth="1"/>
    <col min="7419" max="7419" width="0.85546875" style="1" customWidth="1"/>
    <col min="7420" max="7420" width="21.7109375" style="1" customWidth="1"/>
    <col min="7421" max="7421" width="22.85546875" style="1" customWidth="1"/>
    <col min="7422" max="7422" width="21.28515625" style="1" customWidth="1"/>
    <col min="7423" max="7423" width="11.5703125" style="1"/>
    <col min="7424" max="7424" width="15.28515625" style="1" bestFit="1" customWidth="1"/>
    <col min="7425" max="7658" width="11.5703125" style="1"/>
    <col min="7659" max="7659" width="3.28515625" style="1" customWidth="1"/>
    <col min="7660" max="7660" width="11.5703125" style="1"/>
    <col min="7661" max="7661" width="48.28515625" style="1" customWidth="1"/>
    <col min="7662" max="7662" width="11.5703125" style="1"/>
    <col min="7663" max="7665" width="21.42578125" style="1" customWidth="1"/>
    <col min="7666" max="7666" width="20.7109375" style="1" customWidth="1"/>
    <col min="7667" max="7667" width="18.7109375" style="1" customWidth="1"/>
    <col min="7668" max="7668" width="23.5703125" style="1" customWidth="1"/>
    <col min="7669" max="7669" width="30.7109375" style="1" customWidth="1"/>
    <col min="7670" max="7670" width="25.140625" style="1" customWidth="1"/>
    <col min="7671" max="7674" width="0" style="1" hidden="1" customWidth="1"/>
    <col min="7675" max="7675" width="0.85546875" style="1" customWidth="1"/>
    <col min="7676" max="7676" width="21.7109375" style="1" customWidth="1"/>
    <col min="7677" max="7677" width="22.85546875" style="1" customWidth="1"/>
    <col min="7678" max="7678" width="21.28515625" style="1" customWidth="1"/>
    <col min="7679" max="7679" width="11.5703125" style="1"/>
    <col min="7680" max="7680" width="15.28515625" style="1" bestFit="1" customWidth="1"/>
    <col min="7681" max="7914" width="11.5703125" style="1"/>
    <col min="7915" max="7915" width="3.28515625" style="1" customWidth="1"/>
    <col min="7916" max="7916" width="11.5703125" style="1"/>
    <col min="7917" max="7917" width="48.28515625" style="1" customWidth="1"/>
    <col min="7918" max="7918" width="11.5703125" style="1"/>
    <col min="7919" max="7921" width="21.42578125" style="1" customWidth="1"/>
    <col min="7922" max="7922" width="20.7109375" style="1" customWidth="1"/>
    <col min="7923" max="7923" width="18.7109375" style="1" customWidth="1"/>
    <col min="7924" max="7924" width="23.5703125" style="1" customWidth="1"/>
    <col min="7925" max="7925" width="30.7109375" style="1" customWidth="1"/>
    <col min="7926" max="7926" width="25.140625" style="1" customWidth="1"/>
    <col min="7927" max="7930" width="0" style="1" hidden="1" customWidth="1"/>
    <col min="7931" max="7931" width="0.85546875" style="1" customWidth="1"/>
    <col min="7932" max="7932" width="21.7109375" style="1" customWidth="1"/>
    <col min="7933" max="7933" width="22.85546875" style="1" customWidth="1"/>
    <col min="7934" max="7934" width="21.28515625" style="1" customWidth="1"/>
    <col min="7935" max="7935" width="11.5703125" style="1"/>
    <col min="7936" max="7936" width="15.28515625" style="1" bestFit="1" customWidth="1"/>
    <col min="7937" max="8170" width="11.5703125" style="1"/>
    <col min="8171" max="8171" width="3.28515625" style="1" customWidth="1"/>
    <col min="8172" max="8172" width="11.5703125" style="1"/>
    <col min="8173" max="8173" width="48.28515625" style="1" customWidth="1"/>
    <col min="8174" max="8174" width="11.5703125" style="1"/>
    <col min="8175" max="8177" width="21.42578125" style="1" customWidth="1"/>
    <col min="8178" max="8178" width="20.7109375" style="1" customWidth="1"/>
    <col min="8179" max="8179" width="18.7109375" style="1" customWidth="1"/>
    <col min="8180" max="8180" width="23.5703125" style="1" customWidth="1"/>
    <col min="8181" max="8181" width="30.7109375" style="1" customWidth="1"/>
    <col min="8182" max="8182" width="25.140625" style="1" customWidth="1"/>
    <col min="8183" max="8186" width="0" style="1" hidden="1" customWidth="1"/>
    <col min="8187" max="8187" width="0.85546875" style="1" customWidth="1"/>
    <col min="8188" max="8188" width="21.7109375" style="1" customWidth="1"/>
    <col min="8189" max="8189" width="22.85546875" style="1" customWidth="1"/>
    <col min="8190" max="8190" width="21.28515625" style="1" customWidth="1"/>
    <col min="8191" max="8191" width="11.5703125" style="1"/>
    <col min="8192" max="8192" width="15.28515625" style="1" bestFit="1" customWidth="1"/>
    <col min="8193" max="8426" width="11.5703125" style="1"/>
    <col min="8427" max="8427" width="3.28515625" style="1" customWidth="1"/>
    <col min="8428" max="8428" width="11.5703125" style="1"/>
    <col min="8429" max="8429" width="48.28515625" style="1" customWidth="1"/>
    <col min="8430" max="8430" width="11.5703125" style="1"/>
    <col min="8431" max="8433" width="21.42578125" style="1" customWidth="1"/>
    <col min="8434" max="8434" width="20.7109375" style="1" customWidth="1"/>
    <col min="8435" max="8435" width="18.7109375" style="1" customWidth="1"/>
    <col min="8436" max="8436" width="23.5703125" style="1" customWidth="1"/>
    <col min="8437" max="8437" width="30.7109375" style="1" customWidth="1"/>
    <col min="8438" max="8438" width="25.140625" style="1" customWidth="1"/>
    <col min="8439" max="8442" width="0" style="1" hidden="1" customWidth="1"/>
    <col min="8443" max="8443" width="0.85546875" style="1" customWidth="1"/>
    <col min="8444" max="8444" width="21.7109375" style="1" customWidth="1"/>
    <col min="8445" max="8445" width="22.85546875" style="1" customWidth="1"/>
    <col min="8446" max="8446" width="21.28515625" style="1" customWidth="1"/>
    <col min="8447" max="8447" width="11.5703125" style="1"/>
    <col min="8448" max="8448" width="15.28515625" style="1" bestFit="1" customWidth="1"/>
    <col min="8449" max="8682" width="11.5703125" style="1"/>
    <col min="8683" max="8683" width="3.28515625" style="1" customWidth="1"/>
    <col min="8684" max="8684" width="11.5703125" style="1"/>
    <col min="8685" max="8685" width="48.28515625" style="1" customWidth="1"/>
    <col min="8686" max="8686" width="11.5703125" style="1"/>
    <col min="8687" max="8689" width="21.42578125" style="1" customWidth="1"/>
    <col min="8690" max="8690" width="20.7109375" style="1" customWidth="1"/>
    <col min="8691" max="8691" width="18.7109375" style="1" customWidth="1"/>
    <col min="8692" max="8692" width="23.5703125" style="1" customWidth="1"/>
    <col min="8693" max="8693" width="30.7109375" style="1" customWidth="1"/>
    <col min="8694" max="8694" width="25.140625" style="1" customWidth="1"/>
    <col min="8695" max="8698" width="0" style="1" hidden="1" customWidth="1"/>
    <col min="8699" max="8699" width="0.85546875" style="1" customWidth="1"/>
    <col min="8700" max="8700" width="21.7109375" style="1" customWidth="1"/>
    <col min="8701" max="8701" width="22.85546875" style="1" customWidth="1"/>
    <col min="8702" max="8702" width="21.28515625" style="1" customWidth="1"/>
    <col min="8703" max="8703" width="11.5703125" style="1"/>
    <col min="8704" max="8704" width="15.28515625" style="1" bestFit="1" customWidth="1"/>
    <col min="8705" max="8938" width="11.5703125" style="1"/>
    <col min="8939" max="8939" width="3.28515625" style="1" customWidth="1"/>
    <col min="8940" max="8940" width="11.5703125" style="1"/>
    <col min="8941" max="8941" width="48.28515625" style="1" customWidth="1"/>
    <col min="8942" max="8942" width="11.5703125" style="1"/>
    <col min="8943" max="8945" width="21.42578125" style="1" customWidth="1"/>
    <col min="8946" max="8946" width="20.7109375" style="1" customWidth="1"/>
    <col min="8947" max="8947" width="18.7109375" style="1" customWidth="1"/>
    <col min="8948" max="8948" width="23.5703125" style="1" customWidth="1"/>
    <col min="8949" max="8949" width="30.7109375" style="1" customWidth="1"/>
    <col min="8950" max="8950" width="25.140625" style="1" customWidth="1"/>
    <col min="8951" max="8954" width="0" style="1" hidden="1" customWidth="1"/>
    <col min="8955" max="8955" width="0.85546875" style="1" customWidth="1"/>
    <col min="8956" max="8956" width="21.7109375" style="1" customWidth="1"/>
    <col min="8957" max="8957" width="22.85546875" style="1" customWidth="1"/>
    <col min="8958" max="8958" width="21.28515625" style="1" customWidth="1"/>
    <col min="8959" max="8959" width="11.5703125" style="1"/>
    <col min="8960" max="8960" width="15.28515625" style="1" bestFit="1" customWidth="1"/>
    <col min="8961" max="9194" width="11.5703125" style="1"/>
    <col min="9195" max="9195" width="3.28515625" style="1" customWidth="1"/>
    <col min="9196" max="9196" width="11.5703125" style="1"/>
    <col min="9197" max="9197" width="48.28515625" style="1" customWidth="1"/>
    <col min="9198" max="9198" width="11.5703125" style="1"/>
    <col min="9199" max="9201" width="21.42578125" style="1" customWidth="1"/>
    <col min="9202" max="9202" width="20.7109375" style="1" customWidth="1"/>
    <col min="9203" max="9203" width="18.7109375" style="1" customWidth="1"/>
    <col min="9204" max="9204" width="23.5703125" style="1" customWidth="1"/>
    <col min="9205" max="9205" width="30.7109375" style="1" customWidth="1"/>
    <col min="9206" max="9206" width="25.140625" style="1" customWidth="1"/>
    <col min="9207" max="9210" width="0" style="1" hidden="1" customWidth="1"/>
    <col min="9211" max="9211" width="0.85546875" style="1" customWidth="1"/>
    <col min="9212" max="9212" width="21.7109375" style="1" customWidth="1"/>
    <col min="9213" max="9213" width="22.85546875" style="1" customWidth="1"/>
    <col min="9214" max="9214" width="21.28515625" style="1" customWidth="1"/>
    <col min="9215" max="9215" width="11.5703125" style="1"/>
    <col min="9216" max="9216" width="15.28515625" style="1" bestFit="1" customWidth="1"/>
    <col min="9217" max="9450" width="11.5703125" style="1"/>
    <col min="9451" max="9451" width="3.28515625" style="1" customWidth="1"/>
    <col min="9452" max="9452" width="11.5703125" style="1"/>
    <col min="9453" max="9453" width="48.28515625" style="1" customWidth="1"/>
    <col min="9454" max="9454" width="11.5703125" style="1"/>
    <col min="9455" max="9457" width="21.42578125" style="1" customWidth="1"/>
    <col min="9458" max="9458" width="20.7109375" style="1" customWidth="1"/>
    <col min="9459" max="9459" width="18.7109375" style="1" customWidth="1"/>
    <col min="9460" max="9460" width="23.5703125" style="1" customWidth="1"/>
    <col min="9461" max="9461" width="30.7109375" style="1" customWidth="1"/>
    <col min="9462" max="9462" width="25.140625" style="1" customWidth="1"/>
    <col min="9463" max="9466" width="0" style="1" hidden="1" customWidth="1"/>
    <col min="9467" max="9467" width="0.85546875" style="1" customWidth="1"/>
    <col min="9468" max="9468" width="21.7109375" style="1" customWidth="1"/>
    <col min="9469" max="9469" width="22.85546875" style="1" customWidth="1"/>
    <col min="9470" max="9470" width="21.28515625" style="1" customWidth="1"/>
    <col min="9471" max="9471" width="11.5703125" style="1"/>
    <col min="9472" max="9472" width="15.28515625" style="1" bestFit="1" customWidth="1"/>
    <col min="9473" max="9706" width="11.5703125" style="1"/>
    <col min="9707" max="9707" width="3.28515625" style="1" customWidth="1"/>
    <col min="9708" max="9708" width="11.5703125" style="1"/>
    <col min="9709" max="9709" width="48.28515625" style="1" customWidth="1"/>
    <col min="9710" max="9710" width="11.5703125" style="1"/>
    <col min="9711" max="9713" width="21.42578125" style="1" customWidth="1"/>
    <col min="9714" max="9714" width="20.7109375" style="1" customWidth="1"/>
    <col min="9715" max="9715" width="18.7109375" style="1" customWidth="1"/>
    <col min="9716" max="9716" width="23.5703125" style="1" customWidth="1"/>
    <col min="9717" max="9717" width="30.7109375" style="1" customWidth="1"/>
    <col min="9718" max="9718" width="25.140625" style="1" customWidth="1"/>
    <col min="9719" max="9722" width="0" style="1" hidden="1" customWidth="1"/>
    <col min="9723" max="9723" width="0.85546875" style="1" customWidth="1"/>
    <col min="9724" max="9724" width="21.7109375" style="1" customWidth="1"/>
    <col min="9725" max="9725" width="22.85546875" style="1" customWidth="1"/>
    <col min="9726" max="9726" width="21.28515625" style="1" customWidth="1"/>
    <col min="9727" max="9727" width="11.5703125" style="1"/>
    <col min="9728" max="9728" width="15.28515625" style="1" bestFit="1" customWidth="1"/>
    <col min="9729" max="9962" width="11.5703125" style="1"/>
    <col min="9963" max="9963" width="3.28515625" style="1" customWidth="1"/>
    <col min="9964" max="9964" width="11.5703125" style="1"/>
    <col min="9965" max="9965" width="48.28515625" style="1" customWidth="1"/>
    <col min="9966" max="9966" width="11.5703125" style="1"/>
    <col min="9967" max="9969" width="21.42578125" style="1" customWidth="1"/>
    <col min="9970" max="9970" width="20.7109375" style="1" customWidth="1"/>
    <col min="9971" max="9971" width="18.7109375" style="1" customWidth="1"/>
    <col min="9972" max="9972" width="23.5703125" style="1" customWidth="1"/>
    <col min="9973" max="9973" width="30.7109375" style="1" customWidth="1"/>
    <col min="9974" max="9974" width="25.140625" style="1" customWidth="1"/>
    <col min="9975" max="9978" width="0" style="1" hidden="1" customWidth="1"/>
    <col min="9979" max="9979" width="0.85546875" style="1" customWidth="1"/>
    <col min="9980" max="9980" width="21.7109375" style="1" customWidth="1"/>
    <col min="9981" max="9981" width="22.85546875" style="1" customWidth="1"/>
    <col min="9982" max="9982" width="21.28515625" style="1" customWidth="1"/>
    <col min="9983" max="9983" width="11.5703125" style="1"/>
    <col min="9984" max="9984" width="15.28515625" style="1" bestFit="1" customWidth="1"/>
    <col min="9985" max="10218" width="11.5703125" style="1"/>
    <col min="10219" max="10219" width="3.28515625" style="1" customWidth="1"/>
    <col min="10220" max="10220" width="11.5703125" style="1"/>
    <col min="10221" max="10221" width="48.28515625" style="1" customWidth="1"/>
    <col min="10222" max="10222" width="11.5703125" style="1"/>
    <col min="10223" max="10225" width="21.42578125" style="1" customWidth="1"/>
    <col min="10226" max="10226" width="20.7109375" style="1" customWidth="1"/>
    <col min="10227" max="10227" width="18.7109375" style="1" customWidth="1"/>
    <col min="10228" max="10228" width="23.5703125" style="1" customWidth="1"/>
    <col min="10229" max="10229" width="30.7109375" style="1" customWidth="1"/>
    <col min="10230" max="10230" width="25.140625" style="1" customWidth="1"/>
    <col min="10231" max="10234" width="0" style="1" hidden="1" customWidth="1"/>
    <col min="10235" max="10235" width="0.85546875" style="1" customWidth="1"/>
    <col min="10236" max="10236" width="21.7109375" style="1" customWidth="1"/>
    <col min="10237" max="10237" width="22.85546875" style="1" customWidth="1"/>
    <col min="10238" max="10238" width="21.28515625" style="1" customWidth="1"/>
    <col min="10239" max="10239" width="11.5703125" style="1"/>
    <col min="10240" max="10240" width="15.28515625" style="1" bestFit="1" customWidth="1"/>
    <col min="10241" max="10474" width="11.5703125" style="1"/>
    <col min="10475" max="10475" width="3.28515625" style="1" customWidth="1"/>
    <col min="10476" max="10476" width="11.5703125" style="1"/>
    <col min="10477" max="10477" width="48.28515625" style="1" customWidth="1"/>
    <col min="10478" max="10478" width="11.5703125" style="1"/>
    <col min="10479" max="10481" width="21.42578125" style="1" customWidth="1"/>
    <col min="10482" max="10482" width="20.7109375" style="1" customWidth="1"/>
    <col min="10483" max="10483" width="18.7109375" style="1" customWidth="1"/>
    <col min="10484" max="10484" width="23.5703125" style="1" customWidth="1"/>
    <col min="10485" max="10485" width="30.7109375" style="1" customWidth="1"/>
    <col min="10486" max="10486" width="25.140625" style="1" customWidth="1"/>
    <col min="10487" max="10490" width="0" style="1" hidden="1" customWidth="1"/>
    <col min="10491" max="10491" width="0.85546875" style="1" customWidth="1"/>
    <col min="10492" max="10492" width="21.7109375" style="1" customWidth="1"/>
    <col min="10493" max="10493" width="22.85546875" style="1" customWidth="1"/>
    <col min="10494" max="10494" width="21.28515625" style="1" customWidth="1"/>
    <col min="10495" max="10495" width="11.5703125" style="1"/>
    <col min="10496" max="10496" width="15.28515625" style="1" bestFit="1" customWidth="1"/>
    <col min="10497" max="10730" width="11.5703125" style="1"/>
    <col min="10731" max="10731" width="3.28515625" style="1" customWidth="1"/>
    <col min="10732" max="10732" width="11.5703125" style="1"/>
    <col min="10733" max="10733" width="48.28515625" style="1" customWidth="1"/>
    <col min="10734" max="10734" width="11.5703125" style="1"/>
    <col min="10735" max="10737" width="21.42578125" style="1" customWidth="1"/>
    <col min="10738" max="10738" width="20.7109375" style="1" customWidth="1"/>
    <col min="10739" max="10739" width="18.7109375" style="1" customWidth="1"/>
    <col min="10740" max="10740" width="23.5703125" style="1" customWidth="1"/>
    <col min="10741" max="10741" width="30.7109375" style="1" customWidth="1"/>
    <col min="10742" max="10742" width="25.140625" style="1" customWidth="1"/>
    <col min="10743" max="10746" width="0" style="1" hidden="1" customWidth="1"/>
    <col min="10747" max="10747" width="0.85546875" style="1" customWidth="1"/>
    <col min="10748" max="10748" width="21.7109375" style="1" customWidth="1"/>
    <col min="10749" max="10749" width="22.85546875" style="1" customWidth="1"/>
    <col min="10750" max="10750" width="21.28515625" style="1" customWidth="1"/>
    <col min="10751" max="10751" width="11.5703125" style="1"/>
    <col min="10752" max="10752" width="15.28515625" style="1" bestFit="1" customWidth="1"/>
    <col min="10753" max="10986" width="11.5703125" style="1"/>
    <col min="10987" max="10987" width="3.28515625" style="1" customWidth="1"/>
    <col min="10988" max="10988" width="11.5703125" style="1"/>
    <col min="10989" max="10989" width="48.28515625" style="1" customWidth="1"/>
    <col min="10990" max="10990" width="11.5703125" style="1"/>
    <col min="10991" max="10993" width="21.42578125" style="1" customWidth="1"/>
    <col min="10994" max="10994" width="20.7109375" style="1" customWidth="1"/>
    <col min="10995" max="10995" width="18.7109375" style="1" customWidth="1"/>
    <col min="10996" max="10996" width="23.5703125" style="1" customWidth="1"/>
    <col min="10997" max="10997" width="30.7109375" style="1" customWidth="1"/>
    <col min="10998" max="10998" width="25.140625" style="1" customWidth="1"/>
    <col min="10999" max="11002" width="0" style="1" hidden="1" customWidth="1"/>
    <col min="11003" max="11003" width="0.85546875" style="1" customWidth="1"/>
    <col min="11004" max="11004" width="21.7109375" style="1" customWidth="1"/>
    <col min="11005" max="11005" width="22.85546875" style="1" customWidth="1"/>
    <col min="11006" max="11006" width="21.28515625" style="1" customWidth="1"/>
    <col min="11007" max="11007" width="11.5703125" style="1"/>
    <col min="11008" max="11008" width="15.28515625" style="1" bestFit="1" customWidth="1"/>
    <col min="11009" max="11242" width="11.5703125" style="1"/>
    <col min="11243" max="11243" width="3.28515625" style="1" customWidth="1"/>
    <col min="11244" max="11244" width="11.5703125" style="1"/>
    <col min="11245" max="11245" width="48.28515625" style="1" customWidth="1"/>
    <col min="11246" max="11246" width="11.5703125" style="1"/>
    <col min="11247" max="11249" width="21.42578125" style="1" customWidth="1"/>
    <col min="11250" max="11250" width="20.7109375" style="1" customWidth="1"/>
    <col min="11251" max="11251" width="18.7109375" style="1" customWidth="1"/>
    <col min="11252" max="11252" width="23.5703125" style="1" customWidth="1"/>
    <col min="11253" max="11253" width="30.7109375" style="1" customWidth="1"/>
    <col min="11254" max="11254" width="25.140625" style="1" customWidth="1"/>
    <col min="11255" max="11258" width="0" style="1" hidden="1" customWidth="1"/>
    <col min="11259" max="11259" width="0.85546875" style="1" customWidth="1"/>
    <col min="11260" max="11260" width="21.7109375" style="1" customWidth="1"/>
    <col min="11261" max="11261" width="22.85546875" style="1" customWidth="1"/>
    <col min="11262" max="11262" width="21.28515625" style="1" customWidth="1"/>
    <col min="11263" max="11263" width="11.5703125" style="1"/>
    <col min="11264" max="11264" width="15.28515625" style="1" bestFit="1" customWidth="1"/>
    <col min="11265" max="11498" width="11.5703125" style="1"/>
    <col min="11499" max="11499" width="3.28515625" style="1" customWidth="1"/>
    <col min="11500" max="11500" width="11.5703125" style="1"/>
    <col min="11501" max="11501" width="48.28515625" style="1" customWidth="1"/>
    <col min="11502" max="11502" width="11.5703125" style="1"/>
    <col min="11503" max="11505" width="21.42578125" style="1" customWidth="1"/>
    <col min="11506" max="11506" width="20.7109375" style="1" customWidth="1"/>
    <col min="11507" max="11507" width="18.7109375" style="1" customWidth="1"/>
    <col min="11508" max="11508" width="23.5703125" style="1" customWidth="1"/>
    <col min="11509" max="11509" width="30.7109375" style="1" customWidth="1"/>
    <col min="11510" max="11510" width="25.140625" style="1" customWidth="1"/>
    <col min="11511" max="11514" width="0" style="1" hidden="1" customWidth="1"/>
    <col min="11515" max="11515" width="0.85546875" style="1" customWidth="1"/>
    <col min="11516" max="11516" width="21.7109375" style="1" customWidth="1"/>
    <col min="11517" max="11517" width="22.85546875" style="1" customWidth="1"/>
    <col min="11518" max="11518" width="21.28515625" style="1" customWidth="1"/>
    <col min="11519" max="11519" width="11.5703125" style="1"/>
    <col min="11520" max="11520" width="15.28515625" style="1" bestFit="1" customWidth="1"/>
    <col min="11521" max="11754" width="11.5703125" style="1"/>
    <col min="11755" max="11755" width="3.28515625" style="1" customWidth="1"/>
    <col min="11756" max="11756" width="11.5703125" style="1"/>
    <col min="11757" max="11757" width="48.28515625" style="1" customWidth="1"/>
    <col min="11758" max="11758" width="11.5703125" style="1"/>
    <col min="11759" max="11761" width="21.42578125" style="1" customWidth="1"/>
    <col min="11762" max="11762" width="20.7109375" style="1" customWidth="1"/>
    <col min="11763" max="11763" width="18.7109375" style="1" customWidth="1"/>
    <col min="11764" max="11764" width="23.5703125" style="1" customWidth="1"/>
    <col min="11765" max="11765" width="30.7109375" style="1" customWidth="1"/>
    <col min="11766" max="11766" width="25.140625" style="1" customWidth="1"/>
    <col min="11767" max="11770" width="0" style="1" hidden="1" customWidth="1"/>
    <col min="11771" max="11771" width="0.85546875" style="1" customWidth="1"/>
    <col min="11772" max="11772" width="21.7109375" style="1" customWidth="1"/>
    <col min="11773" max="11773" width="22.85546875" style="1" customWidth="1"/>
    <col min="11774" max="11774" width="21.28515625" style="1" customWidth="1"/>
    <col min="11775" max="11775" width="11.5703125" style="1"/>
    <col min="11776" max="11776" width="15.28515625" style="1" bestFit="1" customWidth="1"/>
    <col min="11777" max="12010" width="11.5703125" style="1"/>
    <col min="12011" max="12011" width="3.28515625" style="1" customWidth="1"/>
    <col min="12012" max="12012" width="11.5703125" style="1"/>
    <col min="12013" max="12013" width="48.28515625" style="1" customWidth="1"/>
    <col min="12014" max="12014" width="11.5703125" style="1"/>
    <col min="12015" max="12017" width="21.42578125" style="1" customWidth="1"/>
    <col min="12018" max="12018" width="20.7109375" style="1" customWidth="1"/>
    <col min="12019" max="12019" width="18.7109375" style="1" customWidth="1"/>
    <col min="12020" max="12020" width="23.5703125" style="1" customWidth="1"/>
    <col min="12021" max="12021" width="30.7109375" style="1" customWidth="1"/>
    <col min="12022" max="12022" width="25.140625" style="1" customWidth="1"/>
    <col min="12023" max="12026" width="0" style="1" hidden="1" customWidth="1"/>
    <col min="12027" max="12027" width="0.85546875" style="1" customWidth="1"/>
    <col min="12028" max="12028" width="21.7109375" style="1" customWidth="1"/>
    <col min="12029" max="12029" width="22.85546875" style="1" customWidth="1"/>
    <col min="12030" max="12030" width="21.28515625" style="1" customWidth="1"/>
    <col min="12031" max="12031" width="11.5703125" style="1"/>
    <col min="12032" max="12032" width="15.28515625" style="1" bestFit="1" customWidth="1"/>
    <col min="12033" max="12266" width="11.5703125" style="1"/>
    <col min="12267" max="12267" width="3.28515625" style="1" customWidth="1"/>
    <col min="12268" max="12268" width="11.5703125" style="1"/>
    <col min="12269" max="12269" width="48.28515625" style="1" customWidth="1"/>
    <col min="12270" max="12270" width="11.5703125" style="1"/>
    <col min="12271" max="12273" width="21.42578125" style="1" customWidth="1"/>
    <col min="12274" max="12274" width="20.7109375" style="1" customWidth="1"/>
    <col min="12275" max="12275" width="18.7109375" style="1" customWidth="1"/>
    <col min="12276" max="12276" width="23.5703125" style="1" customWidth="1"/>
    <col min="12277" max="12277" width="30.7109375" style="1" customWidth="1"/>
    <col min="12278" max="12278" width="25.140625" style="1" customWidth="1"/>
    <col min="12279" max="12282" width="0" style="1" hidden="1" customWidth="1"/>
    <col min="12283" max="12283" width="0.85546875" style="1" customWidth="1"/>
    <col min="12284" max="12284" width="21.7109375" style="1" customWidth="1"/>
    <col min="12285" max="12285" width="22.85546875" style="1" customWidth="1"/>
    <col min="12286" max="12286" width="21.28515625" style="1" customWidth="1"/>
    <col min="12287" max="12287" width="11.5703125" style="1"/>
    <col min="12288" max="12288" width="15.28515625" style="1" bestFit="1" customWidth="1"/>
    <col min="12289" max="12522" width="11.5703125" style="1"/>
    <col min="12523" max="12523" width="3.28515625" style="1" customWidth="1"/>
    <col min="12524" max="12524" width="11.5703125" style="1"/>
    <col min="12525" max="12525" width="48.28515625" style="1" customWidth="1"/>
    <col min="12526" max="12526" width="11.5703125" style="1"/>
    <col min="12527" max="12529" width="21.42578125" style="1" customWidth="1"/>
    <col min="12530" max="12530" width="20.7109375" style="1" customWidth="1"/>
    <col min="12531" max="12531" width="18.7109375" style="1" customWidth="1"/>
    <col min="12532" max="12532" width="23.5703125" style="1" customWidth="1"/>
    <col min="12533" max="12533" width="30.7109375" style="1" customWidth="1"/>
    <col min="12534" max="12534" width="25.140625" style="1" customWidth="1"/>
    <col min="12535" max="12538" width="0" style="1" hidden="1" customWidth="1"/>
    <col min="12539" max="12539" width="0.85546875" style="1" customWidth="1"/>
    <col min="12540" max="12540" width="21.7109375" style="1" customWidth="1"/>
    <col min="12541" max="12541" width="22.85546875" style="1" customWidth="1"/>
    <col min="12542" max="12542" width="21.28515625" style="1" customWidth="1"/>
    <col min="12543" max="12543" width="11.5703125" style="1"/>
    <col min="12544" max="12544" width="15.28515625" style="1" bestFit="1" customWidth="1"/>
    <col min="12545" max="12778" width="11.5703125" style="1"/>
    <col min="12779" max="12779" width="3.28515625" style="1" customWidth="1"/>
    <col min="12780" max="12780" width="11.5703125" style="1"/>
    <col min="12781" max="12781" width="48.28515625" style="1" customWidth="1"/>
    <col min="12782" max="12782" width="11.5703125" style="1"/>
    <col min="12783" max="12785" width="21.42578125" style="1" customWidth="1"/>
    <col min="12786" max="12786" width="20.7109375" style="1" customWidth="1"/>
    <col min="12787" max="12787" width="18.7109375" style="1" customWidth="1"/>
    <col min="12788" max="12788" width="23.5703125" style="1" customWidth="1"/>
    <col min="12789" max="12789" width="30.7109375" style="1" customWidth="1"/>
    <col min="12790" max="12790" width="25.140625" style="1" customWidth="1"/>
    <col min="12791" max="12794" width="0" style="1" hidden="1" customWidth="1"/>
    <col min="12795" max="12795" width="0.85546875" style="1" customWidth="1"/>
    <col min="12796" max="12796" width="21.7109375" style="1" customWidth="1"/>
    <col min="12797" max="12797" width="22.85546875" style="1" customWidth="1"/>
    <col min="12798" max="12798" width="21.28515625" style="1" customWidth="1"/>
    <col min="12799" max="12799" width="11.5703125" style="1"/>
    <col min="12800" max="12800" width="15.28515625" style="1" bestFit="1" customWidth="1"/>
    <col min="12801" max="13034" width="11.5703125" style="1"/>
    <col min="13035" max="13035" width="3.28515625" style="1" customWidth="1"/>
    <col min="13036" max="13036" width="11.5703125" style="1"/>
    <col min="13037" max="13037" width="48.28515625" style="1" customWidth="1"/>
    <col min="13038" max="13038" width="11.5703125" style="1"/>
    <col min="13039" max="13041" width="21.42578125" style="1" customWidth="1"/>
    <col min="13042" max="13042" width="20.7109375" style="1" customWidth="1"/>
    <col min="13043" max="13043" width="18.7109375" style="1" customWidth="1"/>
    <col min="13044" max="13044" width="23.5703125" style="1" customWidth="1"/>
    <col min="13045" max="13045" width="30.7109375" style="1" customWidth="1"/>
    <col min="13046" max="13046" width="25.140625" style="1" customWidth="1"/>
    <col min="13047" max="13050" width="0" style="1" hidden="1" customWidth="1"/>
    <col min="13051" max="13051" width="0.85546875" style="1" customWidth="1"/>
    <col min="13052" max="13052" width="21.7109375" style="1" customWidth="1"/>
    <col min="13053" max="13053" width="22.85546875" style="1" customWidth="1"/>
    <col min="13054" max="13054" width="21.28515625" style="1" customWidth="1"/>
    <col min="13055" max="13055" width="11.5703125" style="1"/>
    <col min="13056" max="13056" width="15.28515625" style="1" bestFit="1" customWidth="1"/>
    <col min="13057" max="13290" width="11.5703125" style="1"/>
    <col min="13291" max="13291" width="3.28515625" style="1" customWidth="1"/>
    <col min="13292" max="13292" width="11.5703125" style="1"/>
    <col min="13293" max="13293" width="48.28515625" style="1" customWidth="1"/>
    <col min="13294" max="13294" width="11.5703125" style="1"/>
    <col min="13295" max="13297" width="21.42578125" style="1" customWidth="1"/>
    <col min="13298" max="13298" width="20.7109375" style="1" customWidth="1"/>
    <col min="13299" max="13299" width="18.7109375" style="1" customWidth="1"/>
    <col min="13300" max="13300" width="23.5703125" style="1" customWidth="1"/>
    <col min="13301" max="13301" width="30.7109375" style="1" customWidth="1"/>
    <col min="13302" max="13302" width="25.140625" style="1" customWidth="1"/>
    <col min="13303" max="13306" width="0" style="1" hidden="1" customWidth="1"/>
    <col min="13307" max="13307" width="0.85546875" style="1" customWidth="1"/>
    <col min="13308" max="13308" width="21.7109375" style="1" customWidth="1"/>
    <col min="13309" max="13309" width="22.85546875" style="1" customWidth="1"/>
    <col min="13310" max="13310" width="21.28515625" style="1" customWidth="1"/>
    <col min="13311" max="13311" width="11.5703125" style="1"/>
    <col min="13312" max="13312" width="15.28515625" style="1" bestFit="1" customWidth="1"/>
    <col min="13313" max="13546" width="11.5703125" style="1"/>
    <col min="13547" max="13547" width="3.28515625" style="1" customWidth="1"/>
    <col min="13548" max="13548" width="11.5703125" style="1"/>
    <col min="13549" max="13549" width="48.28515625" style="1" customWidth="1"/>
    <col min="13550" max="13550" width="11.5703125" style="1"/>
    <col min="13551" max="13553" width="21.42578125" style="1" customWidth="1"/>
    <col min="13554" max="13554" width="20.7109375" style="1" customWidth="1"/>
    <col min="13555" max="13555" width="18.7109375" style="1" customWidth="1"/>
    <col min="13556" max="13556" width="23.5703125" style="1" customWidth="1"/>
    <col min="13557" max="13557" width="30.7109375" style="1" customWidth="1"/>
    <col min="13558" max="13558" width="25.140625" style="1" customWidth="1"/>
    <col min="13559" max="13562" width="0" style="1" hidden="1" customWidth="1"/>
    <col min="13563" max="13563" width="0.85546875" style="1" customWidth="1"/>
    <col min="13564" max="13564" width="21.7109375" style="1" customWidth="1"/>
    <col min="13565" max="13565" width="22.85546875" style="1" customWidth="1"/>
    <col min="13566" max="13566" width="21.28515625" style="1" customWidth="1"/>
    <col min="13567" max="13567" width="11.5703125" style="1"/>
    <col min="13568" max="13568" width="15.28515625" style="1" bestFit="1" customWidth="1"/>
    <col min="13569" max="13802" width="11.5703125" style="1"/>
    <col min="13803" max="13803" width="3.28515625" style="1" customWidth="1"/>
    <col min="13804" max="13804" width="11.5703125" style="1"/>
    <col min="13805" max="13805" width="48.28515625" style="1" customWidth="1"/>
    <col min="13806" max="13806" width="11.5703125" style="1"/>
    <col min="13807" max="13809" width="21.42578125" style="1" customWidth="1"/>
    <col min="13810" max="13810" width="20.7109375" style="1" customWidth="1"/>
    <col min="13811" max="13811" width="18.7109375" style="1" customWidth="1"/>
    <col min="13812" max="13812" width="23.5703125" style="1" customWidth="1"/>
    <col min="13813" max="13813" width="30.7109375" style="1" customWidth="1"/>
    <col min="13814" max="13814" width="25.140625" style="1" customWidth="1"/>
    <col min="13815" max="13818" width="0" style="1" hidden="1" customWidth="1"/>
    <col min="13819" max="13819" width="0.85546875" style="1" customWidth="1"/>
    <col min="13820" max="13820" width="21.7109375" style="1" customWidth="1"/>
    <col min="13821" max="13821" width="22.85546875" style="1" customWidth="1"/>
    <col min="13822" max="13822" width="21.28515625" style="1" customWidth="1"/>
    <col min="13823" max="13823" width="11.5703125" style="1"/>
    <col min="13824" max="13824" width="15.28515625" style="1" bestFit="1" customWidth="1"/>
    <col min="13825" max="14058" width="11.5703125" style="1"/>
    <col min="14059" max="14059" width="3.28515625" style="1" customWidth="1"/>
    <col min="14060" max="14060" width="11.5703125" style="1"/>
    <col min="14061" max="14061" width="48.28515625" style="1" customWidth="1"/>
    <col min="14062" max="14062" width="11.5703125" style="1"/>
    <col min="14063" max="14065" width="21.42578125" style="1" customWidth="1"/>
    <col min="14066" max="14066" width="20.7109375" style="1" customWidth="1"/>
    <col min="14067" max="14067" width="18.7109375" style="1" customWidth="1"/>
    <col min="14068" max="14068" width="23.5703125" style="1" customWidth="1"/>
    <col min="14069" max="14069" width="30.7109375" style="1" customWidth="1"/>
    <col min="14070" max="14070" width="25.140625" style="1" customWidth="1"/>
    <col min="14071" max="14074" width="0" style="1" hidden="1" customWidth="1"/>
    <col min="14075" max="14075" width="0.85546875" style="1" customWidth="1"/>
    <col min="14076" max="14076" width="21.7109375" style="1" customWidth="1"/>
    <col min="14077" max="14077" width="22.85546875" style="1" customWidth="1"/>
    <col min="14078" max="14078" width="21.28515625" style="1" customWidth="1"/>
    <col min="14079" max="14079" width="11.5703125" style="1"/>
    <col min="14080" max="14080" width="15.28515625" style="1" bestFit="1" customWidth="1"/>
    <col min="14081" max="14314" width="11.5703125" style="1"/>
    <col min="14315" max="14315" width="3.28515625" style="1" customWidth="1"/>
    <col min="14316" max="14316" width="11.5703125" style="1"/>
    <col min="14317" max="14317" width="48.28515625" style="1" customWidth="1"/>
    <col min="14318" max="14318" width="11.5703125" style="1"/>
    <col min="14319" max="14321" width="21.42578125" style="1" customWidth="1"/>
    <col min="14322" max="14322" width="20.7109375" style="1" customWidth="1"/>
    <col min="14323" max="14323" width="18.7109375" style="1" customWidth="1"/>
    <col min="14324" max="14324" width="23.5703125" style="1" customWidth="1"/>
    <col min="14325" max="14325" width="30.7109375" style="1" customWidth="1"/>
    <col min="14326" max="14326" width="25.140625" style="1" customWidth="1"/>
    <col min="14327" max="14330" width="0" style="1" hidden="1" customWidth="1"/>
    <col min="14331" max="14331" width="0.85546875" style="1" customWidth="1"/>
    <col min="14332" max="14332" width="21.7109375" style="1" customWidth="1"/>
    <col min="14333" max="14333" width="22.85546875" style="1" customWidth="1"/>
    <col min="14334" max="14334" width="21.28515625" style="1" customWidth="1"/>
    <col min="14335" max="14335" width="11.5703125" style="1"/>
    <col min="14336" max="14336" width="15.28515625" style="1" bestFit="1" customWidth="1"/>
    <col min="14337" max="14570" width="11.5703125" style="1"/>
    <col min="14571" max="14571" width="3.28515625" style="1" customWidth="1"/>
    <col min="14572" max="14572" width="11.5703125" style="1"/>
    <col min="14573" max="14573" width="48.28515625" style="1" customWidth="1"/>
    <col min="14574" max="14574" width="11.5703125" style="1"/>
    <col min="14575" max="14577" width="21.42578125" style="1" customWidth="1"/>
    <col min="14578" max="14578" width="20.7109375" style="1" customWidth="1"/>
    <col min="14579" max="14579" width="18.7109375" style="1" customWidth="1"/>
    <col min="14580" max="14580" width="23.5703125" style="1" customWidth="1"/>
    <col min="14581" max="14581" width="30.7109375" style="1" customWidth="1"/>
    <col min="14582" max="14582" width="25.140625" style="1" customWidth="1"/>
    <col min="14583" max="14586" width="0" style="1" hidden="1" customWidth="1"/>
    <col min="14587" max="14587" width="0.85546875" style="1" customWidth="1"/>
    <col min="14588" max="14588" width="21.7109375" style="1" customWidth="1"/>
    <col min="14589" max="14589" width="22.85546875" style="1" customWidth="1"/>
    <col min="14590" max="14590" width="21.28515625" style="1" customWidth="1"/>
    <col min="14591" max="14591" width="11.5703125" style="1"/>
    <col min="14592" max="14592" width="15.28515625" style="1" bestFit="1" customWidth="1"/>
    <col min="14593" max="14826" width="11.5703125" style="1"/>
    <col min="14827" max="14827" width="3.28515625" style="1" customWidth="1"/>
    <col min="14828" max="14828" width="11.5703125" style="1"/>
    <col min="14829" max="14829" width="48.28515625" style="1" customWidth="1"/>
    <col min="14830" max="14830" width="11.5703125" style="1"/>
    <col min="14831" max="14833" width="21.42578125" style="1" customWidth="1"/>
    <col min="14834" max="14834" width="20.7109375" style="1" customWidth="1"/>
    <col min="14835" max="14835" width="18.7109375" style="1" customWidth="1"/>
    <col min="14836" max="14836" width="23.5703125" style="1" customWidth="1"/>
    <col min="14837" max="14837" width="30.7109375" style="1" customWidth="1"/>
    <col min="14838" max="14838" width="25.140625" style="1" customWidth="1"/>
    <col min="14839" max="14842" width="0" style="1" hidden="1" customWidth="1"/>
    <col min="14843" max="14843" width="0.85546875" style="1" customWidth="1"/>
    <col min="14844" max="14844" width="21.7109375" style="1" customWidth="1"/>
    <col min="14845" max="14845" width="22.85546875" style="1" customWidth="1"/>
    <col min="14846" max="14846" width="21.28515625" style="1" customWidth="1"/>
    <col min="14847" max="14847" width="11.5703125" style="1"/>
    <col min="14848" max="14848" width="15.28515625" style="1" bestFit="1" customWidth="1"/>
    <col min="14849" max="15082" width="11.5703125" style="1"/>
    <col min="15083" max="15083" width="3.28515625" style="1" customWidth="1"/>
    <col min="15084" max="15084" width="11.5703125" style="1"/>
    <col min="15085" max="15085" width="48.28515625" style="1" customWidth="1"/>
    <col min="15086" max="15086" width="11.5703125" style="1"/>
    <col min="15087" max="15089" width="21.42578125" style="1" customWidth="1"/>
    <col min="15090" max="15090" width="20.7109375" style="1" customWidth="1"/>
    <col min="15091" max="15091" width="18.7109375" style="1" customWidth="1"/>
    <col min="15092" max="15092" width="23.5703125" style="1" customWidth="1"/>
    <col min="15093" max="15093" width="30.7109375" style="1" customWidth="1"/>
    <col min="15094" max="15094" width="25.140625" style="1" customWidth="1"/>
    <col min="15095" max="15098" width="0" style="1" hidden="1" customWidth="1"/>
    <col min="15099" max="15099" width="0.85546875" style="1" customWidth="1"/>
    <col min="15100" max="15100" width="21.7109375" style="1" customWidth="1"/>
    <col min="15101" max="15101" width="22.85546875" style="1" customWidth="1"/>
    <col min="15102" max="15102" width="21.28515625" style="1" customWidth="1"/>
    <col min="15103" max="15103" width="11.5703125" style="1"/>
    <col min="15104" max="15104" width="15.28515625" style="1" bestFit="1" customWidth="1"/>
    <col min="15105" max="15338" width="11.5703125" style="1"/>
    <col min="15339" max="15339" width="3.28515625" style="1" customWidth="1"/>
    <col min="15340" max="15340" width="11.5703125" style="1"/>
    <col min="15341" max="15341" width="48.28515625" style="1" customWidth="1"/>
    <col min="15342" max="15342" width="11.5703125" style="1"/>
    <col min="15343" max="15345" width="21.42578125" style="1" customWidth="1"/>
    <col min="15346" max="15346" width="20.7109375" style="1" customWidth="1"/>
    <col min="15347" max="15347" width="18.7109375" style="1" customWidth="1"/>
    <col min="15348" max="15348" width="23.5703125" style="1" customWidth="1"/>
    <col min="15349" max="15349" width="30.7109375" style="1" customWidth="1"/>
    <col min="15350" max="15350" width="25.140625" style="1" customWidth="1"/>
    <col min="15351" max="15354" width="0" style="1" hidden="1" customWidth="1"/>
    <col min="15355" max="15355" width="0.85546875" style="1" customWidth="1"/>
    <col min="15356" max="15356" width="21.7109375" style="1" customWidth="1"/>
    <col min="15357" max="15357" width="22.85546875" style="1" customWidth="1"/>
    <col min="15358" max="15358" width="21.28515625" style="1" customWidth="1"/>
    <col min="15359" max="15359" width="11.5703125" style="1"/>
    <col min="15360" max="15360" width="15.28515625" style="1" bestFit="1" customWidth="1"/>
    <col min="15361" max="15594" width="11.5703125" style="1"/>
    <col min="15595" max="15595" width="3.28515625" style="1" customWidth="1"/>
    <col min="15596" max="15596" width="11.5703125" style="1"/>
    <col min="15597" max="15597" width="48.28515625" style="1" customWidth="1"/>
    <col min="15598" max="15598" width="11.5703125" style="1"/>
    <col min="15599" max="15601" width="21.42578125" style="1" customWidth="1"/>
    <col min="15602" max="15602" width="20.7109375" style="1" customWidth="1"/>
    <col min="15603" max="15603" width="18.7109375" style="1" customWidth="1"/>
    <col min="15604" max="15604" width="23.5703125" style="1" customWidth="1"/>
    <col min="15605" max="15605" width="30.7109375" style="1" customWidth="1"/>
    <col min="15606" max="15606" width="25.140625" style="1" customWidth="1"/>
    <col min="15607" max="15610" width="0" style="1" hidden="1" customWidth="1"/>
    <col min="15611" max="15611" width="0.85546875" style="1" customWidth="1"/>
    <col min="15612" max="15612" width="21.7109375" style="1" customWidth="1"/>
    <col min="15613" max="15613" width="22.85546875" style="1" customWidth="1"/>
    <col min="15614" max="15614" width="21.28515625" style="1" customWidth="1"/>
    <col min="15615" max="15615" width="11.5703125" style="1"/>
    <col min="15616" max="15616" width="15.28515625" style="1" bestFit="1" customWidth="1"/>
    <col min="15617" max="15850" width="11.5703125" style="1"/>
    <col min="15851" max="15851" width="3.28515625" style="1" customWidth="1"/>
    <col min="15852" max="15852" width="11.5703125" style="1"/>
    <col min="15853" max="15853" width="48.28515625" style="1" customWidth="1"/>
    <col min="15854" max="15854" width="11.5703125" style="1"/>
    <col min="15855" max="15857" width="21.42578125" style="1" customWidth="1"/>
    <col min="15858" max="15858" width="20.7109375" style="1" customWidth="1"/>
    <col min="15859" max="15859" width="18.7109375" style="1" customWidth="1"/>
    <col min="15860" max="15860" width="23.5703125" style="1" customWidth="1"/>
    <col min="15861" max="15861" width="30.7109375" style="1" customWidth="1"/>
    <col min="15862" max="15862" width="25.140625" style="1" customWidth="1"/>
    <col min="15863" max="15866" width="0" style="1" hidden="1" customWidth="1"/>
    <col min="15867" max="15867" width="0.85546875" style="1" customWidth="1"/>
    <col min="15868" max="15868" width="21.7109375" style="1" customWidth="1"/>
    <col min="15869" max="15869" width="22.85546875" style="1" customWidth="1"/>
    <col min="15870" max="15870" width="21.28515625" style="1" customWidth="1"/>
    <col min="15871" max="15871" width="11.5703125" style="1"/>
    <col min="15872" max="15872" width="15.28515625" style="1" bestFit="1" customWidth="1"/>
    <col min="15873" max="16106" width="11.5703125" style="1"/>
    <col min="16107" max="16107" width="3.28515625" style="1" customWidth="1"/>
    <col min="16108" max="16108" width="11.5703125" style="1"/>
    <col min="16109" max="16109" width="48.28515625" style="1" customWidth="1"/>
    <col min="16110" max="16110" width="11.5703125" style="1"/>
    <col min="16111" max="16113" width="21.42578125" style="1" customWidth="1"/>
    <col min="16114" max="16114" width="20.7109375" style="1" customWidth="1"/>
    <col min="16115" max="16115" width="18.7109375" style="1" customWidth="1"/>
    <col min="16116" max="16116" width="23.5703125" style="1" customWidth="1"/>
    <col min="16117" max="16117" width="30.7109375" style="1" customWidth="1"/>
    <col min="16118" max="16118" width="25.140625" style="1" customWidth="1"/>
    <col min="16119" max="16122" width="0" style="1" hidden="1" customWidth="1"/>
    <col min="16123" max="16123" width="0.85546875" style="1" customWidth="1"/>
    <col min="16124" max="16124" width="21.7109375" style="1" customWidth="1"/>
    <col min="16125" max="16125" width="22.85546875" style="1" customWidth="1"/>
    <col min="16126" max="16126" width="21.28515625" style="1" customWidth="1"/>
    <col min="16127" max="16127" width="11.5703125" style="1"/>
    <col min="16128" max="16128" width="15.28515625" style="1" bestFit="1" customWidth="1"/>
    <col min="16129" max="16384" width="11.5703125" style="1"/>
  </cols>
  <sheetData>
    <row r="1" spans="1:7" ht="15" customHeight="1" x14ac:dyDescent="0.2">
      <c r="A1" s="183" t="s">
        <v>222</v>
      </c>
      <c r="B1" s="183"/>
      <c r="C1" s="183"/>
      <c r="D1" s="183"/>
      <c r="E1" s="183"/>
      <c r="F1" s="183"/>
    </row>
    <row r="2" spans="1:7" ht="42" customHeight="1" thickBot="1" x14ac:dyDescent="0.25">
      <c r="A2" s="183" t="s">
        <v>221</v>
      </c>
      <c r="B2" s="183"/>
      <c r="C2" s="183"/>
      <c r="D2" s="183"/>
      <c r="E2" s="183"/>
      <c r="F2" s="183"/>
    </row>
    <row r="3" spans="1:7" ht="20.25" customHeight="1" x14ac:dyDescent="0.2">
      <c r="A3" s="188" t="s">
        <v>225</v>
      </c>
      <c r="B3" s="189"/>
      <c r="C3" s="189"/>
      <c r="D3" s="189"/>
      <c r="E3" s="189"/>
      <c r="F3" s="190"/>
    </row>
    <row r="4" spans="1:7" x14ac:dyDescent="0.2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</row>
    <row r="5" spans="1:7" x14ac:dyDescent="0.2">
      <c r="A5" s="4"/>
      <c r="B5" s="58" t="s">
        <v>228</v>
      </c>
      <c r="C5" s="4"/>
      <c r="D5" s="4"/>
      <c r="E5" s="4"/>
      <c r="F5" s="4"/>
    </row>
    <row r="6" spans="1:7" x14ac:dyDescent="0.2">
      <c r="A6" s="22" t="s">
        <v>230</v>
      </c>
      <c r="B6" s="23" t="s">
        <v>145</v>
      </c>
      <c r="C6" s="23"/>
      <c r="D6" s="22"/>
      <c r="E6" s="59"/>
      <c r="F6" s="61"/>
    </row>
    <row r="7" spans="1:7" x14ac:dyDescent="0.2">
      <c r="A7" s="17">
        <v>1</v>
      </c>
      <c r="B7" s="24" t="s">
        <v>6</v>
      </c>
      <c r="C7" s="8"/>
      <c r="D7" s="40"/>
      <c r="E7" s="59"/>
      <c r="F7" s="61"/>
    </row>
    <row r="8" spans="1:7" ht="38.450000000000003" customHeight="1" x14ac:dyDescent="0.2">
      <c r="A8" s="12" t="s">
        <v>71</v>
      </c>
      <c r="B8" s="25" t="s">
        <v>47</v>
      </c>
      <c r="C8" s="12" t="s">
        <v>7</v>
      </c>
      <c r="D8" s="41">
        <v>73.3</v>
      </c>
      <c r="E8" s="65">
        <v>27650.52</v>
      </c>
      <c r="F8" s="83">
        <f t="shared" ref="F8:F17" si="0">ROUND(D8*E8,2)</f>
        <v>2026783.12</v>
      </c>
      <c r="G8" s="81"/>
    </row>
    <row r="9" spans="1:7" ht="30" customHeight="1" x14ac:dyDescent="0.2">
      <c r="A9" s="12" t="s">
        <v>72</v>
      </c>
      <c r="B9" s="25" t="s">
        <v>119</v>
      </c>
      <c r="C9" s="12" t="s">
        <v>7</v>
      </c>
      <c r="D9" s="41">
        <v>31.16</v>
      </c>
      <c r="E9" s="65">
        <v>31440.23</v>
      </c>
      <c r="F9" s="83">
        <f t="shared" si="0"/>
        <v>979677.57</v>
      </c>
      <c r="G9" s="81"/>
    </row>
    <row r="10" spans="1:7" ht="25.15" customHeight="1" x14ac:dyDescent="0.2">
      <c r="A10" s="12" t="s">
        <v>73</v>
      </c>
      <c r="B10" s="25" t="s">
        <v>48</v>
      </c>
      <c r="C10" s="12" t="s">
        <v>45</v>
      </c>
      <c r="D10" s="41">
        <v>1</v>
      </c>
      <c r="E10" s="65">
        <v>101300.32</v>
      </c>
      <c r="F10" s="83">
        <f t="shared" si="0"/>
        <v>101300.32</v>
      </c>
      <c r="G10" s="81"/>
    </row>
    <row r="11" spans="1:7" ht="25.15" customHeight="1" x14ac:dyDescent="0.2">
      <c r="A11" s="12" t="s">
        <v>74</v>
      </c>
      <c r="B11" s="25" t="s">
        <v>49</v>
      </c>
      <c r="C11" s="12" t="s">
        <v>45</v>
      </c>
      <c r="D11" s="41">
        <v>6</v>
      </c>
      <c r="E11" s="65">
        <v>101300.32</v>
      </c>
      <c r="F11" s="83">
        <f t="shared" si="0"/>
        <v>607801.92000000004</v>
      </c>
      <c r="G11" s="81"/>
    </row>
    <row r="12" spans="1:7" ht="25.15" customHeight="1" x14ac:dyDescent="0.2">
      <c r="A12" s="12" t="s">
        <v>75</v>
      </c>
      <c r="B12" s="25" t="s">
        <v>50</v>
      </c>
      <c r="C12" s="12" t="s">
        <v>45</v>
      </c>
      <c r="D12" s="41">
        <v>1</v>
      </c>
      <c r="E12" s="65">
        <v>304150.84999999998</v>
      </c>
      <c r="F12" s="83">
        <f t="shared" si="0"/>
        <v>304150.84999999998</v>
      </c>
      <c r="G12" s="81"/>
    </row>
    <row r="13" spans="1:7" ht="25.15" customHeight="1" x14ac:dyDescent="0.2">
      <c r="A13" s="12" t="s">
        <v>76</v>
      </c>
      <c r="B13" s="25" t="s">
        <v>51</v>
      </c>
      <c r="C13" s="12" t="s">
        <v>45</v>
      </c>
      <c r="D13" s="41">
        <v>1</v>
      </c>
      <c r="E13" s="65">
        <v>380100</v>
      </c>
      <c r="F13" s="83">
        <f t="shared" si="0"/>
        <v>380100</v>
      </c>
      <c r="G13" s="81"/>
    </row>
    <row r="14" spans="1:7" ht="25.15" customHeight="1" x14ac:dyDescent="0.2">
      <c r="A14" s="12" t="s">
        <v>77</v>
      </c>
      <c r="B14" s="25" t="s">
        <v>121</v>
      </c>
      <c r="C14" s="12" t="s">
        <v>7</v>
      </c>
      <c r="D14" s="41">
        <v>103</v>
      </c>
      <c r="E14" s="65">
        <v>12680.36</v>
      </c>
      <c r="F14" s="83">
        <f t="shared" si="0"/>
        <v>1306077.08</v>
      </c>
      <c r="G14" s="81"/>
    </row>
    <row r="15" spans="1:7" x14ac:dyDescent="0.2">
      <c r="A15" s="17">
        <v>2</v>
      </c>
      <c r="B15" s="24" t="s">
        <v>8</v>
      </c>
      <c r="C15" s="8"/>
      <c r="D15" s="40"/>
      <c r="E15" s="84"/>
      <c r="F15" s="83">
        <f t="shared" si="0"/>
        <v>0</v>
      </c>
      <c r="G15" s="81"/>
    </row>
    <row r="16" spans="1:7" ht="30" customHeight="1" x14ac:dyDescent="0.2">
      <c r="A16" s="8" t="s">
        <v>9</v>
      </c>
      <c r="B16" s="27" t="s">
        <v>126</v>
      </c>
      <c r="C16" s="8" t="s">
        <v>10</v>
      </c>
      <c r="D16" s="41">
        <v>13</v>
      </c>
      <c r="E16" s="65">
        <v>37550.120000000003</v>
      </c>
      <c r="F16" s="83">
        <f t="shared" si="0"/>
        <v>488151.56</v>
      </c>
      <c r="G16" s="81"/>
    </row>
    <row r="17" spans="1:7" x14ac:dyDescent="0.2">
      <c r="A17" s="8" t="s">
        <v>55</v>
      </c>
      <c r="B17" s="27" t="s">
        <v>135</v>
      </c>
      <c r="C17" s="8" t="s">
        <v>10</v>
      </c>
      <c r="D17" s="41">
        <v>30.41</v>
      </c>
      <c r="E17" s="65">
        <v>130000</v>
      </c>
      <c r="F17" s="83">
        <f t="shared" si="0"/>
        <v>3953300</v>
      </c>
      <c r="G17" s="81"/>
    </row>
    <row r="18" spans="1:7" x14ac:dyDescent="0.2">
      <c r="A18" s="17">
        <v>3</v>
      </c>
      <c r="B18" s="24" t="s">
        <v>203</v>
      </c>
      <c r="C18" s="8"/>
      <c r="D18" s="40"/>
      <c r="E18" s="65"/>
      <c r="F18" s="83"/>
      <c r="G18" s="81"/>
    </row>
    <row r="19" spans="1:7" x14ac:dyDescent="0.2">
      <c r="A19" s="17" t="s">
        <v>12</v>
      </c>
      <c r="B19" s="24" t="s">
        <v>13</v>
      </c>
      <c r="C19" s="8"/>
      <c r="D19" s="40"/>
      <c r="E19" s="65"/>
      <c r="F19" s="83"/>
      <c r="G19" s="81"/>
    </row>
    <row r="20" spans="1:7" ht="33" customHeight="1" x14ac:dyDescent="0.2">
      <c r="A20" s="8" t="s">
        <v>14</v>
      </c>
      <c r="B20" s="27" t="s">
        <v>15</v>
      </c>
      <c r="C20" s="8" t="s">
        <v>10</v>
      </c>
      <c r="D20" s="41">
        <v>4.6100000000000003</v>
      </c>
      <c r="E20" s="65">
        <v>653050.14</v>
      </c>
      <c r="F20" s="83">
        <f t="shared" ref="F20:F28" si="1">ROUND(D20*E20,2)</f>
        <v>3010561.15</v>
      </c>
      <c r="G20" s="81"/>
    </row>
    <row r="21" spans="1:7" x14ac:dyDescent="0.2">
      <c r="A21" s="8" t="s">
        <v>16</v>
      </c>
      <c r="B21" s="27" t="s">
        <v>53</v>
      </c>
      <c r="C21" s="8" t="s">
        <v>10</v>
      </c>
      <c r="D21" s="41">
        <v>0.62</v>
      </c>
      <c r="E21" s="65">
        <v>953200</v>
      </c>
      <c r="F21" s="83">
        <f t="shared" si="1"/>
        <v>590984</v>
      </c>
      <c r="G21" s="81"/>
    </row>
    <row r="22" spans="1:7" x14ac:dyDescent="0.2">
      <c r="A22" s="8" t="s">
        <v>17</v>
      </c>
      <c r="B22" s="28" t="s">
        <v>85</v>
      </c>
      <c r="C22" s="8" t="s">
        <v>10</v>
      </c>
      <c r="D22" s="41">
        <v>0.54</v>
      </c>
      <c r="E22" s="65">
        <v>987200.25</v>
      </c>
      <c r="F22" s="83">
        <f t="shared" si="1"/>
        <v>533088.14</v>
      </c>
      <c r="G22" s="81"/>
    </row>
    <row r="23" spans="1:7" ht="25.5" x14ac:dyDescent="0.2">
      <c r="A23" s="8" t="s">
        <v>61</v>
      </c>
      <c r="B23" s="25" t="s">
        <v>122</v>
      </c>
      <c r="C23" s="8" t="s">
        <v>52</v>
      </c>
      <c r="D23" s="41">
        <v>25.8</v>
      </c>
      <c r="E23" s="65">
        <v>106556.25</v>
      </c>
      <c r="F23" s="83">
        <f t="shared" si="1"/>
        <v>2749151.25</v>
      </c>
      <c r="G23" s="81"/>
    </row>
    <row r="24" spans="1:7" x14ac:dyDescent="0.2">
      <c r="A24" s="17" t="s">
        <v>18</v>
      </c>
      <c r="B24" s="24" t="s">
        <v>19</v>
      </c>
      <c r="C24" s="8"/>
      <c r="D24" s="40"/>
      <c r="E24" s="65"/>
      <c r="F24" s="83">
        <f t="shared" si="1"/>
        <v>0</v>
      </c>
      <c r="G24" s="81"/>
    </row>
    <row r="25" spans="1:7" ht="26.25" customHeight="1" x14ac:dyDescent="0.2">
      <c r="A25" s="8" t="s">
        <v>56</v>
      </c>
      <c r="B25" s="27" t="s">
        <v>21</v>
      </c>
      <c r="C25" s="8" t="s">
        <v>7</v>
      </c>
      <c r="D25" s="41">
        <v>102</v>
      </c>
      <c r="E25" s="65">
        <v>100326</v>
      </c>
      <c r="F25" s="83">
        <f t="shared" si="1"/>
        <v>10233252</v>
      </c>
      <c r="G25" s="81"/>
    </row>
    <row r="26" spans="1:7" ht="26.25" customHeight="1" x14ac:dyDescent="0.2">
      <c r="A26" s="8" t="s">
        <v>57</v>
      </c>
      <c r="B26" s="27" t="s">
        <v>136</v>
      </c>
      <c r="C26" s="8" t="s">
        <v>52</v>
      </c>
      <c r="D26" s="41">
        <v>34</v>
      </c>
      <c r="E26" s="65">
        <v>112954</v>
      </c>
      <c r="F26" s="83">
        <f t="shared" si="1"/>
        <v>3840436</v>
      </c>
      <c r="G26" s="81"/>
    </row>
    <row r="27" spans="1:7" x14ac:dyDescent="0.2">
      <c r="A27" s="8" t="s">
        <v>58</v>
      </c>
      <c r="B27" s="27" t="s">
        <v>144</v>
      </c>
      <c r="C27" s="8" t="s">
        <v>52</v>
      </c>
      <c r="D27" s="41">
        <v>20.2</v>
      </c>
      <c r="E27" s="65">
        <v>77256.350000000006</v>
      </c>
      <c r="F27" s="83">
        <f t="shared" si="1"/>
        <v>1560578.27</v>
      </c>
      <c r="G27" s="81"/>
    </row>
    <row r="28" spans="1:7" ht="25.5" x14ac:dyDescent="0.2">
      <c r="A28" s="8" t="s">
        <v>134</v>
      </c>
      <c r="B28" s="27" t="s">
        <v>143</v>
      </c>
      <c r="C28" s="8" t="s">
        <v>52</v>
      </c>
      <c r="D28" s="41">
        <v>25.82</v>
      </c>
      <c r="E28" s="65">
        <v>82000</v>
      </c>
      <c r="F28" s="83">
        <f t="shared" si="1"/>
        <v>2117240</v>
      </c>
      <c r="G28" s="81"/>
    </row>
    <row r="29" spans="1:7" x14ac:dyDescent="0.2">
      <c r="A29" s="17" t="s">
        <v>22</v>
      </c>
      <c r="B29" s="24" t="s">
        <v>23</v>
      </c>
      <c r="C29" s="8"/>
      <c r="D29" s="40"/>
      <c r="E29" s="65"/>
      <c r="F29" s="83"/>
      <c r="G29" s="81"/>
    </row>
    <row r="30" spans="1:7" ht="63.75" x14ac:dyDescent="0.2">
      <c r="A30" s="8" t="s">
        <v>24</v>
      </c>
      <c r="B30" s="27" t="s">
        <v>137</v>
      </c>
      <c r="C30" s="8" t="s">
        <v>26</v>
      </c>
      <c r="D30" s="41">
        <v>950</v>
      </c>
      <c r="E30" s="65">
        <v>9544</v>
      </c>
      <c r="F30" s="83">
        <f>ROUND(D30*E30,2)</f>
        <v>9066800</v>
      </c>
      <c r="G30" s="81"/>
    </row>
    <row r="31" spans="1:7" x14ac:dyDescent="0.2">
      <c r="A31" s="17">
        <v>4</v>
      </c>
      <c r="B31" s="24" t="s">
        <v>80</v>
      </c>
      <c r="C31" s="8"/>
      <c r="D31" s="42"/>
      <c r="E31" s="84"/>
      <c r="F31" s="83">
        <f>ROUND(D31*E31,2)</f>
        <v>0</v>
      </c>
      <c r="G31" s="81"/>
    </row>
    <row r="32" spans="1:7" ht="38.25" x14ac:dyDescent="0.2">
      <c r="A32" s="8" t="s">
        <v>54</v>
      </c>
      <c r="B32" s="27" t="s">
        <v>81</v>
      </c>
      <c r="C32" s="8" t="s">
        <v>32</v>
      </c>
      <c r="D32" s="41">
        <v>6</v>
      </c>
      <c r="E32" s="65">
        <v>311365.89</v>
      </c>
      <c r="F32" s="83">
        <f>ROUND(D32*E32,2)</f>
        <v>1868195.34</v>
      </c>
      <c r="G32" s="81"/>
    </row>
    <row r="33" spans="1:7" ht="38.25" x14ac:dyDescent="0.2">
      <c r="A33" s="8" t="s">
        <v>116</v>
      </c>
      <c r="B33" s="27" t="s">
        <v>150</v>
      </c>
      <c r="C33" s="8" t="s">
        <v>52</v>
      </c>
      <c r="D33" s="41">
        <v>213</v>
      </c>
      <c r="E33" s="65">
        <v>25377.14</v>
      </c>
      <c r="F33" s="83">
        <f>ROUND(D33*E33,2)</f>
        <v>5405330.8200000003</v>
      </c>
      <c r="G33" s="81"/>
    </row>
    <row r="34" spans="1:7" ht="25.5" x14ac:dyDescent="0.2">
      <c r="A34" s="8" t="s">
        <v>117</v>
      </c>
      <c r="B34" s="27" t="s">
        <v>151</v>
      </c>
      <c r="C34" s="8" t="s">
        <v>7</v>
      </c>
      <c r="D34" s="41">
        <v>103</v>
      </c>
      <c r="E34" s="65">
        <v>129900</v>
      </c>
      <c r="F34" s="83">
        <f>ROUND(D34*E34,2)</f>
        <v>13379700</v>
      </c>
      <c r="G34" s="81"/>
    </row>
    <row r="35" spans="1:7" x14ac:dyDescent="0.2">
      <c r="A35" s="17">
        <v>5</v>
      </c>
      <c r="B35" s="24" t="s">
        <v>27</v>
      </c>
      <c r="C35" s="8"/>
      <c r="D35" s="40"/>
      <c r="E35" s="84"/>
      <c r="F35" s="83"/>
      <c r="G35" s="81"/>
    </row>
    <row r="36" spans="1:7" ht="38.25" x14ac:dyDescent="0.2">
      <c r="A36" s="8" t="s">
        <v>60</v>
      </c>
      <c r="B36" s="27" t="s">
        <v>128</v>
      </c>
      <c r="C36" s="8" t="s">
        <v>7</v>
      </c>
      <c r="D36" s="41">
        <v>58.88</v>
      </c>
      <c r="E36" s="65">
        <v>57000.58</v>
      </c>
      <c r="F36" s="83">
        <f t="shared" ref="F36:F43" si="2">ROUND(D36*E36,2)</f>
        <v>3356194.15</v>
      </c>
      <c r="G36" s="81"/>
    </row>
    <row r="37" spans="1:7" x14ac:dyDescent="0.2">
      <c r="A37" s="8" t="s">
        <v>86</v>
      </c>
      <c r="B37" s="27" t="s">
        <v>138</v>
      </c>
      <c r="C37" s="8" t="s">
        <v>7</v>
      </c>
      <c r="D37" s="41">
        <v>117.76</v>
      </c>
      <c r="E37" s="65">
        <v>39000.839999999997</v>
      </c>
      <c r="F37" s="83">
        <f t="shared" si="2"/>
        <v>4592738.92</v>
      </c>
      <c r="G37" s="81"/>
    </row>
    <row r="38" spans="1:7" ht="25.5" x14ac:dyDescent="0.2">
      <c r="A38" s="8" t="s">
        <v>87</v>
      </c>
      <c r="B38" s="27" t="s">
        <v>123</v>
      </c>
      <c r="C38" s="8" t="s">
        <v>7</v>
      </c>
      <c r="D38" s="41">
        <v>67.78</v>
      </c>
      <c r="E38" s="65">
        <v>22500.11</v>
      </c>
      <c r="F38" s="83">
        <f t="shared" si="2"/>
        <v>1525057.46</v>
      </c>
      <c r="G38" s="81"/>
    </row>
    <row r="39" spans="1:7" ht="25.5" x14ac:dyDescent="0.2">
      <c r="A39" s="8" t="s">
        <v>115</v>
      </c>
      <c r="B39" s="27" t="s">
        <v>124</v>
      </c>
      <c r="C39" s="8" t="s">
        <v>7</v>
      </c>
      <c r="D39" s="41">
        <v>67.78</v>
      </c>
      <c r="E39" s="65">
        <v>20100.23</v>
      </c>
      <c r="F39" s="83">
        <f t="shared" si="2"/>
        <v>1362393.59</v>
      </c>
      <c r="G39" s="81"/>
    </row>
    <row r="40" spans="1:7" x14ac:dyDescent="0.2">
      <c r="A40" s="17">
        <v>6</v>
      </c>
      <c r="B40" s="24" t="s">
        <v>28</v>
      </c>
      <c r="C40" s="8"/>
      <c r="D40" s="40"/>
      <c r="E40" s="84"/>
      <c r="F40" s="83">
        <f t="shared" si="2"/>
        <v>0</v>
      </c>
      <c r="G40" s="81"/>
    </row>
    <row r="41" spans="1:7" ht="33.75" customHeight="1" x14ac:dyDescent="0.2">
      <c r="A41" s="8" t="s">
        <v>66</v>
      </c>
      <c r="B41" s="27" t="s">
        <v>139</v>
      </c>
      <c r="C41" s="8" t="s">
        <v>7</v>
      </c>
      <c r="D41" s="41">
        <v>76.67</v>
      </c>
      <c r="E41" s="65">
        <v>84075</v>
      </c>
      <c r="F41" s="83">
        <f t="shared" si="2"/>
        <v>6446030.25</v>
      </c>
      <c r="G41" s="81"/>
    </row>
    <row r="42" spans="1:7" ht="44.25" customHeight="1" x14ac:dyDescent="0.2">
      <c r="A42" s="8" t="s">
        <v>67</v>
      </c>
      <c r="B42" s="27" t="s">
        <v>129</v>
      </c>
      <c r="C42" s="8" t="s">
        <v>52</v>
      </c>
      <c r="D42" s="41">
        <v>90.52</v>
      </c>
      <c r="E42" s="65">
        <v>48758.33</v>
      </c>
      <c r="F42" s="83">
        <f t="shared" si="2"/>
        <v>4413604.03</v>
      </c>
      <c r="G42" s="81"/>
    </row>
    <row r="43" spans="1:7" ht="38.25" x14ac:dyDescent="0.2">
      <c r="A43" s="8" t="s">
        <v>118</v>
      </c>
      <c r="B43" s="27" t="s">
        <v>140</v>
      </c>
      <c r="C43" s="8" t="s">
        <v>7</v>
      </c>
      <c r="D43" s="41">
        <v>71.3</v>
      </c>
      <c r="E43" s="65">
        <v>87950.45</v>
      </c>
      <c r="F43" s="83">
        <f t="shared" si="2"/>
        <v>6270867.0899999999</v>
      </c>
      <c r="G43" s="81"/>
    </row>
    <row r="44" spans="1:7" x14ac:dyDescent="0.2">
      <c r="A44" s="17">
        <v>7</v>
      </c>
      <c r="B44" s="24" t="s">
        <v>62</v>
      </c>
      <c r="C44" s="8"/>
      <c r="D44" s="40"/>
      <c r="E44" s="84"/>
      <c r="F44" s="83"/>
      <c r="G44" s="81"/>
    </row>
    <row r="45" spans="1:7" x14ac:dyDescent="0.2">
      <c r="A45" s="17" t="s">
        <v>68</v>
      </c>
      <c r="B45" s="24" t="s">
        <v>30</v>
      </c>
      <c r="C45" s="8"/>
      <c r="D45" s="40"/>
      <c r="E45" s="84"/>
      <c r="F45" s="83"/>
      <c r="G45" s="81"/>
    </row>
    <row r="46" spans="1:7" ht="25.5" x14ac:dyDescent="0.2">
      <c r="A46" s="8" t="s">
        <v>88</v>
      </c>
      <c r="B46" s="29" t="s">
        <v>220</v>
      </c>
      <c r="C46" s="14" t="s">
        <v>52</v>
      </c>
      <c r="D46" s="41">
        <v>75</v>
      </c>
      <c r="E46" s="65">
        <v>10990</v>
      </c>
      <c r="F46" s="83">
        <f t="shared" ref="F46:F58" si="3">ROUND(D46*E46,2)</f>
        <v>824250</v>
      </c>
      <c r="G46" s="81"/>
    </row>
    <row r="47" spans="1:7" ht="14.25" customHeight="1" x14ac:dyDescent="0.2">
      <c r="A47" s="8" t="s">
        <v>89</v>
      </c>
      <c r="B47" s="29" t="s">
        <v>31</v>
      </c>
      <c r="C47" s="14" t="s">
        <v>32</v>
      </c>
      <c r="D47" s="41">
        <v>25</v>
      </c>
      <c r="E47" s="65">
        <v>34990.85</v>
      </c>
      <c r="F47" s="83">
        <f t="shared" si="3"/>
        <v>874771.25</v>
      </c>
      <c r="G47" s="81"/>
    </row>
    <row r="48" spans="1:7" ht="17.25" customHeight="1" x14ac:dyDescent="0.2">
      <c r="A48" s="8" t="s">
        <v>90</v>
      </c>
      <c r="B48" s="29" t="s">
        <v>106</v>
      </c>
      <c r="C48" s="14" t="s">
        <v>32</v>
      </c>
      <c r="D48" s="15">
        <v>24</v>
      </c>
      <c r="E48" s="65">
        <v>80980.63</v>
      </c>
      <c r="F48" s="83">
        <f t="shared" si="3"/>
        <v>1943535.12</v>
      </c>
      <c r="G48" s="81"/>
    </row>
    <row r="49" spans="1:7" ht="17.25" customHeight="1" x14ac:dyDescent="0.2">
      <c r="A49" s="8" t="s">
        <v>104</v>
      </c>
      <c r="B49" s="29" t="s">
        <v>105</v>
      </c>
      <c r="C49" s="14" t="s">
        <v>32</v>
      </c>
      <c r="D49" s="15">
        <v>4</v>
      </c>
      <c r="E49" s="65">
        <v>41587</v>
      </c>
      <c r="F49" s="83">
        <f t="shared" si="3"/>
        <v>166348</v>
      </c>
      <c r="G49" s="81"/>
    </row>
    <row r="50" spans="1:7" ht="30.6" customHeight="1" x14ac:dyDescent="0.2">
      <c r="A50" s="8" t="s">
        <v>110</v>
      </c>
      <c r="B50" s="27" t="s">
        <v>141</v>
      </c>
      <c r="C50" s="8" t="s">
        <v>32</v>
      </c>
      <c r="D50" s="41">
        <v>9</v>
      </c>
      <c r="E50" s="65">
        <v>799230.52</v>
      </c>
      <c r="F50" s="83">
        <f t="shared" si="3"/>
        <v>7193074.6799999997</v>
      </c>
      <c r="G50" s="81"/>
    </row>
    <row r="51" spans="1:7" ht="25.5" x14ac:dyDescent="0.2">
      <c r="A51" s="8" t="s">
        <v>111</v>
      </c>
      <c r="B51" s="27" t="s">
        <v>127</v>
      </c>
      <c r="C51" s="8" t="s">
        <v>32</v>
      </c>
      <c r="D51" s="41">
        <v>31</v>
      </c>
      <c r="E51" s="65">
        <v>68852</v>
      </c>
      <c r="F51" s="83">
        <f t="shared" si="3"/>
        <v>2134412</v>
      </c>
      <c r="G51" s="81"/>
    </row>
    <row r="52" spans="1:7" ht="25.5" x14ac:dyDescent="0.2">
      <c r="A52" s="8" t="s">
        <v>112</v>
      </c>
      <c r="B52" s="27" t="s">
        <v>64</v>
      </c>
      <c r="C52" s="8" t="s">
        <v>32</v>
      </c>
      <c r="D52" s="41">
        <v>10</v>
      </c>
      <c r="E52" s="65">
        <v>218700</v>
      </c>
      <c r="F52" s="83">
        <f t="shared" si="3"/>
        <v>2187000</v>
      </c>
      <c r="G52" s="81"/>
    </row>
    <row r="53" spans="1:7" x14ac:dyDescent="0.2">
      <c r="A53" s="17" t="s">
        <v>69</v>
      </c>
      <c r="B53" s="24" t="s">
        <v>107</v>
      </c>
      <c r="C53" s="8"/>
      <c r="D53" s="40"/>
      <c r="E53" s="84"/>
      <c r="F53" s="83">
        <f t="shared" si="3"/>
        <v>0</v>
      </c>
      <c r="G53" s="81"/>
    </row>
    <row r="54" spans="1:7" x14ac:dyDescent="0.2">
      <c r="A54" s="8" t="s">
        <v>91</v>
      </c>
      <c r="B54" s="27" t="s">
        <v>33</v>
      </c>
      <c r="C54" s="8" t="s">
        <v>32</v>
      </c>
      <c r="D54" s="41">
        <v>15</v>
      </c>
      <c r="E54" s="65">
        <v>56325</v>
      </c>
      <c r="F54" s="83">
        <f t="shared" si="3"/>
        <v>844875</v>
      </c>
      <c r="G54" s="81"/>
    </row>
    <row r="55" spans="1:7" ht="15.75" customHeight="1" x14ac:dyDescent="0.2">
      <c r="A55" s="8" t="s">
        <v>92</v>
      </c>
      <c r="B55" s="27" t="s">
        <v>108</v>
      </c>
      <c r="C55" s="8" t="s">
        <v>20</v>
      </c>
      <c r="D55" s="40">
        <v>25</v>
      </c>
      <c r="E55" s="65">
        <v>30670.51</v>
      </c>
      <c r="F55" s="83">
        <f t="shared" si="3"/>
        <v>766762.75</v>
      </c>
      <c r="G55" s="81"/>
    </row>
    <row r="56" spans="1:7" ht="15.75" customHeight="1" x14ac:dyDescent="0.2">
      <c r="A56" s="8" t="s">
        <v>93</v>
      </c>
      <c r="B56" s="27" t="s">
        <v>34</v>
      </c>
      <c r="C56" s="8" t="s">
        <v>20</v>
      </c>
      <c r="D56" s="41">
        <v>25</v>
      </c>
      <c r="E56" s="65">
        <v>62120.31</v>
      </c>
      <c r="F56" s="83">
        <f t="shared" si="3"/>
        <v>1553007.75</v>
      </c>
      <c r="G56" s="81"/>
    </row>
    <row r="57" spans="1:7" ht="15.75" customHeight="1" x14ac:dyDescent="0.2">
      <c r="A57" s="8" t="s">
        <v>94</v>
      </c>
      <c r="B57" s="27" t="s">
        <v>109</v>
      </c>
      <c r="C57" s="8" t="s">
        <v>20</v>
      </c>
      <c r="D57" s="40">
        <v>1</v>
      </c>
      <c r="E57" s="65">
        <v>104523</v>
      </c>
      <c r="F57" s="83">
        <f t="shared" si="3"/>
        <v>104523</v>
      </c>
      <c r="G57" s="81"/>
    </row>
    <row r="58" spans="1:7" ht="30" customHeight="1" x14ac:dyDescent="0.2">
      <c r="A58" s="8" t="s">
        <v>95</v>
      </c>
      <c r="B58" s="29" t="s">
        <v>142</v>
      </c>
      <c r="C58" s="14" t="s">
        <v>32</v>
      </c>
      <c r="D58" s="41">
        <v>4</v>
      </c>
      <c r="E58" s="65">
        <v>810256</v>
      </c>
      <c r="F58" s="83">
        <f t="shared" si="3"/>
        <v>3241024</v>
      </c>
      <c r="G58" s="81"/>
    </row>
    <row r="59" spans="1:7" x14ac:dyDescent="0.2">
      <c r="A59" s="17">
        <v>8</v>
      </c>
      <c r="B59" s="30" t="s">
        <v>36</v>
      </c>
      <c r="C59" s="8"/>
      <c r="D59" s="40"/>
      <c r="E59" s="84"/>
      <c r="F59" s="83"/>
      <c r="G59" s="81"/>
    </row>
    <row r="60" spans="1:7" x14ac:dyDescent="0.2">
      <c r="A60" s="17" t="s">
        <v>70</v>
      </c>
      <c r="B60" s="24" t="s">
        <v>165</v>
      </c>
      <c r="C60" s="8"/>
      <c r="D60" s="40"/>
      <c r="E60" s="84"/>
      <c r="F60" s="83"/>
      <c r="G60" s="81"/>
    </row>
    <row r="61" spans="1:7" ht="25.5" x14ac:dyDescent="0.2">
      <c r="A61" s="8" t="s">
        <v>166</v>
      </c>
      <c r="B61" s="27" t="s">
        <v>158</v>
      </c>
      <c r="C61" s="14" t="s">
        <v>120</v>
      </c>
      <c r="D61" s="40">
        <v>3</v>
      </c>
      <c r="E61" s="65">
        <v>508000</v>
      </c>
      <c r="F61" s="83">
        <f t="shared" ref="F61:F67" si="4">ROUND(D61*E61,2)</f>
        <v>1524000</v>
      </c>
      <c r="G61" s="81"/>
    </row>
    <row r="62" spans="1:7" x14ac:dyDescent="0.2">
      <c r="A62" s="8" t="s">
        <v>82</v>
      </c>
      <c r="B62" s="27" t="s">
        <v>159</v>
      </c>
      <c r="C62" s="14" t="s">
        <v>120</v>
      </c>
      <c r="D62" s="40">
        <v>6</v>
      </c>
      <c r="E62" s="65">
        <v>583100</v>
      </c>
      <c r="F62" s="83">
        <f t="shared" si="4"/>
        <v>3498600</v>
      </c>
      <c r="G62" s="81"/>
    </row>
    <row r="63" spans="1:7" x14ac:dyDescent="0.2">
      <c r="A63" s="8" t="s">
        <v>83</v>
      </c>
      <c r="B63" s="27" t="s">
        <v>160</v>
      </c>
      <c r="C63" s="14" t="s">
        <v>120</v>
      </c>
      <c r="D63" s="40">
        <v>2</v>
      </c>
      <c r="E63" s="65">
        <v>675253</v>
      </c>
      <c r="F63" s="83">
        <f t="shared" si="4"/>
        <v>1350506</v>
      </c>
      <c r="G63" s="81"/>
    </row>
    <row r="64" spans="1:7" x14ac:dyDescent="0.2">
      <c r="A64" s="8" t="s">
        <v>96</v>
      </c>
      <c r="B64" s="27" t="s">
        <v>161</v>
      </c>
      <c r="C64" s="14" t="s">
        <v>120</v>
      </c>
      <c r="D64" s="40">
        <v>10</v>
      </c>
      <c r="E64" s="65">
        <v>286000</v>
      </c>
      <c r="F64" s="83">
        <f t="shared" si="4"/>
        <v>2860000</v>
      </c>
      <c r="G64" s="81"/>
    </row>
    <row r="65" spans="1:7" x14ac:dyDescent="0.2">
      <c r="A65" s="8" t="s">
        <v>167</v>
      </c>
      <c r="B65" s="27" t="s">
        <v>162</v>
      </c>
      <c r="C65" s="14" t="s">
        <v>120</v>
      </c>
      <c r="D65" s="40">
        <v>1</v>
      </c>
      <c r="E65" s="65">
        <v>298930</v>
      </c>
      <c r="F65" s="83">
        <f t="shared" si="4"/>
        <v>298930</v>
      </c>
      <c r="G65" s="81"/>
    </row>
    <row r="66" spans="1:7" x14ac:dyDescent="0.2">
      <c r="A66" s="8" t="s">
        <v>168</v>
      </c>
      <c r="B66" s="27" t="s">
        <v>163</v>
      </c>
      <c r="C66" s="14" t="s">
        <v>120</v>
      </c>
      <c r="D66" s="40">
        <v>1</v>
      </c>
      <c r="E66" s="65">
        <v>302435.15000000002</v>
      </c>
      <c r="F66" s="83">
        <f t="shared" si="4"/>
        <v>302435.15000000002</v>
      </c>
      <c r="G66" s="81"/>
    </row>
    <row r="67" spans="1:7" x14ac:dyDescent="0.2">
      <c r="A67" s="8" t="s">
        <v>169</v>
      </c>
      <c r="B67" s="27" t="s">
        <v>164</v>
      </c>
      <c r="C67" s="14" t="s">
        <v>120</v>
      </c>
      <c r="D67" s="40">
        <f>1</f>
        <v>1</v>
      </c>
      <c r="E67" s="65">
        <v>306210.84999999998</v>
      </c>
      <c r="F67" s="83">
        <f t="shared" si="4"/>
        <v>306210.84999999998</v>
      </c>
      <c r="G67" s="81"/>
    </row>
    <row r="68" spans="1:7" x14ac:dyDescent="0.2">
      <c r="A68" s="17" t="s">
        <v>170</v>
      </c>
      <c r="B68" s="24" t="s">
        <v>171</v>
      </c>
      <c r="C68" s="8"/>
      <c r="D68" s="40"/>
      <c r="E68" s="84"/>
      <c r="F68" s="83"/>
      <c r="G68" s="81"/>
    </row>
    <row r="69" spans="1:7" ht="25.5" x14ac:dyDescent="0.2">
      <c r="A69" s="8" t="s">
        <v>84</v>
      </c>
      <c r="B69" s="27" t="s">
        <v>172</v>
      </c>
      <c r="C69" s="8" t="s">
        <v>52</v>
      </c>
      <c r="D69" s="40">
        <v>22</v>
      </c>
      <c r="E69" s="65">
        <v>119585</v>
      </c>
      <c r="F69" s="83">
        <f>ROUND(D69*E69,2)</f>
        <v>2630870</v>
      </c>
      <c r="G69" s="81"/>
    </row>
    <row r="70" spans="1:7" x14ac:dyDescent="0.2">
      <c r="A70" s="17">
        <v>8.3000000000000007</v>
      </c>
      <c r="B70" s="24" t="s">
        <v>173</v>
      </c>
      <c r="C70" s="8"/>
      <c r="D70" s="40"/>
      <c r="E70" s="65"/>
      <c r="F70" s="83"/>
      <c r="G70" s="81"/>
    </row>
    <row r="71" spans="1:7" ht="25.5" x14ac:dyDescent="0.2">
      <c r="A71" s="8" t="s">
        <v>97</v>
      </c>
      <c r="B71" s="27" t="s">
        <v>174</v>
      </c>
      <c r="C71" s="14" t="s">
        <v>157</v>
      </c>
      <c r="D71" s="40">
        <v>1</v>
      </c>
      <c r="E71" s="65">
        <v>1105604.28</v>
      </c>
      <c r="F71" s="83">
        <f>ROUND(D71*E71,2)</f>
        <v>1105604.28</v>
      </c>
      <c r="G71" s="81"/>
    </row>
    <row r="72" spans="1:7" x14ac:dyDescent="0.2">
      <c r="A72" s="17" t="s">
        <v>98</v>
      </c>
      <c r="B72" s="24" t="s">
        <v>175</v>
      </c>
      <c r="C72" s="38"/>
      <c r="D72" s="41"/>
      <c r="E72" s="65"/>
      <c r="F72" s="83"/>
      <c r="G72" s="81"/>
    </row>
    <row r="73" spans="1:7" ht="31.5" customHeight="1" x14ac:dyDescent="0.2">
      <c r="A73" s="8" t="s">
        <v>99</v>
      </c>
      <c r="B73" s="27" t="s">
        <v>176</v>
      </c>
      <c r="C73" s="38" t="s">
        <v>157</v>
      </c>
      <c r="D73" s="40">
        <v>1</v>
      </c>
      <c r="E73" s="65">
        <v>433065.55</v>
      </c>
      <c r="F73" s="83">
        <f>ROUND(D73*E73,2)</f>
        <v>433065.55</v>
      </c>
      <c r="G73" s="81"/>
    </row>
    <row r="74" spans="1:7" ht="18" customHeight="1" x14ac:dyDescent="0.2">
      <c r="A74" s="8" t="s">
        <v>100</v>
      </c>
      <c r="B74" s="27" t="s">
        <v>177</v>
      </c>
      <c r="C74" s="38" t="s">
        <v>157</v>
      </c>
      <c r="D74" s="40">
        <v>3</v>
      </c>
      <c r="E74" s="65">
        <v>36758</v>
      </c>
      <c r="F74" s="83">
        <f>ROUND(D74*E74,2)</f>
        <v>110274</v>
      </c>
      <c r="G74" s="81"/>
    </row>
    <row r="75" spans="1:7" ht="17.25" customHeight="1" x14ac:dyDescent="0.2">
      <c r="A75" s="8" t="s">
        <v>101</v>
      </c>
      <c r="B75" s="27" t="s">
        <v>178</v>
      </c>
      <c r="C75" s="38" t="s">
        <v>157</v>
      </c>
      <c r="D75" s="40">
        <v>6</v>
      </c>
      <c r="E75" s="65">
        <v>71425.539999999994</v>
      </c>
      <c r="F75" s="83">
        <f>ROUND(D75*E75,2)</f>
        <v>428553.24</v>
      </c>
      <c r="G75" s="81"/>
    </row>
    <row r="76" spans="1:7" ht="15" customHeight="1" x14ac:dyDescent="0.2">
      <c r="A76" s="17" t="s">
        <v>102</v>
      </c>
      <c r="B76" s="24" t="s">
        <v>37</v>
      </c>
      <c r="C76" s="16"/>
      <c r="D76" s="40"/>
      <c r="E76" s="65"/>
      <c r="F76" s="83"/>
      <c r="G76" s="81"/>
    </row>
    <row r="77" spans="1:7" ht="15" customHeight="1" x14ac:dyDescent="0.2">
      <c r="A77" s="8" t="s">
        <v>103</v>
      </c>
      <c r="B77" s="27" t="s">
        <v>179</v>
      </c>
      <c r="C77" s="8" t="s">
        <v>157</v>
      </c>
      <c r="D77" s="40">
        <v>1</v>
      </c>
      <c r="E77" s="65">
        <v>1299652</v>
      </c>
      <c r="F77" s="83">
        <f>ROUND(D77*E77,2)</f>
        <v>1299652</v>
      </c>
      <c r="G77" s="81"/>
    </row>
    <row r="78" spans="1:7" ht="12.75" customHeight="1" x14ac:dyDescent="0.2">
      <c r="A78" s="17" t="s">
        <v>180</v>
      </c>
      <c r="B78" s="31" t="s">
        <v>181</v>
      </c>
      <c r="C78" s="38"/>
      <c r="D78" s="40"/>
      <c r="E78" s="65"/>
      <c r="F78" s="83"/>
      <c r="G78" s="81"/>
    </row>
    <row r="79" spans="1:7" ht="25.5" x14ac:dyDescent="0.2">
      <c r="A79" s="8" t="s">
        <v>182</v>
      </c>
      <c r="B79" s="27" t="s">
        <v>183</v>
      </c>
      <c r="C79" s="16" t="s">
        <v>157</v>
      </c>
      <c r="D79" s="40">
        <v>10</v>
      </c>
      <c r="E79" s="65">
        <v>262542.12</v>
      </c>
      <c r="F79" s="83">
        <f>ROUND(D79*E79,2)</f>
        <v>2625421.2000000002</v>
      </c>
      <c r="G79" s="81"/>
    </row>
    <row r="80" spans="1:7" ht="25.5" x14ac:dyDescent="0.2">
      <c r="A80" s="8" t="s">
        <v>185</v>
      </c>
      <c r="B80" s="27" t="s">
        <v>184</v>
      </c>
      <c r="C80" s="38" t="s">
        <v>157</v>
      </c>
      <c r="D80" s="40">
        <v>2</v>
      </c>
      <c r="E80" s="65">
        <v>222100.36</v>
      </c>
      <c r="F80" s="83">
        <f>ROUND(D80*E80,2)</f>
        <v>444200.72</v>
      </c>
      <c r="G80" s="81"/>
    </row>
    <row r="81" spans="1:7" x14ac:dyDescent="0.2">
      <c r="A81" s="22" t="s">
        <v>229</v>
      </c>
      <c r="B81" s="23" t="s">
        <v>146</v>
      </c>
      <c r="C81" s="23"/>
      <c r="D81" s="22"/>
      <c r="E81" s="65"/>
      <c r="F81" s="83"/>
      <c r="G81" s="81"/>
    </row>
    <row r="82" spans="1:7" x14ac:dyDescent="0.2">
      <c r="A82" s="17">
        <v>1</v>
      </c>
      <c r="B82" s="24" t="s">
        <v>8</v>
      </c>
      <c r="C82" s="8"/>
      <c r="D82" s="40"/>
      <c r="E82" s="65"/>
      <c r="F82" s="83"/>
      <c r="G82" s="81"/>
    </row>
    <row r="83" spans="1:7" ht="25.5" x14ac:dyDescent="0.2">
      <c r="A83" s="8" t="s">
        <v>71</v>
      </c>
      <c r="B83" s="27" t="s">
        <v>126</v>
      </c>
      <c r="C83" s="8" t="s">
        <v>10</v>
      </c>
      <c r="D83" s="41">
        <v>9.59</v>
      </c>
      <c r="E83" s="65">
        <v>37550.120000000003</v>
      </c>
      <c r="F83" s="83">
        <f>ROUND(D83*E83,2)</f>
        <v>360105.65</v>
      </c>
      <c r="G83" s="81"/>
    </row>
    <row r="84" spans="1:7" x14ac:dyDescent="0.2">
      <c r="A84" s="17">
        <v>2</v>
      </c>
      <c r="B84" s="24" t="s">
        <v>203</v>
      </c>
      <c r="C84" s="8"/>
      <c r="D84" s="40"/>
      <c r="E84" s="65"/>
      <c r="F84" s="83"/>
      <c r="G84" s="81"/>
    </row>
    <row r="85" spans="1:7" x14ac:dyDescent="0.2">
      <c r="A85" s="17" t="s">
        <v>9</v>
      </c>
      <c r="B85" s="24" t="s">
        <v>13</v>
      </c>
      <c r="C85" s="8"/>
      <c r="D85" s="40"/>
      <c r="E85" s="65"/>
      <c r="F85" s="83"/>
      <c r="G85" s="81"/>
    </row>
    <row r="86" spans="1:7" ht="25.5" x14ac:dyDescent="0.2">
      <c r="A86" s="8" t="s">
        <v>131</v>
      </c>
      <c r="B86" s="27" t="s">
        <v>15</v>
      </c>
      <c r="C86" s="8" t="s">
        <v>10</v>
      </c>
      <c r="D86" s="41">
        <v>1.68</v>
      </c>
      <c r="E86" s="65">
        <f>+E20</f>
        <v>653050.14</v>
      </c>
      <c r="F86" s="83">
        <f t="shared" ref="F86:F92" si="5">ROUND(D86*E86,2)</f>
        <v>1097124.24</v>
      </c>
      <c r="G86" s="81"/>
    </row>
    <row r="87" spans="1:7" x14ac:dyDescent="0.2">
      <c r="A87" s="8" t="s">
        <v>186</v>
      </c>
      <c r="B87" s="27" t="s">
        <v>53</v>
      </c>
      <c r="C87" s="8" t="s">
        <v>10</v>
      </c>
      <c r="D87" s="41">
        <v>2.88</v>
      </c>
      <c r="E87" s="65">
        <f>+E21</f>
        <v>953200</v>
      </c>
      <c r="F87" s="83">
        <f t="shared" si="5"/>
        <v>2745216</v>
      </c>
      <c r="G87" s="81"/>
    </row>
    <row r="88" spans="1:7" x14ac:dyDescent="0.2">
      <c r="A88" s="8" t="s">
        <v>187</v>
      </c>
      <c r="B88" s="28" t="s">
        <v>85</v>
      </c>
      <c r="C88" s="8" t="s">
        <v>10</v>
      </c>
      <c r="D88" s="41">
        <v>0.63</v>
      </c>
      <c r="E88" s="65">
        <f>+E22</f>
        <v>987200.25</v>
      </c>
      <c r="F88" s="83">
        <f t="shared" si="5"/>
        <v>621936.16</v>
      </c>
      <c r="G88" s="81"/>
    </row>
    <row r="89" spans="1:7" ht="25.5" x14ac:dyDescent="0.2">
      <c r="A89" s="8" t="s">
        <v>188</v>
      </c>
      <c r="B89" s="25" t="s">
        <v>122</v>
      </c>
      <c r="C89" s="8" t="s">
        <v>52</v>
      </c>
      <c r="D89" s="41">
        <v>43.57</v>
      </c>
      <c r="E89" s="65">
        <f>+E23</f>
        <v>106556.25</v>
      </c>
      <c r="F89" s="83">
        <f t="shared" si="5"/>
        <v>4642655.8099999996</v>
      </c>
      <c r="G89" s="81"/>
    </row>
    <row r="90" spans="1:7" x14ac:dyDescent="0.2">
      <c r="A90" s="17" t="s">
        <v>55</v>
      </c>
      <c r="B90" s="24" t="s">
        <v>19</v>
      </c>
      <c r="C90" s="8"/>
      <c r="D90" s="40"/>
      <c r="E90" s="65"/>
      <c r="F90" s="83">
        <f t="shared" si="5"/>
        <v>0</v>
      </c>
      <c r="G90" s="81"/>
    </row>
    <row r="91" spans="1:7" x14ac:dyDescent="0.2">
      <c r="A91" s="8" t="s">
        <v>132</v>
      </c>
      <c r="B91" s="27" t="s">
        <v>144</v>
      </c>
      <c r="C91" s="8" t="s">
        <v>52</v>
      </c>
      <c r="D91" s="41">
        <v>18</v>
      </c>
      <c r="E91" s="65">
        <f>+E28</f>
        <v>82000</v>
      </c>
      <c r="F91" s="83">
        <f t="shared" si="5"/>
        <v>1476000</v>
      </c>
      <c r="G91" s="81"/>
    </row>
    <row r="92" spans="1:7" x14ac:dyDescent="0.2">
      <c r="A92" s="8" t="s">
        <v>133</v>
      </c>
      <c r="B92" s="27" t="s">
        <v>154</v>
      </c>
      <c r="C92" s="8" t="s">
        <v>52</v>
      </c>
      <c r="D92" s="41">
        <v>41.57</v>
      </c>
      <c r="E92" s="65">
        <v>71000</v>
      </c>
      <c r="F92" s="83">
        <f t="shared" si="5"/>
        <v>2951470</v>
      </c>
      <c r="G92" s="81"/>
    </row>
    <row r="93" spans="1:7" x14ac:dyDescent="0.2">
      <c r="A93" s="17" t="s">
        <v>204</v>
      </c>
      <c r="B93" s="24" t="s">
        <v>23</v>
      </c>
      <c r="C93" s="8"/>
      <c r="D93" s="40"/>
      <c r="E93" s="65"/>
      <c r="F93" s="83"/>
      <c r="G93" s="81"/>
    </row>
    <row r="94" spans="1:7" ht="63.75" x14ac:dyDescent="0.2">
      <c r="A94" s="8" t="s">
        <v>205</v>
      </c>
      <c r="B94" s="27" t="s">
        <v>137</v>
      </c>
      <c r="C94" s="8" t="s">
        <v>26</v>
      </c>
      <c r="D94" s="41">
        <v>850</v>
      </c>
      <c r="E94" s="65">
        <f>+E30</f>
        <v>9544</v>
      </c>
      <c r="F94" s="83">
        <f>ROUND(D94*E94,2)</f>
        <v>8112400</v>
      </c>
      <c r="G94" s="81"/>
    </row>
    <row r="95" spans="1:7" x14ac:dyDescent="0.2">
      <c r="A95" s="17">
        <v>3</v>
      </c>
      <c r="B95" s="24" t="s">
        <v>27</v>
      </c>
      <c r="C95" s="8"/>
      <c r="D95" s="40"/>
      <c r="E95" s="65"/>
      <c r="F95" s="83"/>
      <c r="G95" s="81"/>
    </row>
    <row r="96" spans="1:7" ht="38.25" x14ac:dyDescent="0.2">
      <c r="A96" s="8" t="s">
        <v>12</v>
      </c>
      <c r="B96" s="27" t="str">
        <f>+B36</f>
        <v>Levante de muro en bloque de cemento-arena liso, con dimensiones de 0.09m x 0.19m x 0.39m y pega con mortero 1:4</v>
      </c>
      <c r="C96" s="8" t="s">
        <v>148</v>
      </c>
      <c r="D96" s="41">
        <v>33.53</v>
      </c>
      <c r="E96" s="65">
        <f>+E36</f>
        <v>57000.58</v>
      </c>
      <c r="F96" s="83">
        <f>ROUND(D96*E96,2)</f>
        <v>1911229.45</v>
      </c>
      <c r="G96" s="81"/>
    </row>
    <row r="97" spans="1:7" x14ac:dyDescent="0.2">
      <c r="A97" s="8" t="s">
        <v>18</v>
      </c>
      <c r="B97" s="27" t="s">
        <v>138</v>
      </c>
      <c r="C97" s="8" t="s">
        <v>7</v>
      </c>
      <c r="D97" s="41">
        <v>74.5</v>
      </c>
      <c r="E97" s="65">
        <f>+E37</f>
        <v>39000.839999999997</v>
      </c>
      <c r="F97" s="83">
        <f>ROUND(D97*E97,2)</f>
        <v>2905562.58</v>
      </c>
      <c r="G97" s="81"/>
    </row>
    <row r="98" spans="1:7" ht="25.5" x14ac:dyDescent="0.2">
      <c r="A98" s="8" t="s">
        <v>22</v>
      </c>
      <c r="B98" s="27" t="s">
        <v>124</v>
      </c>
      <c r="C98" s="8" t="s">
        <v>7</v>
      </c>
      <c r="D98" s="41">
        <v>74.5</v>
      </c>
      <c r="E98" s="65">
        <f>+E39</f>
        <v>20100.23</v>
      </c>
      <c r="F98" s="83">
        <f>ROUND(D98*E98,2)</f>
        <v>1497467.14</v>
      </c>
      <c r="G98" s="81"/>
    </row>
    <row r="99" spans="1:7" x14ac:dyDescent="0.2">
      <c r="A99" s="17">
        <v>4</v>
      </c>
      <c r="B99" s="24" t="s">
        <v>147</v>
      </c>
      <c r="C99" s="8"/>
      <c r="D99" s="42"/>
      <c r="E99" s="84"/>
      <c r="F99" s="83"/>
      <c r="G99" s="81"/>
    </row>
    <row r="100" spans="1:7" ht="38.25" x14ac:dyDescent="0.2">
      <c r="A100" s="8" t="s">
        <v>54</v>
      </c>
      <c r="B100" s="39" t="s">
        <v>156</v>
      </c>
      <c r="C100" s="8" t="s">
        <v>7</v>
      </c>
      <c r="D100" s="41">
        <v>58</v>
      </c>
      <c r="E100" s="65">
        <v>135265.37</v>
      </c>
      <c r="F100" s="83">
        <f t="shared" ref="F100:F105" si="6">ROUND(D100*E100,2)</f>
        <v>7845391.46</v>
      </c>
      <c r="G100" s="81"/>
    </row>
    <row r="101" spans="1:7" ht="38.25" x14ac:dyDescent="0.2">
      <c r="A101" s="8" t="s">
        <v>116</v>
      </c>
      <c r="B101" s="39" t="s">
        <v>149</v>
      </c>
      <c r="C101" s="8" t="s">
        <v>32</v>
      </c>
      <c r="D101" s="41">
        <v>2</v>
      </c>
      <c r="E101" s="65">
        <v>915000</v>
      </c>
      <c r="F101" s="83">
        <f t="shared" si="6"/>
        <v>1830000</v>
      </c>
      <c r="G101" s="81"/>
    </row>
    <row r="102" spans="1:7" x14ac:dyDescent="0.2">
      <c r="A102" s="17">
        <v>5</v>
      </c>
      <c r="B102" s="32" t="s">
        <v>65</v>
      </c>
      <c r="C102" s="17"/>
      <c r="D102" s="43"/>
      <c r="E102" s="84"/>
      <c r="F102" s="83">
        <f t="shared" si="6"/>
        <v>0</v>
      </c>
      <c r="G102" s="81"/>
    </row>
    <row r="103" spans="1:7" x14ac:dyDescent="0.2">
      <c r="A103" s="8" t="s">
        <v>60</v>
      </c>
      <c r="B103" s="39" t="s">
        <v>38</v>
      </c>
      <c r="C103" s="8" t="s">
        <v>52</v>
      </c>
      <c r="D103" s="41">
        <v>13.6</v>
      </c>
      <c r="E103" s="65">
        <v>180520</v>
      </c>
      <c r="F103" s="83">
        <f t="shared" si="6"/>
        <v>2455072</v>
      </c>
      <c r="G103" s="81"/>
    </row>
    <row r="104" spans="1:7" x14ac:dyDescent="0.2">
      <c r="A104" s="8" t="s">
        <v>86</v>
      </c>
      <c r="B104" s="39" t="s">
        <v>39</v>
      </c>
      <c r="C104" s="8" t="s">
        <v>32</v>
      </c>
      <c r="D104" s="41">
        <v>1</v>
      </c>
      <c r="E104" s="65">
        <v>498500</v>
      </c>
      <c r="F104" s="83">
        <f t="shared" si="6"/>
        <v>498500</v>
      </c>
      <c r="G104" s="81"/>
    </row>
    <row r="105" spans="1:7" x14ac:dyDescent="0.2">
      <c r="A105" s="8" t="s">
        <v>87</v>
      </c>
      <c r="B105" s="39" t="s">
        <v>155</v>
      </c>
      <c r="C105" s="8" t="s">
        <v>52</v>
      </c>
      <c r="D105" s="41">
        <v>38.57</v>
      </c>
      <c r="E105" s="65">
        <v>6600</v>
      </c>
      <c r="F105" s="83">
        <f t="shared" si="6"/>
        <v>254562</v>
      </c>
      <c r="G105" s="81"/>
    </row>
    <row r="106" spans="1:7" x14ac:dyDescent="0.2">
      <c r="A106" s="22" t="s">
        <v>130</v>
      </c>
      <c r="B106" s="23" t="s">
        <v>145</v>
      </c>
      <c r="C106" s="23"/>
      <c r="D106" s="22"/>
      <c r="E106" s="84"/>
      <c r="F106" s="83"/>
      <c r="G106" s="81"/>
    </row>
    <row r="107" spans="1:7" x14ac:dyDescent="0.2">
      <c r="A107" s="17">
        <v>1</v>
      </c>
      <c r="B107" s="24" t="s">
        <v>6</v>
      </c>
      <c r="C107" s="8"/>
      <c r="D107" s="40"/>
      <c r="E107" s="84"/>
      <c r="F107" s="83"/>
      <c r="G107" s="81"/>
    </row>
    <row r="108" spans="1:7" ht="38.450000000000003" customHeight="1" x14ac:dyDescent="0.2">
      <c r="A108" s="12" t="s">
        <v>71</v>
      </c>
      <c r="B108" s="25" t="s">
        <v>47</v>
      </c>
      <c r="C108" s="12" t="s">
        <v>52</v>
      </c>
      <c r="D108" s="41">
        <v>10.56</v>
      </c>
      <c r="E108" s="65">
        <f t="shared" ref="E108:E114" si="7">+E8</f>
        <v>27650.52</v>
      </c>
      <c r="F108" s="83">
        <f t="shared" ref="F108:F114" si="8">ROUND(D108*E108,2)</f>
        <v>291989.49</v>
      </c>
      <c r="G108" s="81"/>
    </row>
    <row r="109" spans="1:7" ht="30" customHeight="1" x14ac:dyDescent="0.2">
      <c r="A109" s="12" t="s">
        <v>72</v>
      </c>
      <c r="B109" s="25" t="s">
        <v>46</v>
      </c>
      <c r="C109" s="12" t="s">
        <v>7</v>
      </c>
      <c r="D109" s="41">
        <v>25</v>
      </c>
      <c r="E109" s="65">
        <f t="shared" si="7"/>
        <v>31440.23</v>
      </c>
      <c r="F109" s="83">
        <f t="shared" si="8"/>
        <v>786005.75</v>
      </c>
      <c r="G109" s="81"/>
    </row>
    <row r="110" spans="1:7" ht="28.9" customHeight="1" x14ac:dyDescent="0.2">
      <c r="A110" s="12" t="s">
        <v>73</v>
      </c>
      <c r="B110" s="25" t="str">
        <f>+B10</f>
        <v>Demolicion de lavatrapero en mamposteria, incluye transporte a sitio de disposicion final</v>
      </c>
      <c r="C110" s="12" t="s">
        <v>157</v>
      </c>
      <c r="D110" s="41">
        <v>1</v>
      </c>
      <c r="E110" s="65">
        <f t="shared" si="7"/>
        <v>101300.32</v>
      </c>
      <c r="F110" s="83">
        <f t="shared" si="8"/>
        <v>101300.32</v>
      </c>
      <c r="G110" s="81"/>
    </row>
    <row r="111" spans="1:7" ht="25.15" customHeight="1" x14ac:dyDescent="0.2">
      <c r="A111" s="12" t="s">
        <v>74</v>
      </c>
      <c r="B111" s="25" t="str">
        <f>+B11</f>
        <v>Demolicion de pedestales en concreto en mal estado, incluye retiro de escombros</v>
      </c>
      <c r="C111" s="12" t="s">
        <v>45</v>
      </c>
      <c r="D111" s="41">
        <v>1</v>
      </c>
      <c r="E111" s="65">
        <f t="shared" si="7"/>
        <v>101300.32</v>
      </c>
      <c r="F111" s="83">
        <f t="shared" si="8"/>
        <v>101300.32</v>
      </c>
      <c r="G111" s="81"/>
    </row>
    <row r="112" spans="1:7" ht="25.15" customHeight="1" x14ac:dyDescent="0.2">
      <c r="A112" s="12" t="s">
        <v>76</v>
      </c>
      <c r="B112" s="25" t="s">
        <v>50</v>
      </c>
      <c r="C112" s="12" t="s">
        <v>45</v>
      </c>
      <c r="D112" s="41">
        <v>1</v>
      </c>
      <c r="E112" s="65">
        <f t="shared" si="7"/>
        <v>304150.84999999998</v>
      </c>
      <c r="F112" s="83">
        <f t="shared" si="8"/>
        <v>304150.84999999998</v>
      </c>
      <c r="G112" s="81"/>
    </row>
    <row r="113" spans="1:7" ht="25.15" customHeight="1" x14ac:dyDescent="0.2">
      <c r="A113" s="12" t="s">
        <v>77</v>
      </c>
      <c r="B113" s="25" t="s">
        <v>51</v>
      </c>
      <c r="C113" s="12" t="s">
        <v>45</v>
      </c>
      <c r="D113" s="41">
        <v>1</v>
      </c>
      <c r="E113" s="65">
        <f t="shared" si="7"/>
        <v>380100</v>
      </c>
      <c r="F113" s="83">
        <f t="shared" si="8"/>
        <v>380100</v>
      </c>
      <c r="G113" s="81"/>
    </row>
    <row r="114" spans="1:7" ht="25.5" x14ac:dyDescent="0.2">
      <c r="A114" s="12" t="s">
        <v>78</v>
      </c>
      <c r="B114" s="25" t="s">
        <v>79</v>
      </c>
      <c r="C114" s="12" t="s">
        <v>7</v>
      </c>
      <c r="D114" s="41">
        <v>7</v>
      </c>
      <c r="E114" s="65">
        <f t="shared" si="7"/>
        <v>12680.36</v>
      </c>
      <c r="F114" s="83">
        <f t="shared" si="8"/>
        <v>88762.52</v>
      </c>
      <c r="G114" s="81"/>
    </row>
    <row r="115" spans="1:7" x14ac:dyDescent="0.2">
      <c r="A115" s="17">
        <v>2</v>
      </c>
      <c r="B115" s="24" t="s">
        <v>8</v>
      </c>
      <c r="C115" s="8"/>
      <c r="D115" s="40"/>
      <c r="E115" s="65"/>
      <c r="F115" s="83"/>
      <c r="G115" s="81"/>
    </row>
    <row r="116" spans="1:7" ht="30" customHeight="1" x14ac:dyDescent="0.2">
      <c r="A116" s="8" t="s">
        <v>9</v>
      </c>
      <c r="B116" s="27" t="s">
        <v>126</v>
      </c>
      <c r="C116" s="8" t="s">
        <v>10</v>
      </c>
      <c r="D116" s="41">
        <v>3.42</v>
      </c>
      <c r="E116" s="65">
        <f>+E16</f>
        <v>37550.120000000003</v>
      </c>
      <c r="F116" s="83">
        <f>ROUND(D116*E116,2)</f>
        <v>128421.41</v>
      </c>
      <c r="G116" s="81"/>
    </row>
    <row r="117" spans="1:7" x14ac:dyDescent="0.2">
      <c r="A117" s="8" t="s">
        <v>55</v>
      </c>
      <c r="B117" s="27" t="s">
        <v>135</v>
      </c>
      <c r="C117" s="8" t="s">
        <v>10</v>
      </c>
      <c r="D117" s="42">
        <v>5.72</v>
      </c>
      <c r="E117" s="65">
        <f>+E17</f>
        <v>130000</v>
      </c>
      <c r="F117" s="83">
        <f>ROUND(D117*E117,2)</f>
        <v>743600</v>
      </c>
      <c r="G117" s="81"/>
    </row>
    <row r="118" spans="1:7" x14ac:dyDescent="0.2">
      <c r="A118" s="17">
        <v>3</v>
      </c>
      <c r="B118" s="24" t="s">
        <v>11</v>
      </c>
      <c r="C118" s="8"/>
      <c r="D118" s="40"/>
      <c r="E118" s="65"/>
      <c r="F118" s="83"/>
      <c r="G118" s="81"/>
    </row>
    <row r="119" spans="1:7" x14ac:dyDescent="0.2">
      <c r="A119" s="17" t="s">
        <v>12</v>
      </c>
      <c r="B119" s="24" t="s">
        <v>13</v>
      </c>
      <c r="C119" s="8"/>
      <c r="D119" s="40"/>
      <c r="E119" s="65"/>
      <c r="F119" s="83"/>
      <c r="G119" s="81"/>
    </row>
    <row r="120" spans="1:7" ht="25.5" x14ac:dyDescent="0.2">
      <c r="A120" s="8" t="s">
        <v>61</v>
      </c>
      <c r="B120" s="25" t="s">
        <v>122</v>
      </c>
      <c r="C120" s="8" t="s">
        <v>10</v>
      </c>
      <c r="D120" s="41">
        <v>6.84</v>
      </c>
      <c r="E120" s="65">
        <f>+E23</f>
        <v>106556.25</v>
      </c>
      <c r="F120" s="83">
        <f>ROUND(D120*E120,2)</f>
        <v>728844.75</v>
      </c>
      <c r="G120" s="81"/>
    </row>
    <row r="121" spans="1:7" x14ac:dyDescent="0.2">
      <c r="A121" s="17" t="s">
        <v>18</v>
      </c>
      <c r="B121" s="24" t="s">
        <v>19</v>
      </c>
      <c r="C121" s="8"/>
      <c r="D121" s="40"/>
      <c r="E121" s="65"/>
      <c r="F121" s="83"/>
      <c r="G121" s="81"/>
    </row>
    <row r="122" spans="1:7" ht="26.25" customHeight="1" x14ac:dyDescent="0.2">
      <c r="A122" s="8" t="s">
        <v>56</v>
      </c>
      <c r="B122" s="27" t="s">
        <v>21</v>
      </c>
      <c r="C122" s="8" t="s">
        <v>7</v>
      </c>
      <c r="D122" s="40">
        <v>30</v>
      </c>
      <c r="E122" s="65">
        <f>+E25</f>
        <v>100326</v>
      </c>
      <c r="F122" s="83">
        <f>ROUND(D122*E122,2)</f>
        <v>3009780</v>
      </c>
      <c r="G122" s="81"/>
    </row>
    <row r="123" spans="1:7" ht="26.25" customHeight="1" x14ac:dyDescent="0.2">
      <c r="A123" s="8" t="s">
        <v>57</v>
      </c>
      <c r="B123" s="27" t="s">
        <v>21</v>
      </c>
      <c r="C123" s="8" t="s">
        <v>52</v>
      </c>
      <c r="D123" s="40">
        <v>11.649999999999999</v>
      </c>
      <c r="E123" s="65">
        <f>+E26</f>
        <v>112954</v>
      </c>
      <c r="F123" s="83">
        <f>ROUND(D123*E123,2)</f>
        <v>1315914.1000000001</v>
      </c>
      <c r="G123" s="81"/>
    </row>
    <row r="124" spans="1:7" x14ac:dyDescent="0.2">
      <c r="A124" s="17" t="s">
        <v>22</v>
      </c>
      <c r="B124" s="24" t="s">
        <v>23</v>
      </c>
      <c r="C124" s="8"/>
      <c r="D124" s="40"/>
      <c r="E124" s="84"/>
      <c r="F124" s="83"/>
      <c r="G124" s="81"/>
    </row>
    <row r="125" spans="1:7" ht="76.5" x14ac:dyDescent="0.2">
      <c r="A125" s="8" t="s">
        <v>24</v>
      </c>
      <c r="B125" s="27" t="s">
        <v>25</v>
      </c>
      <c r="C125" s="8" t="s">
        <v>26</v>
      </c>
      <c r="D125" s="41">
        <v>531</v>
      </c>
      <c r="E125" s="84">
        <f>+E30</f>
        <v>9544</v>
      </c>
      <c r="F125" s="83">
        <f>ROUND(D125*E125,2)</f>
        <v>5067864</v>
      </c>
      <c r="G125" s="81"/>
    </row>
    <row r="126" spans="1:7" x14ac:dyDescent="0.2">
      <c r="A126" s="17">
        <v>4</v>
      </c>
      <c r="B126" s="24" t="s">
        <v>27</v>
      </c>
      <c r="C126" s="8"/>
      <c r="D126" s="41"/>
      <c r="E126" s="84"/>
      <c r="F126" s="83"/>
      <c r="G126" s="81"/>
    </row>
    <row r="127" spans="1:7" ht="43.5" customHeight="1" x14ac:dyDescent="0.2">
      <c r="A127" s="8" t="s">
        <v>54</v>
      </c>
      <c r="B127" s="27" t="str">
        <f>+B96</f>
        <v>Levante de muro en bloque de cemento-arena liso, con dimensiones de 0.09m x 0.19m x 0.39m y pega con mortero 1:4</v>
      </c>
      <c r="C127" s="8" t="s">
        <v>7</v>
      </c>
      <c r="D127" s="41">
        <v>8</v>
      </c>
      <c r="E127" s="65">
        <f>+E36</f>
        <v>57000.58</v>
      </c>
      <c r="F127" s="83">
        <f>ROUND(D127*E127,2)</f>
        <v>456004.64</v>
      </c>
      <c r="G127" s="81"/>
    </row>
    <row r="128" spans="1:7" x14ac:dyDescent="0.2">
      <c r="A128" s="8" t="s">
        <v>116</v>
      </c>
      <c r="B128" s="27" t="s">
        <v>114</v>
      </c>
      <c r="C128" s="8" t="s">
        <v>7</v>
      </c>
      <c r="D128" s="41">
        <v>16</v>
      </c>
      <c r="E128" s="65">
        <f>+E37</f>
        <v>39000.839999999997</v>
      </c>
      <c r="F128" s="83">
        <f>ROUND(D128*E128,2)</f>
        <v>624013.43999999994</v>
      </c>
      <c r="G128" s="81"/>
    </row>
    <row r="129" spans="1:7" ht="25.5" x14ac:dyDescent="0.2">
      <c r="A129" s="8" t="s">
        <v>117</v>
      </c>
      <c r="B129" s="27" t="s">
        <v>123</v>
      </c>
      <c r="C129" s="8" t="s">
        <v>7</v>
      </c>
      <c r="D129" s="41">
        <v>22.87</v>
      </c>
      <c r="E129" s="65">
        <f>+E38</f>
        <v>22500.11</v>
      </c>
      <c r="F129" s="83">
        <f>ROUND(D129*E129,2)</f>
        <v>514577.52</v>
      </c>
      <c r="G129" s="81"/>
    </row>
    <row r="130" spans="1:7" ht="25.5" x14ac:dyDescent="0.2">
      <c r="A130" s="8" t="s">
        <v>190</v>
      </c>
      <c r="B130" s="27" t="s">
        <v>124</v>
      </c>
      <c r="C130" s="8" t="s">
        <v>7</v>
      </c>
      <c r="D130" s="41">
        <v>104.90268391449631</v>
      </c>
      <c r="E130" s="65">
        <f>+E39</f>
        <v>20100.23</v>
      </c>
      <c r="F130" s="83">
        <f>ROUND(D130*E130,2)</f>
        <v>2108568.0699999998</v>
      </c>
      <c r="G130" s="81"/>
    </row>
    <row r="131" spans="1:7" x14ac:dyDescent="0.2">
      <c r="A131" s="17">
        <v>5</v>
      </c>
      <c r="B131" s="24" t="s">
        <v>28</v>
      </c>
      <c r="C131" s="8"/>
      <c r="D131" s="41"/>
      <c r="E131" s="65"/>
      <c r="F131" s="83"/>
      <c r="G131" s="81"/>
    </row>
    <row r="132" spans="1:7" ht="38.25" x14ac:dyDescent="0.2">
      <c r="A132" s="8" t="s">
        <v>60</v>
      </c>
      <c r="B132" s="27" t="s">
        <v>29</v>
      </c>
      <c r="C132" s="8" t="s">
        <v>7</v>
      </c>
      <c r="D132" s="41">
        <v>19</v>
      </c>
      <c r="E132" s="65">
        <f>+E41</f>
        <v>84075</v>
      </c>
      <c r="F132" s="83">
        <f>ROUND(D132*E132,2)</f>
        <v>1597425</v>
      </c>
      <c r="G132" s="81"/>
    </row>
    <row r="133" spans="1:7" ht="45" customHeight="1" x14ac:dyDescent="0.2">
      <c r="A133" s="8" t="s">
        <v>86</v>
      </c>
      <c r="B133" s="27" t="s">
        <v>59</v>
      </c>
      <c r="C133" s="8" t="s">
        <v>52</v>
      </c>
      <c r="D133" s="41">
        <v>44</v>
      </c>
      <c r="E133" s="65">
        <f>+E42</f>
        <v>48758.33</v>
      </c>
      <c r="F133" s="83">
        <f>ROUND(D133*E133,2)</f>
        <v>2145366.52</v>
      </c>
      <c r="G133" s="81"/>
    </row>
    <row r="134" spans="1:7" ht="44.25" customHeight="1" x14ac:dyDescent="0.2">
      <c r="A134" s="8" t="s">
        <v>87</v>
      </c>
      <c r="B134" s="27" t="s">
        <v>125</v>
      </c>
      <c r="C134" s="8" t="s">
        <v>7</v>
      </c>
      <c r="D134" s="41">
        <v>23.6</v>
      </c>
      <c r="E134" s="65">
        <f>+E43</f>
        <v>87950.45</v>
      </c>
      <c r="F134" s="83">
        <f>ROUND(D134*E134,2)</f>
        <v>2075630.62</v>
      </c>
      <c r="G134" s="81"/>
    </row>
    <row r="135" spans="1:7" x14ac:dyDescent="0.2">
      <c r="A135" s="17">
        <v>6</v>
      </c>
      <c r="B135" s="24" t="s">
        <v>62</v>
      </c>
      <c r="C135" s="8"/>
      <c r="D135" s="41"/>
      <c r="E135" s="84"/>
      <c r="F135" s="83"/>
      <c r="G135" s="81"/>
    </row>
    <row r="136" spans="1:7" x14ac:dyDescent="0.2">
      <c r="A136" s="17" t="s">
        <v>66</v>
      </c>
      <c r="B136" s="24" t="s">
        <v>113</v>
      </c>
      <c r="C136" s="8"/>
      <c r="D136" s="41"/>
      <c r="E136" s="84"/>
      <c r="F136" s="83"/>
      <c r="G136" s="81"/>
    </row>
    <row r="137" spans="1:7" ht="25.5" x14ac:dyDescent="0.2">
      <c r="A137" s="8" t="s">
        <v>191</v>
      </c>
      <c r="B137" s="29" t="str">
        <f>+B46</f>
        <v>Suministro e instalación de tubería de presión PVC RDE 11 ø  3/4 "</v>
      </c>
      <c r="C137" s="14" t="s">
        <v>20</v>
      </c>
      <c r="D137" s="41">
        <v>33</v>
      </c>
      <c r="E137" s="65">
        <f t="shared" ref="E137:E143" si="9">+E46</f>
        <v>10990</v>
      </c>
      <c r="F137" s="83">
        <f t="shared" ref="F137:F149" si="10">ROUND(D137*E137,2)</f>
        <v>362670</v>
      </c>
      <c r="G137" s="81"/>
    </row>
    <row r="138" spans="1:7" ht="14.25" customHeight="1" x14ac:dyDescent="0.2">
      <c r="A138" s="8" t="s">
        <v>192</v>
      </c>
      <c r="B138" s="29" t="s">
        <v>31</v>
      </c>
      <c r="C138" s="14" t="s">
        <v>32</v>
      </c>
      <c r="D138" s="41">
        <v>15</v>
      </c>
      <c r="E138" s="65">
        <f t="shared" si="9"/>
        <v>34990.85</v>
      </c>
      <c r="F138" s="83">
        <f t="shared" si="10"/>
        <v>524862.75</v>
      </c>
      <c r="G138" s="81"/>
    </row>
    <row r="139" spans="1:7" ht="17.25" customHeight="1" x14ac:dyDescent="0.2">
      <c r="A139" s="8" t="s">
        <v>193</v>
      </c>
      <c r="B139" s="29" t="s">
        <v>106</v>
      </c>
      <c r="C139" s="14" t="s">
        <v>32</v>
      </c>
      <c r="D139" s="41">
        <v>10</v>
      </c>
      <c r="E139" s="65">
        <f t="shared" si="9"/>
        <v>80980.63</v>
      </c>
      <c r="F139" s="83">
        <f t="shared" si="10"/>
        <v>809806.3</v>
      </c>
      <c r="G139" s="81"/>
    </row>
    <row r="140" spans="1:7" ht="17.25" customHeight="1" x14ac:dyDescent="0.2">
      <c r="A140" s="8" t="s">
        <v>194</v>
      </c>
      <c r="B140" s="29" t="s">
        <v>105</v>
      </c>
      <c r="C140" s="14" t="s">
        <v>32</v>
      </c>
      <c r="D140" s="41">
        <v>2</v>
      </c>
      <c r="E140" s="65">
        <f t="shared" si="9"/>
        <v>41587</v>
      </c>
      <c r="F140" s="83">
        <f t="shared" si="10"/>
        <v>83174</v>
      </c>
      <c r="G140" s="81"/>
    </row>
    <row r="141" spans="1:7" ht="28.15" customHeight="1" x14ac:dyDescent="0.2">
      <c r="A141" s="8" t="s">
        <v>195</v>
      </c>
      <c r="B141" s="27" t="s">
        <v>63</v>
      </c>
      <c r="C141" s="8" t="s">
        <v>32</v>
      </c>
      <c r="D141" s="41">
        <v>2</v>
      </c>
      <c r="E141" s="65">
        <f t="shared" si="9"/>
        <v>799230.52</v>
      </c>
      <c r="F141" s="83">
        <f t="shared" si="10"/>
        <v>1598461.04</v>
      </c>
      <c r="G141" s="81"/>
    </row>
    <row r="142" spans="1:7" ht="25.5" x14ac:dyDescent="0.2">
      <c r="A142" s="8" t="s">
        <v>196</v>
      </c>
      <c r="B142" s="27" t="s">
        <v>127</v>
      </c>
      <c r="C142" s="8" t="s">
        <v>32</v>
      </c>
      <c r="D142" s="41">
        <v>10</v>
      </c>
      <c r="E142" s="65">
        <f t="shared" si="9"/>
        <v>68852</v>
      </c>
      <c r="F142" s="83">
        <f t="shared" si="10"/>
        <v>688520</v>
      </c>
      <c r="G142" s="81"/>
    </row>
    <row r="143" spans="1:7" ht="25.5" x14ac:dyDescent="0.2">
      <c r="A143" s="8" t="s">
        <v>197</v>
      </c>
      <c r="B143" s="27" t="s">
        <v>64</v>
      </c>
      <c r="C143" s="8" t="s">
        <v>32</v>
      </c>
      <c r="D143" s="41">
        <v>4</v>
      </c>
      <c r="E143" s="65">
        <f t="shared" si="9"/>
        <v>218700</v>
      </c>
      <c r="F143" s="83">
        <f t="shared" si="10"/>
        <v>874800</v>
      </c>
      <c r="G143" s="81"/>
    </row>
    <row r="144" spans="1:7" x14ac:dyDescent="0.2">
      <c r="A144" s="17" t="s">
        <v>67</v>
      </c>
      <c r="B144" s="24" t="s">
        <v>107</v>
      </c>
      <c r="C144" s="8"/>
      <c r="D144" s="41"/>
      <c r="E144" s="65"/>
      <c r="F144" s="83">
        <f t="shared" si="10"/>
        <v>0</v>
      </c>
      <c r="G144" s="81"/>
    </row>
    <row r="145" spans="1:7" x14ac:dyDescent="0.2">
      <c r="A145" s="8" t="s">
        <v>198</v>
      </c>
      <c r="B145" s="27" t="s">
        <v>33</v>
      </c>
      <c r="C145" s="8" t="s">
        <v>32</v>
      </c>
      <c r="D145" s="41">
        <v>6</v>
      </c>
      <c r="E145" s="65">
        <f>+E54</f>
        <v>56325</v>
      </c>
      <c r="F145" s="83">
        <f t="shared" si="10"/>
        <v>337950</v>
      </c>
      <c r="G145" s="81"/>
    </row>
    <row r="146" spans="1:7" ht="15.75" customHeight="1" x14ac:dyDescent="0.2">
      <c r="A146" s="8" t="s">
        <v>199</v>
      </c>
      <c r="B146" s="27" t="s">
        <v>108</v>
      </c>
      <c r="C146" s="8" t="s">
        <v>20</v>
      </c>
      <c r="D146" s="41">
        <v>16</v>
      </c>
      <c r="E146" s="65">
        <f>+E55</f>
        <v>30670.51</v>
      </c>
      <c r="F146" s="83">
        <f t="shared" si="10"/>
        <v>490728.16</v>
      </c>
      <c r="G146" s="81"/>
    </row>
    <row r="147" spans="1:7" ht="15.75" customHeight="1" x14ac:dyDescent="0.2">
      <c r="A147" s="8" t="s">
        <v>200</v>
      </c>
      <c r="B147" s="27" t="s">
        <v>34</v>
      </c>
      <c r="C147" s="8" t="s">
        <v>20</v>
      </c>
      <c r="D147" s="41">
        <v>12</v>
      </c>
      <c r="E147" s="65">
        <f>+E56</f>
        <v>62120.31</v>
      </c>
      <c r="F147" s="83">
        <f t="shared" si="10"/>
        <v>745443.72</v>
      </c>
      <c r="G147" s="81"/>
    </row>
    <row r="148" spans="1:7" ht="15.75" customHeight="1" x14ac:dyDescent="0.2">
      <c r="A148" s="8" t="s">
        <v>201</v>
      </c>
      <c r="B148" s="27" t="s">
        <v>109</v>
      </c>
      <c r="C148" s="8" t="s">
        <v>20</v>
      </c>
      <c r="D148" s="41">
        <v>1</v>
      </c>
      <c r="E148" s="65">
        <f>+E57</f>
        <v>104523</v>
      </c>
      <c r="F148" s="83">
        <f t="shared" si="10"/>
        <v>104523</v>
      </c>
      <c r="G148" s="81"/>
    </row>
    <row r="149" spans="1:7" ht="30" customHeight="1" x14ac:dyDescent="0.2">
      <c r="A149" s="8" t="s">
        <v>202</v>
      </c>
      <c r="B149" s="29" t="s">
        <v>35</v>
      </c>
      <c r="C149" s="14" t="s">
        <v>32</v>
      </c>
      <c r="D149" s="41">
        <v>3</v>
      </c>
      <c r="E149" s="65">
        <f>+E58</f>
        <v>810256</v>
      </c>
      <c r="F149" s="83">
        <f t="shared" si="10"/>
        <v>2430768</v>
      </c>
      <c r="G149" s="81"/>
    </row>
    <row r="150" spans="1:7" x14ac:dyDescent="0.2">
      <c r="A150" s="17">
        <v>7</v>
      </c>
      <c r="B150" s="30" t="s">
        <v>36</v>
      </c>
      <c r="C150" s="8"/>
      <c r="D150" s="41"/>
      <c r="E150" s="65"/>
      <c r="F150" s="83"/>
      <c r="G150" s="81"/>
    </row>
    <row r="151" spans="1:7" x14ac:dyDescent="0.2">
      <c r="A151" s="17" t="s">
        <v>68</v>
      </c>
      <c r="B151" s="24" t="s">
        <v>206</v>
      </c>
      <c r="C151" s="8"/>
      <c r="D151" s="41"/>
      <c r="E151" s="65"/>
      <c r="F151" s="83"/>
      <c r="G151" s="81"/>
    </row>
    <row r="152" spans="1:7" ht="25.5" x14ac:dyDescent="0.2">
      <c r="A152" s="8" t="s">
        <v>88</v>
      </c>
      <c r="B152" s="29" t="s">
        <v>158</v>
      </c>
      <c r="C152" s="12" t="s">
        <v>120</v>
      </c>
      <c r="D152" s="41">
        <v>2</v>
      </c>
      <c r="E152" s="65">
        <f t="shared" ref="E152:E157" si="11">+E61</f>
        <v>508000</v>
      </c>
      <c r="F152" s="83">
        <f t="shared" ref="F152:F157" si="12">ROUND(D152*E152,2)</f>
        <v>1016000</v>
      </c>
      <c r="G152" s="81"/>
    </row>
    <row r="153" spans="1:7" x14ac:dyDescent="0.2">
      <c r="A153" s="8" t="s">
        <v>89</v>
      </c>
      <c r="B153" s="29" t="s">
        <v>159</v>
      </c>
      <c r="C153" s="12" t="s">
        <v>120</v>
      </c>
      <c r="D153" s="40">
        <v>3</v>
      </c>
      <c r="E153" s="65">
        <f t="shared" si="11"/>
        <v>583100</v>
      </c>
      <c r="F153" s="83">
        <f t="shared" si="12"/>
        <v>1749300</v>
      </c>
      <c r="G153" s="81"/>
    </row>
    <row r="154" spans="1:7" ht="18" customHeight="1" x14ac:dyDescent="0.2">
      <c r="A154" s="8" t="s">
        <v>90</v>
      </c>
      <c r="B154" s="29" t="s">
        <v>160</v>
      </c>
      <c r="C154" s="12" t="s">
        <v>120</v>
      </c>
      <c r="D154" s="40">
        <v>1</v>
      </c>
      <c r="E154" s="65">
        <f t="shared" si="11"/>
        <v>675253</v>
      </c>
      <c r="F154" s="83">
        <f t="shared" si="12"/>
        <v>675253</v>
      </c>
      <c r="G154" s="81"/>
    </row>
    <row r="155" spans="1:7" ht="17.25" customHeight="1" x14ac:dyDescent="0.2">
      <c r="A155" s="8" t="s">
        <v>104</v>
      </c>
      <c r="B155" s="29" t="s">
        <v>161</v>
      </c>
      <c r="C155" s="12" t="s">
        <v>120</v>
      </c>
      <c r="D155" s="40">
        <v>4</v>
      </c>
      <c r="E155" s="65">
        <f t="shared" si="11"/>
        <v>286000</v>
      </c>
      <c r="F155" s="83">
        <f t="shared" si="12"/>
        <v>1144000</v>
      </c>
      <c r="G155" s="81"/>
    </row>
    <row r="156" spans="1:7" x14ac:dyDescent="0.2">
      <c r="A156" s="8" t="s">
        <v>110</v>
      </c>
      <c r="B156" s="29" t="s">
        <v>162</v>
      </c>
      <c r="C156" s="12" t="s">
        <v>120</v>
      </c>
      <c r="D156" s="40">
        <v>1</v>
      </c>
      <c r="E156" s="65">
        <f t="shared" si="11"/>
        <v>298930</v>
      </c>
      <c r="F156" s="83">
        <f t="shared" si="12"/>
        <v>298930</v>
      </c>
      <c r="G156" s="81"/>
    </row>
    <row r="157" spans="1:7" ht="19.5" customHeight="1" x14ac:dyDescent="0.2">
      <c r="A157" s="8" t="s">
        <v>111</v>
      </c>
      <c r="B157" s="29" t="s">
        <v>164</v>
      </c>
      <c r="C157" s="12" t="s">
        <v>120</v>
      </c>
      <c r="D157" s="40">
        <f>1</f>
        <v>1</v>
      </c>
      <c r="E157" s="65">
        <f t="shared" si="11"/>
        <v>302435.15000000002</v>
      </c>
      <c r="F157" s="83">
        <f t="shared" si="12"/>
        <v>302435.15000000002</v>
      </c>
      <c r="G157" s="81"/>
    </row>
    <row r="158" spans="1:7" x14ac:dyDescent="0.2">
      <c r="A158" s="17" t="s">
        <v>69</v>
      </c>
      <c r="B158" s="24" t="s">
        <v>171</v>
      </c>
      <c r="C158" s="12"/>
      <c r="D158" s="40"/>
      <c r="E158" s="84"/>
      <c r="F158" s="83"/>
      <c r="G158" s="81"/>
    </row>
    <row r="159" spans="1:7" ht="27.75" customHeight="1" x14ac:dyDescent="0.2">
      <c r="A159" s="8" t="s">
        <v>91</v>
      </c>
      <c r="B159" s="29" t="s">
        <v>172</v>
      </c>
      <c r="C159" s="12" t="s">
        <v>52</v>
      </c>
      <c r="D159" s="40">
        <v>15</v>
      </c>
      <c r="E159" s="65">
        <f>+E69</f>
        <v>119585</v>
      </c>
      <c r="F159" s="83">
        <f>ROUND(D159*E159,2)</f>
        <v>1793775</v>
      </c>
      <c r="G159" s="81"/>
    </row>
    <row r="160" spans="1:7" ht="12.75" customHeight="1" x14ac:dyDescent="0.2">
      <c r="A160" s="17" t="s">
        <v>189</v>
      </c>
      <c r="B160" s="24" t="s">
        <v>173</v>
      </c>
      <c r="C160" s="12"/>
      <c r="D160" s="40"/>
      <c r="E160" s="65"/>
      <c r="F160" s="83"/>
      <c r="G160" s="81"/>
    </row>
    <row r="161" spans="1:7" ht="12.75" customHeight="1" x14ac:dyDescent="0.2">
      <c r="A161" s="8" t="s">
        <v>207</v>
      </c>
      <c r="B161" s="29" t="s">
        <v>174</v>
      </c>
      <c r="C161" s="12" t="s">
        <v>157</v>
      </c>
      <c r="D161" s="40">
        <v>1</v>
      </c>
      <c r="E161" s="65">
        <f>+E71</f>
        <v>1105604.28</v>
      </c>
      <c r="F161" s="83">
        <f>ROUND(D161*E161,2)</f>
        <v>1105604.28</v>
      </c>
      <c r="G161" s="81"/>
    </row>
    <row r="162" spans="1:7" ht="12.75" customHeight="1" x14ac:dyDescent="0.2">
      <c r="A162" s="17" t="s">
        <v>209</v>
      </c>
      <c r="B162" s="24" t="s">
        <v>208</v>
      </c>
      <c r="C162" s="12"/>
      <c r="D162" s="40"/>
      <c r="E162" s="84"/>
      <c r="F162" s="83"/>
      <c r="G162" s="81"/>
    </row>
    <row r="163" spans="1:7" ht="25.5" customHeight="1" x14ac:dyDescent="0.2">
      <c r="A163" s="8" t="s">
        <v>210</v>
      </c>
      <c r="B163" s="29" t="s">
        <v>176</v>
      </c>
      <c r="C163" s="12" t="s">
        <v>120</v>
      </c>
      <c r="D163" s="40">
        <v>1</v>
      </c>
      <c r="E163" s="65">
        <f>+E73</f>
        <v>433065.55</v>
      </c>
      <c r="F163" s="83">
        <f>ROUND(D163*E163,2)</f>
        <v>433065.55</v>
      </c>
      <c r="G163" s="81"/>
    </row>
    <row r="164" spans="1:7" ht="15" customHeight="1" x14ac:dyDescent="0.2">
      <c r="A164" s="8" t="s">
        <v>211</v>
      </c>
      <c r="B164" s="29" t="s">
        <v>177</v>
      </c>
      <c r="C164" s="12" t="s">
        <v>120</v>
      </c>
      <c r="D164" s="40">
        <v>2</v>
      </c>
      <c r="E164" s="65">
        <f>+E74</f>
        <v>36758</v>
      </c>
      <c r="F164" s="83">
        <f>ROUND(D164*E164,2)</f>
        <v>73516</v>
      </c>
      <c r="G164" s="81"/>
    </row>
    <row r="165" spans="1:7" ht="12.75" customHeight="1" x14ac:dyDescent="0.2">
      <c r="A165" s="8" t="s">
        <v>212</v>
      </c>
      <c r="B165" s="29" t="s">
        <v>178</v>
      </c>
      <c r="C165" s="12" t="s">
        <v>120</v>
      </c>
      <c r="D165" s="40">
        <v>3</v>
      </c>
      <c r="E165" s="65">
        <f>+E75</f>
        <v>71425.539999999994</v>
      </c>
      <c r="F165" s="83">
        <f>ROUND(D165*E165,2)</f>
        <v>214276.62</v>
      </c>
      <c r="G165" s="81"/>
    </row>
    <row r="166" spans="1:7" ht="12.75" customHeight="1" x14ac:dyDescent="0.2">
      <c r="A166" s="17" t="s">
        <v>213</v>
      </c>
      <c r="B166" s="24" t="s">
        <v>37</v>
      </c>
      <c r="C166" s="12"/>
      <c r="D166" s="40"/>
      <c r="E166" s="84"/>
      <c r="F166" s="83"/>
      <c r="G166" s="81"/>
    </row>
    <row r="167" spans="1:7" ht="12.75" customHeight="1" x14ac:dyDescent="0.2">
      <c r="A167" s="8" t="s">
        <v>214</v>
      </c>
      <c r="B167" s="29" t="s">
        <v>179</v>
      </c>
      <c r="C167" s="12" t="s">
        <v>157</v>
      </c>
      <c r="D167" s="40">
        <v>1</v>
      </c>
      <c r="E167" s="65">
        <f>+E77</f>
        <v>1299652</v>
      </c>
      <c r="F167" s="83">
        <f>ROUND(D167*E167,2)</f>
        <v>1299652</v>
      </c>
      <c r="G167" s="81"/>
    </row>
    <row r="168" spans="1:7" ht="12.75" customHeight="1" x14ac:dyDescent="0.2">
      <c r="A168" s="8" t="s">
        <v>215</v>
      </c>
      <c r="B168" s="24" t="s">
        <v>181</v>
      </c>
      <c r="C168" s="12"/>
      <c r="D168" s="40"/>
      <c r="E168" s="65"/>
      <c r="F168" s="83"/>
      <c r="G168" s="81"/>
    </row>
    <row r="169" spans="1:7" ht="12.75" customHeight="1" x14ac:dyDescent="0.2">
      <c r="A169" s="8" t="s">
        <v>216</v>
      </c>
      <c r="B169" s="29" t="s">
        <v>183</v>
      </c>
      <c r="C169" s="12" t="s">
        <v>157</v>
      </c>
      <c r="D169" s="40">
        <v>3</v>
      </c>
      <c r="E169" s="65">
        <f>+E79</f>
        <v>262542.12</v>
      </c>
      <c r="F169" s="83">
        <f>ROUND(D169*E169,2)</f>
        <v>787626.36</v>
      </c>
      <c r="G169" s="81"/>
    </row>
    <row r="170" spans="1:7" ht="25.5" x14ac:dyDescent="0.2">
      <c r="A170" s="8" t="s">
        <v>217</v>
      </c>
      <c r="B170" s="29" t="s">
        <v>184</v>
      </c>
      <c r="C170" s="12" t="s">
        <v>157</v>
      </c>
      <c r="D170" s="40">
        <v>1</v>
      </c>
      <c r="E170" s="65">
        <f>+E80</f>
        <v>222100.36</v>
      </c>
      <c r="F170" s="83">
        <f>ROUND(D170*E170,2)</f>
        <v>222100.36</v>
      </c>
      <c r="G170" s="81"/>
    </row>
    <row r="171" spans="1:7" x14ac:dyDescent="0.2">
      <c r="A171" s="17">
        <v>8</v>
      </c>
      <c r="B171" s="24" t="s">
        <v>147</v>
      </c>
      <c r="C171" s="8"/>
      <c r="D171" s="42"/>
      <c r="E171" s="84"/>
      <c r="F171" s="83"/>
      <c r="G171" s="81"/>
    </row>
    <row r="172" spans="1:7" ht="38.25" x14ac:dyDescent="0.2">
      <c r="A172" s="8" t="s">
        <v>70</v>
      </c>
      <c r="B172" s="39" t="s">
        <v>149</v>
      </c>
      <c r="C172" s="8" t="s">
        <v>32</v>
      </c>
      <c r="D172" s="41">
        <v>1</v>
      </c>
      <c r="E172" s="65">
        <v>970000.25</v>
      </c>
      <c r="F172" s="83">
        <f>ROUND(D172*E172,2)</f>
        <v>970000.25</v>
      </c>
      <c r="G172" s="81"/>
    </row>
    <row r="173" spans="1:7" x14ac:dyDescent="0.2">
      <c r="A173" s="17">
        <v>9</v>
      </c>
      <c r="B173" s="32" t="s">
        <v>65</v>
      </c>
      <c r="C173" s="17"/>
      <c r="D173" s="43"/>
      <c r="E173" s="65"/>
      <c r="F173" s="83"/>
      <c r="G173" s="81"/>
    </row>
    <row r="174" spans="1:7" x14ac:dyDescent="0.2">
      <c r="A174" s="8" t="s">
        <v>218</v>
      </c>
      <c r="B174" s="39" t="s">
        <v>38</v>
      </c>
      <c r="C174" s="8" t="s">
        <v>52</v>
      </c>
      <c r="D174" s="42">
        <v>4</v>
      </c>
      <c r="E174" s="65">
        <v>181000</v>
      </c>
      <c r="F174" s="83">
        <f>ROUND(D174*E174,2)</f>
        <v>724000</v>
      </c>
      <c r="G174" s="81"/>
    </row>
    <row r="175" spans="1:7" x14ac:dyDescent="0.2">
      <c r="A175" s="8" t="s">
        <v>219</v>
      </c>
      <c r="B175" s="39" t="s">
        <v>39</v>
      </c>
      <c r="C175" s="8" t="s">
        <v>32</v>
      </c>
      <c r="D175" s="42">
        <v>1</v>
      </c>
      <c r="E175" s="65">
        <v>490000</v>
      </c>
      <c r="F175" s="83">
        <f>ROUND(D175*E175,2)</f>
        <v>490000</v>
      </c>
      <c r="G175" s="81"/>
    </row>
    <row r="176" spans="1:7" s="18" customFormat="1" x14ac:dyDescent="0.2">
      <c r="A176" s="17"/>
      <c r="B176" s="24" t="s">
        <v>40</v>
      </c>
      <c r="C176" s="17"/>
      <c r="D176" s="44"/>
      <c r="E176" s="85"/>
      <c r="F176" s="85">
        <f>SUM(F8:F175)</f>
        <v>219647004.77000004</v>
      </c>
      <c r="G176" s="82"/>
    </row>
    <row r="177" spans="1:7" ht="12" customHeight="1" x14ac:dyDescent="0.2">
      <c r="A177" s="8"/>
      <c r="B177" s="24"/>
      <c r="C177" s="8"/>
      <c r="D177" s="45"/>
      <c r="E177" s="84"/>
      <c r="F177" s="84"/>
      <c r="G177" s="81"/>
    </row>
    <row r="178" spans="1:7" x14ac:dyDescent="0.2">
      <c r="A178" s="8"/>
      <c r="B178" s="27" t="s">
        <v>41</v>
      </c>
      <c r="C178" s="8"/>
      <c r="D178" s="45"/>
      <c r="E178" s="60">
        <v>0.26</v>
      </c>
      <c r="F178" s="84">
        <f>F176*E178</f>
        <v>57108221.240200013</v>
      </c>
      <c r="G178" s="81"/>
    </row>
    <row r="179" spans="1:7" x14ac:dyDescent="0.2">
      <c r="A179" s="8"/>
      <c r="B179" s="27" t="s">
        <v>42</v>
      </c>
      <c r="C179" s="8"/>
      <c r="D179" s="45"/>
      <c r="E179" s="60">
        <v>0.05</v>
      </c>
      <c r="F179" s="84">
        <f>F176*E179</f>
        <v>10982350.238500003</v>
      </c>
      <c r="G179" s="81"/>
    </row>
    <row r="180" spans="1:7" x14ac:dyDescent="0.2">
      <c r="A180" s="8"/>
      <c r="B180" s="27"/>
      <c r="C180" s="8"/>
      <c r="D180" s="45"/>
      <c r="E180" s="60"/>
      <c r="F180" s="84"/>
      <c r="G180" s="81"/>
    </row>
    <row r="181" spans="1:7" x14ac:dyDescent="0.2">
      <c r="A181" s="8"/>
      <c r="B181" s="27" t="s">
        <v>152</v>
      </c>
      <c r="C181" s="8"/>
      <c r="D181" s="45"/>
      <c r="E181" s="60">
        <v>0.19</v>
      </c>
      <c r="F181" s="84">
        <f>F179*E181</f>
        <v>2086646.5453150005</v>
      </c>
      <c r="G181" s="81"/>
    </row>
    <row r="182" spans="1:7" x14ac:dyDescent="0.2">
      <c r="A182" s="8"/>
      <c r="B182" s="24"/>
      <c r="C182" s="8"/>
      <c r="D182" s="45"/>
      <c r="E182" s="84"/>
      <c r="F182" s="84"/>
      <c r="G182" s="81"/>
    </row>
    <row r="183" spans="1:7" s="18" customFormat="1" x14ac:dyDescent="0.2">
      <c r="A183" s="17"/>
      <c r="B183" s="24" t="s">
        <v>153</v>
      </c>
      <c r="C183" s="17"/>
      <c r="D183" s="44"/>
      <c r="E183" s="85"/>
      <c r="F183" s="85">
        <f>F178+F179+F181</f>
        <v>70177218.024015009</v>
      </c>
      <c r="G183" s="82"/>
    </row>
    <row r="184" spans="1:7" x14ac:dyDescent="0.2">
      <c r="A184" s="8"/>
      <c r="B184" s="24"/>
      <c r="C184" s="8"/>
      <c r="D184" s="45"/>
      <c r="E184" s="84"/>
      <c r="F184" s="84"/>
      <c r="G184" s="81"/>
    </row>
    <row r="185" spans="1:7" x14ac:dyDescent="0.2">
      <c r="A185" s="8"/>
      <c r="B185" s="24" t="s">
        <v>43</v>
      </c>
      <c r="C185" s="8"/>
      <c r="D185" s="45"/>
      <c r="E185" s="84"/>
      <c r="F185" s="85">
        <f>+F183+F176</f>
        <v>289824222.79401505</v>
      </c>
      <c r="G185" s="81"/>
    </row>
    <row r="186" spans="1:7" x14ac:dyDescent="0.2">
      <c r="A186" s="47"/>
      <c r="B186" s="50"/>
      <c r="C186" s="47"/>
      <c r="D186" s="51"/>
      <c r="E186" s="54"/>
      <c r="F186" s="55"/>
      <c r="G186" s="81"/>
    </row>
    <row r="187" spans="1:7" x14ac:dyDescent="0.2">
      <c r="D187" s="47"/>
      <c r="G187" s="81"/>
    </row>
    <row r="188" spans="1:7" x14ac:dyDescent="0.2">
      <c r="D188" s="47"/>
    </row>
    <row r="189" spans="1:7" x14ac:dyDescent="0.2">
      <c r="B189" s="18"/>
      <c r="D189" s="47"/>
    </row>
    <row r="190" spans="1:7" x14ac:dyDescent="0.2">
      <c r="B190" s="18"/>
    </row>
    <row r="191" spans="1:7" x14ac:dyDescent="0.2">
      <c r="B191" s="18"/>
    </row>
    <row r="198" spans="2:4" x14ac:dyDescent="0.2">
      <c r="B198" s="19"/>
      <c r="C198" s="21"/>
    </row>
    <row r="199" spans="2:4" x14ac:dyDescent="0.2">
      <c r="B199" s="19"/>
      <c r="C199" s="21"/>
    </row>
    <row r="200" spans="2:4" x14ac:dyDescent="0.2">
      <c r="B200" s="20"/>
      <c r="C200" s="21"/>
    </row>
    <row r="201" spans="2:4" x14ac:dyDescent="0.2">
      <c r="B201" s="20"/>
      <c r="C201" s="21"/>
    </row>
    <row r="202" spans="2:4" x14ac:dyDescent="0.2">
      <c r="B202" s="20"/>
      <c r="C202" s="21"/>
    </row>
    <row r="207" spans="2:4" x14ac:dyDescent="0.2">
      <c r="D207" s="49"/>
    </row>
  </sheetData>
  <mergeCells count="3">
    <mergeCell ref="A3:F3"/>
    <mergeCell ref="A1:F1"/>
    <mergeCell ref="A2:F2"/>
  </mergeCells>
  <printOptions horizontalCentered="1"/>
  <pageMargins left="0.25" right="0.25" top="0.75" bottom="0.75" header="0.3" footer="0.3"/>
  <pageSetup scale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B14CA-DC80-4E68-82FE-00679E0B814A}">
  <sheetPr>
    <tabColor rgb="FFFF0000"/>
  </sheetPr>
  <dimension ref="A1:F227"/>
  <sheetViews>
    <sheetView view="pageBreakPreview" topLeftCell="A168" zoomScale="93" zoomScaleNormal="93" zoomScaleSheetLayoutView="93" workbookViewId="0">
      <selection activeCell="B190" sqref="B190:B192"/>
    </sheetView>
  </sheetViews>
  <sheetFormatPr baseColWidth="10" defaultColWidth="11.5703125" defaultRowHeight="12.75" x14ac:dyDescent="0.2"/>
  <cols>
    <col min="1" max="1" width="11.140625" style="1" customWidth="1"/>
    <col min="2" max="2" width="51.28515625" style="1" customWidth="1"/>
    <col min="3" max="3" width="8.85546875" style="1" customWidth="1"/>
    <col min="4" max="4" width="12.5703125" style="48" customWidth="1"/>
    <col min="5" max="5" width="17" style="1" customWidth="1"/>
    <col min="6" max="6" width="19.140625" style="1" customWidth="1"/>
    <col min="7" max="233" width="11.5703125" style="1"/>
    <col min="234" max="234" width="3.28515625" style="1" customWidth="1"/>
    <col min="235" max="235" width="11.5703125" style="1"/>
    <col min="236" max="236" width="48.28515625" style="1" customWidth="1"/>
    <col min="237" max="237" width="11.5703125" style="1"/>
    <col min="238" max="240" width="21.42578125" style="1" customWidth="1"/>
    <col min="241" max="241" width="20.7109375" style="1" customWidth="1"/>
    <col min="242" max="242" width="18.7109375" style="1" customWidth="1"/>
    <col min="243" max="243" width="23.5703125" style="1" customWidth="1"/>
    <col min="244" max="244" width="30.7109375" style="1" customWidth="1"/>
    <col min="245" max="245" width="25.140625" style="1" customWidth="1"/>
    <col min="246" max="249" width="0" style="1" hidden="1" customWidth="1"/>
    <col min="250" max="250" width="0.85546875" style="1" customWidth="1"/>
    <col min="251" max="251" width="21.7109375" style="1" customWidth="1"/>
    <col min="252" max="252" width="22.85546875" style="1" customWidth="1"/>
    <col min="253" max="253" width="21.28515625" style="1" customWidth="1"/>
    <col min="254" max="254" width="11.5703125" style="1"/>
    <col min="255" max="255" width="15.28515625" style="1" bestFit="1" customWidth="1"/>
    <col min="256" max="489" width="11.5703125" style="1"/>
    <col min="490" max="490" width="3.28515625" style="1" customWidth="1"/>
    <col min="491" max="491" width="11.5703125" style="1"/>
    <col min="492" max="492" width="48.28515625" style="1" customWidth="1"/>
    <col min="493" max="493" width="11.5703125" style="1"/>
    <col min="494" max="496" width="21.42578125" style="1" customWidth="1"/>
    <col min="497" max="497" width="20.7109375" style="1" customWidth="1"/>
    <col min="498" max="498" width="18.7109375" style="1" customWidth="1"/>
    <col min="499" max="499" width="23.5703125" style="1" customWidth="1"/>
    <col min="500" max="500" width="30.7109375" style="1" customWidth="1"/>
    <col min="501" max="501" width="25.140625" style="1" customWidth="1"/>
    <col min="502" max="505" width="0" style="1" hidden="1" customWidth="1"/>
    <col min="506" max="506" width="0.85546875" style="1" customWidth="1"/>
    <col min="507" max="507" width="21.7109375" style="1" customWidth="1"/>
    <col min="508" max="508" width="22.85546875" style="1" customWidth="1"/>
    <col min="509" max="509" width="21.28515625" style="1" customWidth="1"/>
    <col min="510" max="510" width="11.5703125" style="1"/>
    <col min="511" max="511" width="15.28515625" style="1" bestFit="1" customWidth="1"/>
    <col min="512" max="745" width="11.5703125" style="1"/>
    <col min="746" max="746" width="3.28515625" style="1" customWidth="1"/>
    <col min="747" max="747" width="11.5703125" style="1"/>
    <col min="748" max="748" width="48.28515625" style="1" customWidth="1"/>
    <col min="749" max="749" width="11.5703125" style="1"/>
    <col min="750" max="752" width="21.42578125" style="1" customWidth="1"/>
    <col min="753" max="753" width="20.7109375" style="1" customWidth="1"/>
    <col min="754" max="754" width="18.7109375" style="1" customWidth="1"/>
    <col min="755" max="755" width="23.5703125" style="1" customWidth="1"/>
    <col min="756" max="756" width="30.7109375" style="1" customWidth="1"/>
    <col min="757" max="757" width="25.140625" style="1" customWidth="1"/>
    <col min="758" max="761" width="0" style="1" hidden="1" customWidth="1"/>
    <col min="762" max="762" width="0.85546875" style="1" customWidth="1"/>
    <col min="763" max="763" width="21.7109375" style="1" customWidth="1"/>
    <col min="764" max="764" width="22.85546875" style="1" customWidth="1"/>
    <col min="765" max="765" width="21.28515625" style="1" customWidth="1"/>
    <col min="766" max="766" width="11.5703125" style="1"/>
    <col min="767" max="767" width="15.28515625" style="1" bestFit="1" customWidth="1"/>
    <col min="768" max="1001" width="11.5703125" style="1"/>
    <col min="1002" max="1002" width="3.28515625" style="1" customWidth="1"/>
    <col min="1003" max="1003" width="11.5703125" style="1"/>
    <col min="1004" max="1004" width="48.28515625" style="1" customWidth="1"/>
    <col min="1005" max="1005" width="11.5703125" style="1"/>
    <col min="1006" max="1008" width="21.42578125" style="1" customWidth="1"/>
    <col min="1009" max="1009" width="20.7109375" style="1" customWidth="1"/>
    <col min="1010" max="1010" width="18.7109375" style="1" customWidth="1"/>
    <col min="1011" max="1011" width="23.5703125" style="1" customWidth="1"/>
    <col min="1012" max="1012" width="30.7109375" style="1" customWidth="1"/>
    <col min="1013" max="1013" width="25.140625" style="1" customWidth="1"/>
    <col min="1014" max="1017" width="0" style="1" hidden="1" customWidth="1"/>
    <col min="1018" max="1018" width="0.85546875" style="1" customWidth="1"/>
    <col min="1019" max="1019" width="21.7109375" style="1" customWidth="1"/>
    <col min="1020" max="1020" width="22.85546875" style="1" customWidth="1"/>
    <col min="1021" max="1021" width="21.28515625" style="1" customWidth="1"/>
    <col min="1022" max="1022" width="11.5703125" style="1"/>
    <col min="1023" max="1023" width="15.28515625" style="1" bestFit="1" customWidth="1"/>
    <col min="1024" max="1257" width="11.5703125" style="1"/>
    <col min="1258" max="1258" width="3.28515625" style="1" customWidth="1"/>
    <col min="1259" max="1259" width="11.5703125" style="1"/>
    <col min="1260" max="1260" width="48.28515625" style="1" customWidth="1"/>
    <col min="1261" max="1261" width="11.5703125" style="1"/>
    <col min="1262" max="1264" width="21.42578125" style="1" customWidth="1"/>
    <col min="1265" max="1265" width="20.7109375" style="1" customWidth="1"/>
    <col min="1266" max="1266" width="18.7109375" style="1" customWidth="1"/>
    <col min="1267" max="1267" width="23.5703125" style="1" customWidth="1"/>
    <col min="1268" max="1268" width="30.7109375" style="1" customWidth="1"/>
    <col min="1269" max="1269" width="25.140625" style="1" customWidth="1"/>
    <col min="1270" max="1273" width="0" style="1" hidden="1" customWidth="1"/>
    <col min="1274" max="1274" width="0.85546875" style="1" customWidth="1"/>
    <col min="1275" max="1275" width="21.7109375" style="1" customWidth="1"/>
    <col min="1276" max="1276" width="22.85546875" style="1" customWidth="1"/>
    <col min="1277" max="1277" width="21.28515625" style="1" customWidth="1"/>
    <col min="1278" max="1278" width="11.5703125" style="1"/>
    <col min="1279" max="1279" width="15.28515625" style="1" bestFit="1" customWidth="1"/>
    <col min="1280" max="1513" width="11.5703125" style="1"/>
    <col min="1514" max="1514" width="3.28515625" style="1" customWidth="1"/>
    <col min="1515" max="1515" width="11.5703125" style="1"/>
    <col min="1516" max="1516" width="48.28515625" style="1" customWidth="1"/>
    <col min="1517" max="1517" width="11.5703125" style="1"/>
    <col min="1518" max="1520" width="21.42578125" style="1" customWidth="1"/>
    <col min="1521" max="1521" width="20.7109375" style="1" customWidth="1"/>
    <col min="1522" max="1522" width="18.7109375" style="1" customWidth="1"/>
    <col min="1523" max="1523" width="23.5703125" style="1" customWidth="1"/>
    <col min="1524" max="1524" width="30.7109375" style="1" customWidth="1"/>
    <col min="1525" max="1525" width="25.140625" style="1" customWidth="1"/>
    <col min="1526" max="1529" width="0" style="1" hidden="1" customWidth="1"/>
    <col min="1530" max="1530" width="0.85546875" style="1" customWidth="1"/>
    <col min="1531" max="1531" width="21.7109375" style="1" customWidth="1"/>
    <col min="1532" max="1532" width="22.85546875" style="1" customWidth="1"/>
    <col min="1533" max="1533" width="21.28515625" style="1" customWidth="1"/>
    <col min="1534" max="1534" width="11.5703125" style="1"/>
    <col min="1535" max="1535" width="15.28515625" style="1" bestFit="1" customWidth="1"/>
    <col min="1536" max="1769" width="11.5703125" style="1"/>
    <col min="1770" max="1770" width="3.28515625" style="1" customWidth="1"/>
    <col min="1771" max="1771" width="11.5703125" style="1"/>
    <col min="1772" max="1772" width="48.28515625" style="1" customWidth="1"/>
    <col min="1773" max="1773" width="11.5703125" style="1"/>
    <col min="1774" max="1776" width="21.42578125" style="1" customWidth="1"/>
    <col min="1777" max="1777" width="20.7109375" style="1" customWidth="1"/>
    <col min="1778" max="1778" width="18.7109375" style="1" customWidth="1"/>
    <col min="1779" max="1779" width="23.5703125" style="1" customWidth="1"/>
    <col min="1780" max="1780" width="30.7109375" style="1" customWidth="1"/>
    <col min="1781" max="1781" width="25.140625" style="1" customWidth="1"/>
    <col min="1782" max="1785" width="0" style="1" hidden="1" customWidth="1"/>
    <col min="1786" max="1786" width="0.85546875" style="1" customWidth="1"/>
    <col min="1787" max="1787" width="21.7109375" style="1" customWidth="1"/>
    <col min="1788" max="1788" width="22.85546875" style="1" customWidth="1"/>
    <col min="1789" max="1789" width="21.28515625" style="1" customWidth="1"/>
    <col min="1790" max="1790" width="11.5703125" style="1"/>
    <col min="1791" max="1791" width="15.28515625" style="1" bestFit="1" customWidth="1"/>
    <col min="1792" max="2025" width="11.5703125" style="1"/>
    <col min="2026" max="2026" width="3.28515625" style="1" customWidth="1"/>
    <col min="2027" max="2027" width="11.5703125" style="1"/>
    <col min="2028" max="2028" width="48.28515625" style="1" customWidth="1"/>
    <col min="2029" max="2029" width="11.5703125" style="1"/>
    <col min="2030" max="2032" width="21.42578125" style="1" customWidth="1"/>
    <col min="2033" max="2033" width="20.7109375" style="1" customWidth="1"/>
    <col min="2034" max="2034" width="18.7109375" style="1" customWidth="1"/>
    <col min="2035" max="2035" width="23.5703125" style="1" customWidth="1"/>
    <col min="2036" max="2036" width="30.7109375" style="1" customWidth="1"/>
    <col min="2037" max="2037" width="25.140625" style="1" customWidth="1"/>
    <col min="2038" max="2041" width="0" style="1" hidden="1" customWidth="1"/>
    <col min="2042" max="2042" width="0.85546875" style="1" customWidth="1"/>
    <col min="2043" max="2043" width="21.7109375" style="1" customWidth="1"/>
    <col min="2044" max="2044" width="22.85546875" style="1" customWidth="1"/>
    <col min="2045" max="2045" width="21.28515625" style="1" customWidth="1"/>
    <col min="2046" max="2046" width="11.5703125" style="1"/>
    <col min="2047" max="2047" width="15.28515625" style="1" bestFit="1" customWidth="1"/>
    <col min="2048" max="2281" width="11.5703125" style="1"/>
    <col min="2282" max="2282" width="3.28515625" style="1" customWidth="1"/>
    <col min="2283" max="2283" width="11.5703125" style="1"/>
    <col min="2284" max="2284" width="48.28515625" style="1" customWidth="1"/>
    <col min="2285" max="2285" width="11.5703125" style="1"/>
    <col min="2286" max="2288" width="21.42578125" style="1" customWidth="1"/>
    <col min="2289" max="2289" width="20.7109375" style="1" customWidth="1"/>
    <col min="2290" max="2290" width="18.7109375" style="1" customWidth="1"/>
    <col min="2291" max="2291" width="23.5703125" style="1" customWidth="1"/>
    <col min="2292" max="2292" width="30.7109375" style="1" customWidth="1"/>
    <col min="2293" max="2293" width="25.140625" style="1" customWidth="1"/>
    <col min="2294" max="2297" width="0" style="1" hidden="1" customWidth="1"/>
    <col min="2298" max="2298" width="0.85546875" style="1" customWidth="1"/>
    <col min="2299" max="2299" width="21.7109375" style="1" customWidth="1"/>
    <col min="2300" max="2300" width="22.85546875" style="1" customWidth="1"/>
    <col min="2301" max="2301" width="21.28515625" style="1" customWidth="1"/>
    <col min="2302" max="2302" width="11.5703125" style="1"/>
    <col min="2303" max="2303" width="15.28515625" style="1" bestFit="1" customWidth="1"/>
    <col min="2304" max="2537" width="11.5703125" style="1"/>
    <col min="2538" max="2538" width="3.28515625" style="1" customWidth="1"/>
    <col min="2539" max="2539" width="11.5703125" style="1"/>
    <col min="2540" max="2540" width="48.28515625" style="1" customWidth="1"/>
    <col min="2541" max="2541" width="11.5703125" style="1"/>
    <col min="2542" max="2544" width="21.42578125" style="1" customWidth="1"/>
    <col min="2545" max="2545" width="20.7109375" style="1" customWidth="1"/>
    <col min="2546" max="2546" width="18.7109375" style="1" customWidth="1"/>
    <col min="2547" max="2547" width="23.5703125" style="1" customWidth="1"/>
    <col min="2548" max="2548" width="30.7109375" style="1" customWidth="1"/>
    <col min="2549" max="2549" width="25.140625" style="1" customWidth="1"/>
    <col min="2550" max="2553" width="0" style="1" hidden="1" customWidth="1"/>
    <col min="2554" max="2554" width="0.85546875" style="1" customWidth="1"/>
    <col min="2555" max="2555" width="21.7109375" style="1" customWidth="1"/>
    <col min="2556" max="2556" width="22.85546875" style="1" customWidth="1"/>
    <col min="2557" max="2557" width="21.28515625" style="1" customWidth="1"/>
    <col min="2558" max="2558" width="11.5703125" style="1"/>
    <col min="2559" max="2559" width="15.28515625" style="1" bestFit="1" customWidth="1"/>
    <col min="2560" max="2793" width="11.5703125" style="1"/>
    <col min="2794" max="2794" width="3.28515625" style="1" customWidth="1"/>
    <col min="2795" max="2795" width="11.5703125" style="1"/>
    <col min="2796" max="2796" width="48.28515625" style="1" customWidth="1"/>
    <col min="2797" max="2797" width="11.5703125" style="1"/>
    <col min="2798" max="2800" width="21.42578125" style="1" customWidth="1"/>
    <col min="2801" max="2801" width="20.7109375" style="1" customWidth="1"/>
    <col min="2802" max="2802" width="18.7109375" style="1" customWidth="1"/>
    <col min="2803" max="2803" width="23.5703125" style="1" customWidth="1"/>
    <col min="2804" max="2804" width="30.7109375" style="1" customWidth="1"/>
    <col min="2805" max="2805" width="25.140625" style="1" customWidth="1"/>
    <col min="2806" max="2809" width="0" style="1" hidden="1" customWidth="1"/>
    <col min="2810" max="2810" width="0.85546875" style="1" customWidth="1"/>
    <col min="2811" max="2811" width="21.7109375" style="1" customWidth="1"/>
    <col min="2812" max="2812" width="22.85546875" style="1" customWidth="1"/>
    <col min="2813" max="2813" width="21.28515625" style="1" customWidth="1"/>
    <col min="2814" max="2814" width="11.5703125" style="1"/>
    <col min="2815" max="2815" width="15.28515625" style="1" bestFit="1" customWidth="1"/>
    <col min="2816" max="3049" width="11.5703125" style="1"/>
    <col min="3050" max="3050" width="3.28515625" style="1" customWidth="1"/>
    <col min="3051" max="3051" width="11.5703125" style="1"/>
    <col min="3052" max="3052" width="48.28515625" style="1" customWidth="1"/>
    <col min="3053" max="3053" width="11.5703125" style="1"/>
    <col min="3054" max="3056" width="21.42578125" style="1" customWidth="1"/>
    <col min="3057" max="3057" width="20.7109375" style="1" customWidth="1"/>
    <col min="3058" max="3058" width="18.7109375" style="1" customWidth="1"/>
    <col min="3059" max="3059" width="23.5703125" style="1" customWidth="1"/>
    <col min="3060" max="3060" width="30.7109375" style="1" customWidth="1"/>
    <col min="3061" max="3061" width="25.140625" style="1" customWidth="1"/>
    <col min="3062" max="3065" width="0" style="1" hidden="1" customWidth="1"/>
    <col min="3066" max="3066" width="0.85546875" style="1" customWidth="1"/>
    <col min="3067" max="3067" width="21.7109375" style="1" customWidth="1"/>
    <col min="3068" max="3068" width="22.85546875" style="1" customWidth="1"/>
    <col min="3069" max="3069" width="21.28515625" style="1" customWidth="1"/>
    <col min="3070" max="3070" width="11.5703125" style="1"/>
    <col min="3071" max="3071" width="15.28515625" style="1" bestFit="1" customWidth="1"/>
    <col min="3072" max="3305" width="11.5703125" style="1"/>
    <col min="3306" max="3306" width="3.28515625" style="1" customWidth="1"/>
    <col min="3307" max="3307" width="11.5703125" style="1"/>
    <col min="3308" max="3308" width="48.28515625" style="1" customWidth="1"/>
    <col min="3309" max="3309" width="11.5703125" style="1"/>
    <col min="3310" max="3312" width="21.42578125" style="1" customWidth="1"/>
    <col min="3313" max="3313" width="20.7109375" style="1" customWidth="1"/>
    <col min="3314" max="3314" width="18.7109375" style="1" customWidth="1"/>
    <col min="3315" max="3315" width="23.5703125" style="1" customWidth="1"/>
    <col min="3316" max="3316" width="30.7109375" style="1" customWidth="1"/>
    <col min="3317" max="3317" width="25.140625" style="1" customWidth="1"/>
    <col min="3318" max="3321" width="0" style="1" hidden="1" customWidth="1"/>
    <col min="3322" max="3322" width="0.85546875" style="1" customWidth="1"/>
    <col min="3323" max="3323" width="21.7109375" style="1" customWidth="1"/>
    <col min="3324" max="3324" width="22.85546875" style="1" customWidth="1"/>
    <col min="3325" max="3325" width="21.28515625" style="1" customWidth="1"/>
    <col min="3326" max="3326" width="11.5703125" style="1"/>
    <col min="3327" max="3327" width="15.28515625" style="1" bestFit="1" customWidth="1"/>
    <col min="3328" max="3561" width="11.5703125" style="1"/>
    <col min="3562" max="3562" width="3.28515625" style="1" customWidth="1"/>
    <col min="3563" max="3563" width="11.5703125" style="1"/>
    <col min="3564" max="3564" width="48.28515625" style="1" customWidth="1"/>
    <col min="3565" max="3565" width="11.5703125" style="1"/>
    <col min="3566" max="3568" width="21.42578125" style="1" customWidth="1"/>
    <col min="3569" max="3569" width="20.7109375" style="1" customWidth="1"/>
    <col min="3570" max="3570" width="18.7109375" style="1" customWidth="1"/>
    <col min="3571" max="3571" width="23.5703125" style="1" customWidth="1"/>
    <col min="3572" max="3572" width="30.7109375" style="1" customWidth="1"/>
    <col min="3573" max="3573" width="25.140625" style="1" customWidth="1"/>
    <col min="3574" max="3577" width="0" style="1" hidden="1" customWidth="1"/>
    <col min="3578" max="3578" width="0.85546875" style="1" customWidth="1"/>
    <col min="3579" max="3579" width="21.7109375" style="1" customWidth="1"/>
    <col min="3580" max="3580" width="22.85546875" style="1" customWidth="1"/>
    <col min="3581" max="3581" width="21.28515625" style="1" customWidth="1"/>
    <col min="3582" max="3582" width="11.5703125" style="1"/>
    <col min="3583" max="3583" width="15.28515625" style="1" bestFit="1" customWidth="1"/>
    <col min="3584" max="3817" width="11.5703125" style="1"/>
    <col min="3818" max="3818" width="3.28515625" style="1" customWidth="1"/>
    <col min="3819" max="3819" width="11.5703125" style="1"/>
    <col min="3820" max="3820" width="48.28515625" style="1" customWidth="1"/>
    <col min="3821" max="3821" width="11.5703125" style="1"/>
    <col min="3822" max="3824" width="21.42578125" style="1" customWidth="1"/>
    <col min="3825" max="3825" width="20.7109375" style="1" customWidth="1"/>
    <col min="3826" max="3826" width="18.7109375" style="1" customWidth="1"/>
    <col min="3827" max="3827" width="23.5703125" style="1" customWidth="1"/>
    <col min="3828" max="3828" width="30.7109375" style="1" customWidth="1"/>
    <col min="3829" max="3829" width="25.140625" style="1" customWidth="1"/>
    <col min="3830" max="3833" width="0" style="1" hidden="1" customWidth="1"/>
    <col min="3834" max="3834" width="0.85546875" style="1" customWidth="1"/>
    <col min="3835" max="3835" width="21.7109375" style="1" customWidth="1"/>
    <col min="3836" max="3836" width="22.85546875" style="1" customWidth="1"/>
    <col min="3837" max="3837" width="21.28515625" style="1" customWidth="1"/>
    <col min="3838" max="3838" width="11.5703125" style="1"/>
    <col min="3839" max="3839" width="15.28515625" style="1" bestFit="1" customWidth="1"/>
    <col min="3840" max="4073" width="11.5703125" style="1"/>
    <col min="4074" max="4074" width="3.28515625" style="1" customWidth="1"/>
    <col min="4075" max="4075" width="11.5703125" style="1"/>
    <col min="4076" max="4076" width="48.28515625" style="1" customWidth="1"/>
    <col min="4077" max="4077" width="11.5703125" style="1"/>
    <col min="4078" max="4080" width="21.42578125" style="1" customWidth="1"/>
    <col min="4081" max="4081" width="20.7109375" style="1" customWidth="1"/>
    <col min="4082" max="4082" width="18.7109375" style="1" customWidth="1"/>
    <col min="4083" max="4083" width="23.5703125" style="1" customWidth="1"/>
    <col min="4084" max="4084" width="30.7109375" style="1" customWidth="1"/>
    <col min="4085" max="4085" width="25.140625" style="1" customWidth="1"/>
    <col min="4086" max="4089" width="0" style="1" hidden="1" customWidth="1"/>
    <col min="4090" max="4090" width="0.85546875" style="1" customWidth="1"/>
    <col min="4091" max="4091" width="21.7109375" style="1" customWidth="1"/>
    <col min="4092" max="4092" width="22.85546875" style="1" customWidth="1"/>
    <col min="4093" max="4093" width="21.28515625" style="1" customWidth="1"/>
    <col min="4094" max="4094" width="11.5703125" style="1"/>
    <col min="4095" max="4095" width="15.28515625" style="1" bestFit="1" customWidth="1"/>
    <col min="4096" max="4329" width="11.5703125" style="1"/>
    <col min="4330" max="4330" width="3.28515625" style="1" customWidth="1"/>
    <col min="4331" max="4331" width="11.5703125" style="1"/>
    <col min="4332" max="4332" width="48.28515625" style="1" customWidth="1"/>
    <col min="4333" max="4333" width="11.5703125" style="1"/>
    <col min="4334" max="4336" width="21.42578125" style="1" customWidth="1"/>
    <col min="4337" max="4337" width="20.7109375" style="1" customWidth="1"/>
    <col min="4338" max="4338" width="18.7109375" style="1" customWidth="1"/>
    <col min="4339" max="4339" width="23.5703125" style="1" customWidth="1"/>
    <col min="4340" max="4340" width="30.7109375" style="1" customWidth="1"/>
    <col min="4341" max="4341" width="25.140625" style="1" customWidth="1"/>
    <col min="4342" max="4345" width="0" style="1" hidden="1" customWidth="1"/>
    <col min="4346" max="4346" width="0.85546875" style="1" customWidth="1"/>
    <col min="4347" max="4347" width="21.7109375" style="1" customWidth="1"/>
    <col min="4348" max="4348" width="22.85546875" style="1" customWidth="1"/>
    <col min="4349" max="4349" width="21.28515625" style="1" customWidth="1"/>
    <col min="4350" max="4350" width="11.5703125" style="1"/>
    <col min="4351" max="4351" width="15.28515625" style="1" bestFit="1" customWidth="1"/>
    <col min="4352" max="4585" width="11.5703125" style="1"/>
    <col min="4586" max="4586" width="3.28515625" style="1" customWidth="1"/>
    <col min="4587" max="4587" width="11.5703125" style="1"/>
    <col min="4588" max="4588" width="48.28515625" style="1" customWidth="1"/>
    <col min="4589" max="4589" width="11.5703125" style="1"/>
    <col min="4590" max="4592" width="21.42578125" style="1" customWidth="1"/>
    <col min="4593" max="4593" width="20.7109375" style="1" customWidth="1"/>
    <col min="4594" max="4594" width="18.7109375" style="1" customWidth="1"/>
    <col min="4595" max="4595" width="23.5703125" style="1" customWidth="1"/>
    <col min="4596" max="4596" width="30.7109375" style="1" customWidth="1"/>
    <col min="4597" max="4597" width="25.140625" style="1" customWidth="1"/>
    <col min="4598" max="4601" width="0" style="1" hidden="1" customWidth="1"/>
    <col min="4602" max="4602" width="0.85546875" style="1" customWidth="1"/>
    <col min="4603" max="4603" width="21.7109375" style="1" customWidth="1"/>
    <col min="4604" max="4604" width="22.85546875" style="1" customWidth="1"/>
    <col min="4605" max="4605" width="21.28515625" style="1" customWidth="1"/>
    <col min="4606" max="4606" width="11.5703125" style="1"/>
    <col min="4607" max="4607" width="15.28515625" style="1" bestFit="1" customWidth="1"/>
    <col min="4608" max="4841" width="11.5703125" style="1"/>
    <col min="4842" max="4842" width="3.28515625" style="1" customWidth="1"/>
    <col min="4843" max="4843" width="11.5703125" style="1"/>
    <col min="4844" max="4844" width="48.28515625" style="1" customWidth="1"/>
    <col min="4845" max="4845" width="11.5703125" style="1"/>
    <col min="4846" max="4848" width="21.42578125" style="1" customWidth="1"/>
    <col min="4849" max="4849" width="20.7109375" style="1" customWidth="1"/>
    <col min="4850" max="4850" width="18.7109375" style="1" customWidth="1"/>
    <col min="4851" max="4851" width="23.5703125" style="1" customWidth="1"/>
    <col min="4852" max="4852" width="30.7109375" style="1" customWidth="1"/>
    <col min="4853" max="4853" width="25.140625" style="1" customWidth="1"/>
    <col min="4854" max="4857" width="0" style="1" hidden="1" customWidth="1"/>
    <col min="4858" max="4858" width="0.85546875" style="1" customWidth="1"/>
    <col min="4859" max="4859" width="21.7109375" style="1" customWidth="1"/>
    <col min="4860" max="4860" width="22.85546875" style="1" customWidth="1"/>
    <col min="4861" max="4861" width="21.28515625" style="1" customWidth="1"/>
    <col min="4862" max="4862" width="11.5703125" style="1"/>
    <col min="4863" max="4863" width="15.28515625" style="1" bestFit="1" customWidth="1"/>
    <col min="4864" max="5097" width="11.5703125" style="1"/>
    <col min="5098" max="5098" width="3.28515625" style="1" customWidth="1"/>
    <col min="5099" max="5099" width="11.5703125" style="1"/>
    <col min="5100" max="5100" width="48.28515625" style="1" customWidth="1"/>
    <col min="5101" max="5101" width="11.5703125" style="1"/>
    <col min="5102" max="5104" width="21.42578125" style="1" customWidth="1"/>
    <col min="5105" max="5105" width="20.7109375" style="1" customWidth="1"/>
    <col min="5106" max="5106" width="18.7109375" style="1" customWidth="1"/>
    <col min="5107" max="5107" width="23.5703125" style="1" customWidth="1"/>
    <col min="5108" max="5108" width="30.7109375" style="1" customWidth="1"/>
    <col min="5109" max="5109" width="25.140625" style="1" customWidth="1"/>
    <col min="5110" max="5113" width="0" style="1" hidden="1" customWidth="1"/>
    <col min="5114" max="5114" width="0.85546875" style="1" customWidth="1"/>
    <col min="5115" max="5115" width="21.7109375" style="1" customWidth="1"/>
    <col min="5116" max="5116" width="22.85546875" style="1" customWidth="1"/>
    <col min="5117" max="5117" width="21.28515625" style="1" customWidth="1"/>
    <col min="5118" max="5118" width="11.5703125" style="1"/>
    <col min="5119" max="5119" width="15.28515625" style="1" bestFit="1" customWidth="1"/>
    <col min="5120" max="5353" width="11.5703125" style="1"/>
    <col min="5354" max="5354" width="3.28515625" style="1" customWidth="1"/>
    <col min="5355" max="5355" width="11.5703125" style="1"/>
    <col min="5356" max="5356" width="48.28515625" style="1" customWidth="1"/>
    <col min="5357" max="5357" width="11.5703125" style="1"/>
    <col min="5358" max="5360" width="21.42578125" style="1" customWidth="1"/>
    <col min="5361" max="5361" width="20.7109375" style="1" customWidth="1"/>
    <col min="5362" max="5362" width="18.7109375" style="1" customWidth="1"/>
    <col min="5363" max="5363" width="23.5703125" style="1" customWidth="1"/>
    <col min="5364" max="5364" width="30.7109375" style="1" customWidth="1"/>
    <col min="5365" max="5365" width="25.140625" style="1" customWidth="1"/>
    <col min="5366" max="5369" width="0" style="1" hidden="1" customWidth="1"/>
    <col min="5370" max="5370" width="0.85546875" style="1" customWidth="1"/>
    <col min="5371" max="5371" width="21.7109375" style="1" customWidth="1"/>
    <col min="5372" max="5372" width="22.85546875" style="1" customWidth="1"/>
    <col min="5373" max="5373" width="21.28515625" style="1" customWidth="1"/>
    <col min="5374" max="5374" width="11.5703125" style="1"/>
    <col min="5375" max="5375" width="15.28515625" style="1" bestFit="1" customWidth="1"/>
    <col min="5376" max="5609" width="11.5703125" style="1"/>
    <col min="5610" max="5610" width="3.28515625" style="1" customWidth="1"/>
    <col min="5611" max="5611" width="11.5703125" style="1"/>
    <col min="5612" max="5612" width="48.28515625" style="1" customWidth="1"/>
    <col min="5613" max="5613" width="11.5703125" style="1"/>
    <col min="5614" max="5616" width="21.42578125" style="1" customWidth="1"/>
    <col min="5617" max="5617" width="20.7109375" style="1" customWidth="1"/>
    <col min="5618" max="5618" width="18.7109375" style="1" customWidth="1"/>
    <col min="5619" max="5619" width="23.5703125" style="1" customWidth="1"/>
    <col min="5620" max="5620" width="30.7109375" style="1" customWidth="1"/>
    <col min="5621" max="5621" width="25.140625" style="1" customWidth="1"/>
    <col min="5622" max="5625" width="0" style="1" hidden="1" customWidth="1"/>
    <col min="5626" max="5626" width="0.85546875" style="1" customWidth="1"/>
    <col min="5627" max="5627" width="21.7109375" style="1" customWidth="1"/>
    <col min="5628" max="5628" width="22.85546875" style="1" customWidth="1"/>
    <col min="5629" max="5629" width="21.28515625" style="1" customWidth="1"/>
    <col min="5630" max="5630" width="11.5703125" style="1"/>
    <col min="5631" max="5631" width="15.28515625" style="1" bestFit="1" customWidth="1"/>
    <col min="5632" max="5865" width="11.5703125" style="1"/>
    <col min="5866" max="5866" width="3.28515625" style="1" customWidth="1"/>
    <col min="5867" max="5867" width="11.5703125" style="1"/>
    <col min="5868" max="5868" width="48.28515625" style="1" customWidth="1"/>
    <col min="5869" max="5869" width="11.5703125" style="1"/>
    <col min="5870" max="5872" width="21.42578125" style="1" customWidth="1"/>
    <col min="5873" max="5873" width="20.7109375" style="1" customWidth="1"/>
    <col min="5874" max="5874" width="18.7109375" style="1" customWidth="1"/>
    <col min="5875" max="5875" width="23.5703125" style="1" customWidth="1"/>
    <col min="5876" max="5876" width="30.7109375" style="1" customWidth="1"/>
    <col min="5877" max="5877" width="25.140625" style="1" customWidth="1"/>
    <col min="5878" max="5881" width="0" style="1" hidden="1" customWidth="1"/>
    <col min="5882" max="5882" width="0.85546875" style="1" customWidth="1"/>
    <col min="5883" max="5883" width="21.7109375" style="1" customWidth="1"/>
    <col min="5884" max="5884" width="22.85546875" style="1" customWidth="1"/>
    <col min="5885" max="5885" width="21.28515625" style="1" customWidth="1"/>
    <col min="5886" max="5886" width="11.5703125" style="1"/>
    <col min="5887" max="5887" width="15.28515625" style="1" bestFit="1" customWidth="1"/>
    <col min="5888" max="6121" width="11.5703125" style="1"/>
    <col min="6122" max="6122" width="3.28515625" style="1" customWidth="1"/>
    <col min="6123" max="6123" width="11.5703125" style="1"/>
    <col min="6124" max="6124" width="48.28515625" style="1" customWidth="1"/>
    <col min="6125" max="6125" width="11.5703125" style="1"/>
    <col min="6126" max="6128" width="21.42578125" style="1" customWidth="1"/>
    <col min="6129" max="6129" width="20.7109375" style="1" customWidth="1"/>
    <col min="6130" max="6130" width="18.7109375" style="1" customWidth="1"/>
    <col min="6131" max="6131" width="23.5703125" style="1" customWidth="1"/>
    <col min="6132" max="6132" width="30.7109375" style="1" customWidth="1"/>
    <col min="6133" max="6133" width="25.140625" style="1" customWidth="1"/>
    <col min="6134" max="6137" width="0" style="1" hidden="1" customWidth="1"/>
    <col min="6138" max="6138" width="0.85546875" style="1" customWidth="1"/>
    <col min="6139" max="6139" width="21.7109375" style="1" customWidth="1"/>
    <col min="6140" max="6140" width="22.85546875" style="1" customWidth="1"/>
    <col min="6141" max="6141" width="21.28515625" style="1" customWidth="1"/>
    <col min="6142" max="6142" width="11.5703125" style="1"/>
    <col min="6143" max="6143" width="15.28515625" style="1" bestFit="1" customWidth="1"/>
    <col min="6144" max="6377" width="11.5703125" style="1"/>
    <col min="6378" max="6378" width="3.28515625" style="1" customWidth="1"/>
    <col min="6379" max="6379" width="11.5703125" style="1"/>
    <col min="6380" max="6380" width="48.28515625" style="1" customWidth="1"/>
    <col min="6381" max="6381" width="11.5703125" style="1"/>
    <col min="6382" max="6384" width="21.42578125" style="1" customWidth="1"/>
    <col min="6385" max="6385" width="20.7109375" style="1" customWidth="1"/>
    <col min="6386" max="6386" width="18.7109375" style="1" customWidth="1"/>
    <col min="6387" max="6387" width="23.5703125" style="1" customWidth="1"/>
    <col min="6388" max="6388" width="30.7109375" style="1" customWidth="1"/>
    <col min="6389" max="6389" width="25.140625" style="1" customWidth="1"/>
    <col min="6390" max="6393" width="0" style="1" hidden="1" customWidth="1"/>
    <col min="6394" max="6394" width="0.85546875" style="1" customWidth="1"/>
    <col min="6395" max="6395" width="21.7109375" style="1" customWidth="1"/>
    <col min="6396" max="6396" width="22.85546875" style="1" customWidth="1"/>
    <col min="6397" max="6397" width="21.28515625" style="1" customWidth="1"/>
    <col min="6398" max="6398" width="11.5703125" style="1"/>
    <col min="6399" max="6399" width="15.28515625" style="1" bestFit="1" customWidth="1"/>
    <col min="6400" max="6633" width="11.5703125" style="1"/>
    <col min="6634" max="6634" width="3.28515625" style="1" customWidth="1"/>
    <col min="6635" max="6635" width="11.5703125" style="1"/>
    <col min="6636" max="6636" width="48.28515625" style="1" customWidth="1"/>
    <col min="6637" max="6637" width="11.5703125" style="1"/>
    <col min="6638" max="6640" width="21.42578125" style="1" customWidth="1"/>
    <col min="6641" max="6641" width="20.7109375" style="1" customWidth="1"/>
    <col min="6642" max="6642" width="18.7109375" style="1" customWidth="1"/>
    <col min="6643" max="6643" width="23.5703125" style="1" customWidth="1"/>
    <col min="6644" max="6644" width="30.7109375" style="1" customWidth="1"/>
    <col min="6645" max="6645" width="25.140625" style="1" customWidth="1"/>
    <col min="6646" max="6649" width="0" style="1" hidden="1" customWidth="1"/>
    <col min="6650" max="6650" width="0.85546875" style="1" customWidth="1"/>
    <col min="6651" max="6651" width="21.7109375" style="1" customWidth="1"/>
    <col min="6652" max="6652" width="22.85546875" style="1" customWidth="1"/>
    <col min="6653" max="6653" width="21.28515625" style="1" customWidth="1"/>
    <col min="6654" max="6654" width="11.5703125" style="1"/>
    <col min="6655" max="6655" width="15.28515625" style="1" bestFit="1" customWidth="1"/>
    <col min="6656" max="6889" width="11.5703125" style="1"/>
    <col min="6890" max="6890" width="3.28515625" style="1" customWidth="1"/>
    <col min="6891" max="6891" width="11.5703125" style="1"/>
    <col min="6892" max="6892" width="48.28515625" style="1" customWidth="1"/>
    <col min="6893" max="6893" width="11.5703125" style="1"/>
    <col min="6894" max="6896" width="21.42578125" style="1" customWidth="1"/>
    <col min="6897" max="6897" width="20.7109375" style="1" customWidth="1"/>
    <col min="6898" max="6898" width="18.7109375" style="1" customWidth="1"/>
    <col min="6899" max="6899" width="23.5703125" style="1" customWidth="1"/>
    <col min="6900" max="6900" width="30.7109375" style="1" customWidth="1"/>
    <col min="6901" max="6901" width="25.140625" style="1" customWidth="1"/>
    <col min="6902" max="6905" width="0" style="1" hidden="1" customWidth="1"/>
    <col min="6906" max="6906" width="0.85546875" style="1" customWidth="1"/>
    <col min="6907" max="6907" width="21.7109375" style="1" customWidth="1"/>
    <col min="6908" max="6908" width="22.85546875" style="1" customWidth="1"/>
    <col min="6909" max="6909" width="21.28515625" style="1" customWidth="1"/>
    <col min="6910" max="6910" width="11.5703125" style="1"/>
    <col min="6911" max="6911" width="15.28515625" style="1" bestFit="1" customWidth="1"/>
    <col min="6912" max="7145" width="11.5703125" style="1"/>
    <col min="7146" max="7146" width="3.28515625" style="1" customWidth="1"/>
    <col min="7147" max="7147" width="11.5703125" style="1"/>
    <col min="7148" max="7148" width="48.28515625" style="1" customWidth="1"/>
    <col min="7149" max="7149" width="11.5703125" style="1"/>
    <col min="7150" max="7152" width="21.42578125" style="1" customWidth="1"/>
    <col min="7153" max="7153" width="20.7109375" style="1" customWidth="1"/>
    <col min="7154" max="7154" width="18.7109375" style="1" customWidth="1"/>
    <col min="7155" max="7155" width="23.5703125" style="1" customWidth="1"/>
    <col min="7156" max="7156" width="30.7109375" style="1" customWidth="1"/>
    <col min="7157" max="7157" width="25.140625" style="1" customWidth="1"/>
    <col min="7158" max="7161" width="0" style="1" hidden="1" customWidth="1"/>
    <col min="7162" max="7162" width="0.85546875" style="1" customWidth="1"/>
    <col min="7163" max="7163" width="21.7109375" style="1" customWidth="1"/>
    <col min="7164" max="7164" width="22.85546875" style="1" customWidth="1"/>
    <col min="7165" max="7165" width="21.28515625" style="1" customWidth="1"/>
    <col min="7166" max="7166" width="11.5703125" style="1"/>
    <col min="7167" max="7167" width="15.28515625" style="1" bestFit="1" customWidth="1"/>
    <col min="7168" max="7401" width="11.5703125" style="1"/>
    <col min="7402" max="7402" width="3.28515625" style="1" customWidth="1"/>
    <col min="7403" max="7403" width="11.5703125" style="1"/>
    <col min="7404" max="7404" width="48.28515625" style="1" customWidth="1"/>
    <col min="7405" max="7405" width="11.5703125" style="1"/>
    <col min="7406" max="7408" width="21.42578125" style="1" customWidth="1"/>
    <col min="7409" max="7409" width="20.7109375" style="1" customWidth="1"/>
    <col min="7410" max="7410" width="18.7109375" style="1" customWidth="1"/>
    <col min="7411" max="7411" width="23.5703125" style="1" customWidth="1"/>
    <col min="7412" max="7412" width="30.7109375" style="1" customWidth="1"/>
    <col min="7413" max="7413" width="25.140625" style="1" customWidth="1"/>
    <col min="7414" max="7417" width="0" style="1" hidden="1" customWidth="1"/>
    <col min="7418" max="7418" width="0.85546875" style="1" customWidth="1"/>
    <col min="7419" max="7419" width="21.7109375" style="1" customWidth="1"/>
    <col min="7420" max="7420" width="22.85546875" style="1" customWidth="1"/>
    <col min="7421" max="7421" width="21.28515625" style="1" customWidth="1"/>
    <col min="7422" max="7422" width="11.5703125" style="1"/>
    <col min="7423" max="7423" width="15.28515625" style="1" bestFit="1" customWidth="1"/>
    <col min="7424" max="7657" width="11.5703125" style="1"/>
    <col min="7658" max="7658" width="3.28515625" style="1" customWidth="1"/>
    <col min="7659" max="7659" width="11.5703125" style="1"/>
    <col min="7660" max="7660" width="48.28515625" style="1" customWidth="1"/>
    <col min="7661" max="7661" width="11.5703125" style="1"/>
    <col min="7662" max="7664" width="21.42578125" style="1" customWidth="1"/>
    <col min="7665" max="7665" width="20.7109375" style="1" customWidth="1"/>
    <col min="7666" max="7666" width="18.7109375" style="1" customWidth="1"/>
    <col min="7667" max="7667" width="23.5703125" style="1" customWidth="1"/>
    <col min="7668" max="7668" width="30.7109375" style="1" customWidth="1"/>
    <col min="7669" max="7669" width="25.140625" style="1" customWidth="1"/>
    <col min="7670" max="7673" width="0" style="1" hidden="1" customWidth="1"/>
    <col min="7674" max="7674" width="0.85546875" style="1" customWidth="1"/>
    <col min="7675" max="7675" width="21.7109375" style="1" customWidth="1"/>
    <col min="7676" max="7676" width="22.85546875" style="1" customWidth="1"/>
    <col min="7677" max="7677" width="21.28515625" style="1" customWidth="1"/>
    <col min="7678" max="7678" width="11.5703125" style="1"/>
    <col min="7679" max="7679" width="15.28515625" style="1" bestFit="1" customWidth="1"/>
    <col min="7680" max="7913" width="11.5703125" style="1"/>
    <col min="7914" max="7914" width="3.28515625" style="1" customWidth="1"/>
    <col min="7915" max="7915" width="11.5703125" style="1"/>
    <col min="7916" max="7916" width="48.28515625" style="1" customWidth="1"/>
    <col min="7917" max="7917" width="11.5703125" style="1"/>
    <col min="7918" max="7920" width="21.42578125" style="1" customWidth="1"/>
    <col min="7921" max="7921" width="20.7109375" style="1" customWidth="1"/>
    <col min="7922" max="7922" width="18.7109375" style="1" customWidth="1"/>
    <col min="7923" max="7923" width="23.5703125" style="1" customWidth="1"/>
    <col min="7924" max="7924" width="30.7109375" style="1" customWidth="1"/>
    <col min="7925" max="7925" width="25.140625" style="1" customWidth="1"/>
    <col min="7926" max="7929" width="0" style="1" hidden="1" customWidth="1"/>
    <col min="7930" max="7930" width="0.85546875" style="1" customWidth="1"/>
    <col min="7931" max="7931" width="21.7109375" style="1" customWidth="1"/>
    <col min="7932" max="7932" width="22.85546875" style="1" customWidth="1"/>
    <col min="7933" max="7933" width="21.28515625" style="1" customWidth="1"/>
    <col min="7934" max="7934" width="11.5703125" style="1"/>
    <col min="7935" max="7935" width="15.28515625" style="1" bestFit="1" customWidth="1"/>
    <col min="7936" max="8169" width="11.5703125" style="1"/>
    <col min="8170" max="8170" width="3.28515625" style="1" customWidth="1"/>
    <col min="8171" max="8171" width="11.5703125" style="1"/>
    <col min="8172" max="8172" width="48.28515625" style="1" customWidth="1"/>
    <col min="8173" max="8173" width="11.5703125" style="1"/>
    <col min="8174" max="8176" width="21.42578125" style="1" customWidth="1"/>
    <col min="8177" max="8177" width="20.7109375" style="1" customWidth="1"/>
    <col min="8178" max="8178" width="18.7109375" style="1" customWidth="1"/>
    <col min="8179" max="8179" width="23.5703125" style="1" customWidth="1"/>
    <col min="8180" max="8180" width="30.7109375" style="1" customWidth="1"/>
    <col min="8181" max="8181" width="25.140625" style="1" customWidth="1"/>
    <col min="8182" max="8185" width="0" style="1" hidden="1" customWidth="1"/>
    <col min="8186" max="8186" width="0.85546875" style="1" customWidth="1"/>
    <col min="8187" max="8187" width="21.7109375" style="1" customWidth="1"/>
    <col min="8188" max="8188" width="22.85546875" style="1" customWidth="1"/>
    <col min="8189" max="8189" width="21.28515625" style="1" customWidth="1"/>
    <col min="8190" max="8190" width="11.5703125" style="1"/>
    <col min="8191" max="8191" width="15.28515625" style="1" bestFit="1" customWidth="1"/>
    <col min="8192" max="8425" width="11.5703125" style="1"/>
    <col min="8426" max="8426" width="3.28515625" style="1" customWidth="1"/>
    <col min="8427" max="8427" width="11.5703125" style="1"/>
    <col min="8428" max="8428" width="48.28515625" style="1" customWidth="1"/>
    <col min="8429" max="8429" width="11.5703125" style="1"/>
    <col min="8430" max="8432" width="21.42578125" style="1" customWidth="1"/>
    <col min="8433" max="8433" width="20.7109375" style="1" customWidth="1"/>
    <col min="8434" max="8434" width="18.7109375" style="1" customWidth="1"/>
    <col min="8435" max="8435" width="23.5703125" style="1" customWidth="1"/>
    <col min="8436" max="8436" width="30.7109375" style="1" customWidth="1"/>
    <col min="8437" max="8437" width="25.140625" style="1" customWidth="1"/>
    <col min="8438" max="8441" width="0" style="1" hidden="1" customWidth="1"/>
    <col min="8442" max="8442" width="0.85546875" style="1" customWidth="1"/>
    <col min="8443" max="8443" width="21.7109375" style="1" customWidth="1"/>
    <col min="8444" max="8444" width="22.85546875" style="1" customWidth="1"/>
    <col min="8445" max="8445" width="21.28515625" style="1" customWidth="1"/>
    <col min="8446" max="8446" width="11.5703125" style="1"/>
    <col min="8447" max="8447" width="15.28515625" style="1" bestFit="1" customWidth="1"/>
    <col min="8448" max="8681" width="11.5703125" style="1"/>
    <col min="8682" max="8682" width="3.28515625" style="1" customWidth="1"/>
    <col min="8683" max="8683" width="11.5703125" style="1"/>
    <col min="8684" max="8684" width="48.28515625" style="1" customWidth="1"/>
    <col min="8685" max="8685" width="11.5703125" style="1"/>
    <col min="8686" max="8688" width="21.42578125" style="1" customWidth="1"/>
    <col min="8689" max="8689" width="20.7109375" style="1" customWidth="1"/>
    <col min="8690" max="8690" width="18.7109375" style="1" customWidth="1"/>
    <col min="8691" max="8691" width="23.5703125" style="1" customWidth="1"/>
    <col min="8692" max="8692" width="30.7109375" style="1" customWidth="1"/>
    <col min="8693" max="8693" width="25.140625" style="1" customWidth="1"/>
    <col min="8694" max="8697" width="0" style="1" hidden="1" customWidth="1"/>
    <col min="8698" max="8698" width="0.85546875" style="1" customWidth="1"/>
    <col min="8699" max="8699" width="21.7109375" style="1" customWidth="1"/>
    <col min="8700" max="8700" width="22.85546875" style="1" customWidth="1"/>
    <col min="8701" max="8701" width="21.28515625" style="1" customWidth="1"/>
    <col min="8702" max="8702" width="11.5703125" style="1"/>
    <col min="8703" max="8703" width="15.28515625" style="1" bestFit="1" customWidth="1"/>
    <col min="8704" max="8937" width="11.5703125" style="1"/>
    <col min="8938" max="8938" width="3.28515625" style="1" customWidth="1"/>
    <col min="8939" max="8939" width="11.5703125" style="1"/>
    <col min="8940" max="8940" width="48.28515625" style="1" customWidth="1"/>
    <col min="8941" max="8941" width="11.5703125" style="1"/>
    <col min="8942" max="8944" width="21.42578125" style="1" customWidth="1"/>
    <col min="8945" max="8945" width="20.7109375" style="1" customWidth="1"/>
    <col min="8946" max="8946" width="18.7109375" style="1" customWidth="1"/>
    <col min="8947" max="8947" width="23.5703125" style="1" customWidth="1"/>
    <col min="8948" max="8948" width="30.7109375" style="1" customWidth="1"/>
    <col min="8949" max="8949" width="25.140625" style="1" customWidth="1"/>
    <col min="8950" max="8953" width="0" style="1" hidden="1" customWidth="1"/>
    <col min="8954" max="8954" width="0.85546875" style="1" customWidth="1"/>
    <col min="8955" max="8955" width="21.7109375" style="1" customWidth="1"/>
    <col min="8956" max="8956" width="22.85546875" style="1" customWidth="1"/>
    <col min="8957" max="8957" width="21.28515625" style="1" customWidth="1"/>
    <col min="8958" max="8958" width="11.5703125" style="1"/>
    <col min="8959" max="8959" width="15.28515625" style="1" bestFit="1" customWidth="1"/>
    <col min="8960" max="9193" width="11.5703125" style="1"/>
    <col min="9194" max="9194" width="3.28515625" style="1" customWidth="1"/>
    <col min="9195" max="9195" width="11.5703125" style="1"/>
    <col min="9196" max="9196" width="48.28515625" style="1" customWidth="1"/>
    <col min="9197" max="9197" width="11.5703125" style="1"/>
    <col min="9198" max="9200" width="21.42578125" style="1" customWidth="1"/>
    <col min="9201" max="9201" width="20.7109375" style="1" customWidth="1"/>
    <col min="9202" max="9202" width="18.7109375" style="1" customWidth="1"/>
    <col min="9203" max="9203" width="23.5703125" style="1" customWidth="1"/>
    <col min="9204" max="9204" width="30.7109375" style="1" customWidth="1"/>
    <col min="9205" max="9205" width="25.140625" style="1" customWidth="1"/>
    <col min="9206" max="9209" width="0" style="1" hidden="1" customWidth="1"/>
    <col min="9210" max="9210" width="0.85546875" style="1" customWidth="1"/>
    <col min="9211" max="9211" width="21.7109375" style="1" customWidth="1"/>
    <col min="9212" max="9212" width="22.85546875" style="1" customWidth="1"/>
    <col min="9213" max="9213" width="21.28515625" style="1" customWidth="1"/>
    <col min="9214" max="9214" width="11.5703125" style="1"/>
    <col min="9215" max="9215" width="15.28515625" style="1" bestFit="1" customWidth="1"/>
    <col min="9216" max="9449" width="11.5703125" style="1"/>
    <col min="9450" max="9450" width="3.28515625" style="1" customWidth="1"/>
    <col min="9451" max="9451" width="11.5703125" style="1"/>
    <col min="9452" max="9452" width="48.28515625" style="1" customWidth="1"/>
    <col min="9453" max="9453" width="11.5703125" style="1"/>
    <col min="9454" max="9456" width="21.42578125" style="1" customWidth="1"/>
    <col min="9457" max="9457" width="20.7109375" style="1" customWidth="1"/>
    <col min="9458" max="9458" width="18.7109375" style="1" customWidth="1"/>
    <col min="9459" max="9459" width="23.5703125" style="1" customWidth="1"/>
    <col min="9460" max="9460" width="30.7109375" style="1" customWidth="1"/>
    <col min="9461" max="9461" width="25.140625" style="1" customWidth="1"/>
    <col min="9462" max="9465" width="0" style="1" hidden="1" customWidth="1"/>
    <col min="9466" max="9466" width="0.85546875" style="1" customWidth="1"/>
    <col min="9467" max="9467" width="21.7109375" style="1" customWidth="1"/>
    <col min="9468" max="9468" width="22.85546875" style="1" customWidth="1"/>
    <col min="9469" max="9469" width="21.28515625" style="1" customWidth="1"/>
    <col min="9470" max="9470" width="11.5703125" style="1"/>
    <col min="9471" max="9471" width="15.28515625" style="1" bestFit="1" customWidth="1"/>
    <col min="9472" max="9705" width="11.5703125" style="1"/>
    <col min="9706" max="9706" width="3.28515625" style="1" customWidth="1"/>
    <col min="9707" max="9707" width="11.5703125" style="1"/>
    <col min="9708" max="9708" width="48.28515625" style="1" customWidth="1"/>
    <col min="9709" max="9709" width="11.5703125" style="1"/>
    <col min="9710" max="9712" width="21.42578125" style="1" customWidth="1"/>
    <col min="9713" max="9713" width="20.7109375" style="1" customWidth="1"/>
    <col min="9714" max="9714" width="18.7109375" style="1" customWidth="1"/>
    <col min="9715" max="9715" width="23.5703125" style="1" customWidth="1"/>
    <col min="9716" max="9716" width="30.7109375" style="1" customWidth="1"/>
    <col min="9717" max="9717" width="25.140625" style="1" customWidth="1"/>
    <col min="9718" max="9721" width="0" style="1" hidden="1" customWidth="1"/>
    <col min="9722" max="9722" width="0.85546875" style="1" customWidth="1"/>
    <col min="9723" max="9723" width="21.7109375" style="1" customWidth="1"/>
    <col min="9724" max="9724" width="22.85546875" style="1" customWidth="1"/>
    <col min="9725" max="9725" width="21.28515625" style="1" customWidth="1"/>
    <col min="9726" max="9726" width="11.5703125" style="1"/>
    <col min="9727" max="9727" width="15.28515625" style="1" bestFit="1" customWidth="1"/>
    <col min="9728" max="9961" width="11.5703125" style="1"/>
    <col min="9962" max="9962" width="3.28515625" style="1" customWidth="1"/>
    <col min="9963" max="9963" width="11.5703125" style="1"/>
    <col min="9964" max="9964" width="48.28515625" style="1" customWidth="1"/>
    <col min="9965" max="9965" width="11.5703125" style="1"/>
    <col min="9966" max="9968" width="21.42578125" style="1" customWidth="1"/>
    <col min="9969" max="9969" width="20.7109375" style="1" customWidth="1"/>
    <col min="9970" max="9970" width="18.7109375" style="1" customWidth="1"/>
    <col min="9971" max="9971" width="23.5703125" style="1" customWidth="1"/>
    <col min="9972" max="9972" width="30.7109375" style="1" customWidth="1"/>
    <col min="9973" max="9973" width="25.140625" style="1" customWidth="1"/>
    <col min="9974" max="9977" width="0" style="1" hidden="1" customWidth="1"/>
    <col min="9978" max="9978" width="0.85546875" style="1" customWidth="1"/>
    <col min="9979" max="9979" width="21.7109375" style="1" customWidth="1"/>
    <col min="9980" max="9980" width="22.85546875" style="1" customWidth="1"/>
    <col min="9981" max="9981" width="21.28515625" style="1" customWidth="1"/>
    <col min="9982" max="9982" width="11.5703125" style="1"/>
    <col min="9983" max="9983" width="15.28515625" style="1" bestFit="1" customWidth="1"/>
    <col min="9984" max="10217" width="11.5703125" style="1"/>
    <col min="10218" max="10218" width="3.28515625" style="1" customWidth="1"/>
    <col min="10219" max="10219" width="11.5703125" style="1"/>
    <col min="10220" max="10220" width="48.28515625" style="1" customWidth="1"/>
    <col min="10221" max="10221" width="11.5703125" style="1"/>
    <col min="10222" max="10224" width="21.42578125" style="1" customWidth="1"/>
    <col min="10225" max="10225" width="20.7109375" style="1" customWidth="1"/>
    <col min="10226" max="10226" width="18.7109375" style="1" customWidth="1"/>
    <col min="10227" max="10227" width="23.5703125" style="1" customWidth="1"/>
    <col min="10228" max="10228" width="30.7109375" style="1" customWidth="1"/>
    <col min="10229" max="10229" width="25.140625" style="1" customWidth="1"/>
    <col min="10230" max="10233" width="0" style="1" hidden="1" customWidth="1"/>
    <col min="10234" max="10234" width="0.85546875" style="1" customWidth="1"/>
    <col min="10235" max="10235" width="21.7109375" style="1" customWidth="1"/>
    <col min="10236" max="10236" width="22.85546875" style="1" customWidth="1"/>
    <col min="10237" max="10237" width="21.28515625" style="1" customWidth="1"/>
    <col min="10238" max="10238" width="11.5703125" style="1"/>
    <col min="10239" max="10239" width="15.28515625" style="1" bestFit="1" customWidth="1"/>
    <col min="10240" max="10473" width="11.5703125" style="1"/>
    <col min="10474" max="10474" width="3.28515625" style="1" customWidth="1"/>
    <col min="10475" max="10475" width="11.5703125" style="1"/>
    <col min="10476" max="10476" width="48.28515625" style="1" customWidth="1"/>
    <col min="10477" max="10477" width="11.5703125" style="1"/>
    <col min="10478" max="10480" width="21.42578125" style="1" customWidth="1"/>
    <col min="10481" max="10481" width="20.7109375" style="1" customWidth="1"/>
    <col min="10482" max="10482" width="18.7109375" style="1" customWidth="1"/>
    <col min="10483" max="10483" width="23.5703125" style="1" customWidth="1"/>
    <col min="10484" max="10484" width="30.7109375" style="1" customWidth="1"/>
    <col min="10485" max="10485" width="25.140625" style="1" customWidth="1"/>
    <col min="10486" max="10489" width="0" style="1" hidden="1" customWidth="1"/>
    <col min="10490" max="10490" width="0.85546875" style="1" customWidth="1"/>
    <col min="10491" max="10491" width="21.7109375" style="1" customWidth="1"/>
    <col min="10492" max="10492" width="22.85546875" style="1" customWidth="1"/>
    <col min="10493" max="10493" width="21.28515625" style="1" customWidth="1"/>
    <col min="10494" max="10494" width="11.5703125" style="1"/>
    <col min="10495" max="10495" width="15.28515625" style="1" bestFit="1" customWidth="1"/>
    <col min="10496" max="10729" width="11.5703125" style="1"/>
    <col min="10730" max="10730" width="3.28515625" style="1" customWidth="1"/>
    <col min="10731" max="10731" width="11.5703125" style="1"/>
    <col min="10732" max="10732" width="48.28515625" style="1" customWidth="1"/>
    <col min="10733" max="10733" width="11.5703125" style="1"/>
    <col min="10734" max="10736" width="21.42578125" style="1" customWidth="1"/>
    <col min="10737" max="10737" width="20.7109375" style="1" customWidth="1"/>
    <col min="10738" max="10738" width="18.7109375" style="1" customWidth="1"/>
    <col min="10739" max="10739" width="23.5703125" style="1" customWidth="1"/>
    <col min="10740" max="10740" width="30.7109375" style="1" customWidth="1"/>
    <col min="10741" max="10741" width="25.140625" style="1" customWidth="1"/>
    <col min="10742" max="10745" width="0" style="1" hidden="1" customWidth="1"/>
    <col min="10746" max="10746" width="0.85546875" style="1" customWidth="1"/>
    <col min="10747" max="10747" width="21.7109375" style="1" customWidth="1"/>
    <col min="10748" max="10748" width="22.85546875" style="1" customWidth="1"/>
    <col min="10749" max="10749" width="21.28515625" style="1" customWidth="1"/>
    <col min="10750" max="10750" width="11.5703125" style="1"/>
    <col min="10751" max="10751" width="15.28515625" style="1" bestFit="1" customWidth="1"/>
    <col min="10752" max="10985" width="11.5703125" style="1"/>
    <col min="10986" max="10986" width="3.28515625" style="1" customWidth="1"/>
    <col min="10987" max="10987" width="11.5703125" style="1"/>
    <col min="10988" max="10988" width="48.28515625" style="1" customWidth="1"/>
    <col min="10989" max="10989" width="11.5703125" style="1"/>
    <col min="10990" max="10992" width="21.42578125" style="1" customWidth="1"/>
    <col min="10993" max="10993" width="20.7109375" style="1" customWidth="1"/>
    <col min="10994" max="10994" width="18.7109375" style="1" customWidth="1"/>
    <col min="10995" max="10995" width="23.5703125" style="1" customWidth="1"/>
    <col min="10996" max="10996" width="30.7109375" style="1" customWidth="1"/>
    <col min="10997" max="10997" width="25.140625" style="1" customWidth="1"/>
    <col min="10998" max="11001" width="0" style="1" hidden="1" customWidth="1"/>
    <col min="11002" max="11002" width="0.85546875" style="1" customWidth="1"/>
    <col min="11003" max="11003" width="21.7109375" style="1" customWidth="1"/>
    <col min="11004" max="11004" width="22.85546875" style="1" customWidth="1"/>
    <col min="11005" max="11005" width="21.28515625" style="1" customWidth="1"/>
    <col min="11006" max="11006" width="11.5703125" style="1"/>
    <col min="11007" max="11007" width="15.28515625" style="1" bestFit="1" customWidth="1"/>
    <col min="11008" max="11241" width="11.5703125" style="1"/>
    <col min="11242" max="11242" width="3.28515625" style="1" customWidth="1"/>
    <col min="11243" max="11243" width="11.5703125" style="1"/>
    <col min="11244" max="11244" width="48.28515625" style="1" customWidth="1"/>
    <col min="11245" max="11245" width="11.5703125" style="1"/>
    <col min="11246" max="11248" width="21.42578125" style="1" customWidth="1"/>
    <col min="11249" max="11249" width="20.7109375" style="1" customWidth="1"/>
    <col min="11250" max="11250" width="18.7109375" style="1" customWidth="1"/>
    <col min="11251" max="11251" width="23.5703125" style="1" customWidth="1"/>
    <col min="11252" max="11252" width="30.7109375" style="1" customWidth="1"/>
    <col min="11253" max="11253" width="25.140625" style="1" customWidth="1"/>
    <col min="11254" max="11257" width="0" style="1" hidden="1" customWidth="1"/>
    <col min="11258" max="11258" width="0.85546875" style="1" customWidth="1"/>
    <col min="11259" max="11259" width="21.7109375" style="1" customWidth="1"/>
    <col min="11260" max="11260" width="22.85546875" style="1" customWidth="1"/>
    <col min="11261" max="11261" width="21.28515625" style="1" customWidth="1"/>
    <col min="11262" max="11262" width="11.5703125" style="1"/>
    <col min="11263" max="11263" width="15.28515625" style="1" bestFit="1" customWidth="1"/>
    <col min="11264" max="11497" width="11.5703125" style="1"/>
    <col min="11498" max="11498" width="3.28515625" style="1" customWidth="1"/>
    <col min="11499" max="11499" width="11.5703125" style="1"/>
    <col min="11500" max="11500" width="48.28515625" style="1" customWidth="1"/>
    <col min="11501" max="11501" width="11.5703125" style="1"/>
    <col min="11502" max="11504" width="21.42578125" style="1" customWidth="1"/>
    <col min="11505" max="11505" width="20.7109375" style="1" customWidth="1"/>
    <col min="11506" max="11506" width="18.7109375" style="1" customWidth="1"/>
    <col min="11507" max="11507" width="23.5703125" style="1" customWidth="1"/>
    <col min="11508" max="11508" width="30.7109375" style="1" customWidth="1"/>
    <col min="11509" max="11509" width="25.140625" style="1" customWidth="1"/>
    <col min="11510" max="11513" width="0" style="1" hidden="1" customWidth="1"/>
    <col min="11514" max="11514" width="0.85546875" style="1" customWidth="1"/>
    <col min="11515" max="11515" width="21.7109375" style="1" customWidth="1"/>
    <col min="11516" max="11516" width="22.85546875" style="1" customWidth="1"/>
    <col min="11517" max="11517" width="21.28515625" style="1" customWidth="1"/>
    <col min="11518" max="11518" width="11.5703125" style="1"/>
    <col min="11519" max="11519" width="15.28515625" style="1" bestFit="1" customWidth="1"/>
    <col min="11520" max="11753" width="11.5703125" style="1"/>
    <col min="11754" max="11754" width="3.28515625" style="1" customWidth="1"/>
    <col min="11755" max="11755" width="11.5703125" style="1"/>
    <col min="11756" max="11756" width="48.28515625" style="1" customWidth="1"/>
    <col min="11757" max="11757" width="11.5703125" style="1"/>
    <col min="11758" max="11760" width="21.42578125" style="1" customWidth="1"/>
    <col min="11761" max="11761" width="20.7109375" style="1" customWidth="1"/>
    <col min="11762" max="11762" width="18.7109375" style="1" customWidth="1"/>
    <col min="11763" max="11763" width="23.5703125" style="1" customWidth="1"/>
    <col min="11764" max="11764" width="30.7109375" style="1" customWidth="1"/>
    <col min="11765" max="11765" width="25.140625" style="1" customWidth="1"/>
    <col min="11766" max="11769" width="0" style="1" hidden="1" customWidth="1"/>
    <col min="11770" max="11770" width="0.85546875" style="1" customWidth="1"/>
    <col min="11771" max="11771" width="21.7109375" style="1" customWidth="1"/>
    <col min="11772" max="11772" width="22.85546875" style="1" customWidth="1"/>
    <col min="11773" max="11773" width="21.28515625" style="1" customWidth="1"/>
    <col min="11774" max="11774" width="11.5703125" style="1"/>
    <col min="11775" max="11775" width="15.28515625" style="1" bestFit="1" customWidth="1"/>
    <col min="11776" max="12009" width="11.5703125" style="1"/>
    <col min="12010" max="12010" width="3.28515625" style="1" customWidth="1"/>
    <col min="12011" max="12011" width="11.5703125" style="1"/>
    <col min="12012" max="12012" width="48.28515625" style="1" customWidth="1"/>
    <col min="12013" max="12013" width="11.5703125" style="1"/>
    <col min="12014" max="12016" width="21.42578125" style="1" customWidth="1"/>
    <col min="12017" max="12017" width="20.7109375" style="1" customWidth="1"/>
    <col min="12018" max="12018" width="18.7109375" style="1" customWidth="1"/>
    <col min="12019" max="12019" width="23.5703125" style="1" customWidth="1"/>
    <col min="12020" max="12020" width="30.7109375" style="1" customWidth="1"/>
    <col min="12021" max="12021" width="25.140625" style="1" customWidth="1"/>
    <col min="12022" max="12025" width="0" style="1" hidden="1" customWidth="1"/>
    <col min="12026" max="12026" width="0.85546875" style="1" customWidth="1"/>
    <col min="12027" max="12027" width="21.7109375" style="1" customWidth="1"/>
    <col min="12028" max="12028" width="22.85546875" style="1" customWidth="1"/>
    <col min="12029" max="12029" width="21.28515625" style="1" customWidth="1"/>
    <col min="12030" max="12030" width="11.5703125" style="1"/>
    <col min="12031" max="12031" width="15.28515625" style="1" bestFit="1" customWidth="1"/>
    <col min="12032" max="12265" width="11.5703125" style="1"/>
    <col min="12266" max="12266" width="3.28515625" style="1" customWidth="1"/>
    <col min="12267" max="12267" width="11.5703125" style="1"/>
    <col min="12268" max="12268" width="48.28515625" style="1" customWidth="1"/>
    <col min="12269" max="12269" width="11.5703125" style="1"/>
    <col min="12270" max="12272" width="21.42578125" style="1" customWidth="1"/>
    <col min="12273" max="12273" width="20.7109375" style="1" customWidth="1"/>
    <col min="12274" max="12274" width="18.7109375" style="1" customWidth="1"/>
    <col min="12275" max="12275" width="23.5703125" style="1" customWidth="1"/>
    <col min="12276" max="12276" width="30.7109375" style="1" customWidth="1"/>
    <col min="12277" max="12277" width="25.140625" style="1" customWidth="1"/>
    <col min="12278" max="12281" width="0" style="1" hidden="1" customWidth="1"/>
    <col min="12282" max="12282" width="0.85546875" style="1" customWidth="1"/>
    <col min="12283" max="12283" width="21.7109375" style="1" customWidth="1"/>
    <col min="12284" max="12284" width="22.85546875" style="1" customWidth="1"/>
    <col min="12285" max="12285" width="21.28515625" style="1" customWidth="1"/>
    <col min="12286" max="12286" width="11.5703125" style="1"/>
    <col min="12287" max="12287" width="15.28515625" style="1" bestFit="1" customWidth="1"/>
    <col min="12288" max="12521" width="11.5703125" style="1"/>
    <col min="12522" max="12522" width="3.28515625" style="1" customWidth="1"/>
    <col min="12523" max="12523" width="11.5703125" style="1"/>
    <col min="12524" max="12524" width="48.28515625" style="1" customWidth="1"/>
    <col min="12525" max="12525" width="11.5703125" style="1"/>
    <col min="12526" max="12528" width="21.42578125" style="1" customWidth="1"/>
    <col min="12529" max="12529" width="20.7109375" style="1" customWidth="1"/>
    <col min="12530" max="12530" width="18.7109375" style="1" customWidth="1"/>
    <col min="12531" max="12531" width="23.5703125" style="1" customWidth="1"/>
    <col min="12532" max="12532" width="30.7109375" style="1" customWidth="1"/>
    <col min="12533" max="12533" width="25.140625" style="1" customWidth="1"/>
    <col min="12534" max="12537" width="0" style="1" hidden="1" customWidth="1"/>
    <col min="12538" max="12538" width="0.85546875" style="1" customWidth="1"/>
    <col min="12539" max="12539" width="21.7109375" style="1" customWidth="1"/>
    <col min="12540" max="12540" width="22.85546875" style="1" customWidth="1"/>
    <col min="12541" max="12541" width="21.28515625" style="1" customWidth="1"/>
    <col min="12542" max="12542" width="11.5703125" style="1"/>
    <col min="12543" max="12543" width="15.28515625" style="1" bestFit="1" customWidth="1"/>
    <col min="12544" max="12777" width="11.5703125" style="1"/>
    <col min="12778" max="12778" width="3.28515625" style="1" customWidth="1"/>
    <col min="12779" max="12779" width="11.5703125" style="1"/>
    <col min="12780" max="12780" width="48.28515625" style="1" customWidth="1"/>
    <col min="12781" max="12781" width="11.5703125" style="1"/>
    <col min="12782" max="12784" width="21.42578125" style="1" customWidth="1"/>
    <col min="12785" max="12785" width="20.7109375" style="1" customWidth="1"/>
    <col min="12786" max="12786" width="18.7109375" style="1" customWidth="1"/>
    <col min="12787" max="12787" width="23.5703125" style="1" customWidth="1"/>
    <col min="12788" max="12788" width="30.7109375" style="1" customWidth="1"/>
    <col min="12789" max="12789" width="25.140625" style="1" customWidth="1"/>
    <col min="12790" max="12793" width="0" style="1" hidden="1" customWidth="1"/>
    <col min="12794" max="12794" width="0.85546875" style="1" customWidth="1"/>
    <col min="12795" max="12795" width="21.7109375" style="1" customWidth="1"/>
    <col min="12796" max="12796" width="22.85546875" style="1" customWidth="1"/>
    <col min="12797" max="12797" width="21.28515625" style="1" customWidth="1"/>
    <col min="12798" max="12798" width="11.5703125" style="1"/>
    <col min="12799" max="12799" width="15.28515625" style="1" bestFit="1" customWidth="1"/>
    <col min="12800" max="13033" width="11.5703125" style="1"/>
    <col min="13034" max="13034" width="3.28515625" style="1" customWidth="1"/>
    <col min="13035" max="13035" width="11.5703125" style="1"/>
    <col min="13036" max="13036" width="48.28515625" style="1" customWidth="1"/>
    <col min="13037" max="13037" width="11.5703125" style="1"/>
    <col min="13038" max="13040" width="21.42578125" style="1" customWidth="1"/>
    <col min="13041" max="13041" width="20.7109375" style="1" customWidth="1"/>
    <col min="13042" max="13042" width="18.7109375" style="1" customWidth="1"/>
    <col min="13043" max="13043" width="23.5703125" style="1" customWidth="1"/>
    <col min="13044" max="13044" width="30.7109375" style="1" customWidth="1"/>
    <col min="13045" max="13045" width="25.140625" style="1" customWidth="1"/>
    <col min="13046" max="13049" width="0" style="1" hidden="1" customWidth="1"/>
    <col min="13050" max="13050" width="0.85546875" style="1" customWidth="1"/>
    <col min="13051" max="13051" width="21.7109375" style="1" customWidth="1"/>
    <col min="13052" max="13052" width="22.85546875" style="1" customWidth="1"/>
    <col min="13053" max="13053" width="21.28515625" style="1" customWidth="1"/>
    <col min="13054" max="13054" width="11.5703125" style="1"/>
    <col min="13055" max="13055" width="15.28515625" style="1" bestFit="1" customWidth="1"/>
    <col min="13056" max="13289" width="11.5703125" style="1"/>
    <col min="13290" max="13290" width="3.28515625" style="1" customWidth="1"/>
    <col min="13291" max="13291" width="11.5703125" style="1"/>
    <col min="13292" max="13292" width="48.28515625" style="1" customWidth="1"/>
    <col min="13293" max="13293" width="11.5703125" style="1"/>
    <col min="13294" max="13296" width="21.42578125" style="1" customWidth="1"/>
    <col min="13297" max="13297" width="20.7109375" style="1" customWidth="1"/>
    <col min="13298" max="13298" width="18.7109375" style="1" customWidth="1"/>
    <col min="13299" max="13299" width="23.5703125" style="1" customWidth="1"/>
    <col min="13300" max="13300" width="30.7109375" style="1" customWidth="1"/>
    <col min="13301" max="13301" width="25.140625" style="1" customWidth="1"/>
    <col min="13302" max="13305" width="0" style="1" hidden="1" customWidth="1"/>
    <col min="13306" max="13306" width="0.85546875" style="1" customWidth="1"/>
    <col min="13307" max="13307" width="21.7109375" style="1" customWidth="1"/>
    <col min="13308" max="13308" width="22.85546875" style="1" customWidth="1"/>
    <col min="13309" max="13309" width="21.28515625" style="1" customWidth="1"/>
    <col min="13310" max="13310" width="11.5703125" style="1"/>
    <col min="13311" max="13311" width="15.28515625" style="1" bestFit="1" customWidth="1"/>
    <col min="13312" max="13545" width="11.5703125" style="1"/>
    <col min="13546" max="13546" width="3.28515625" style="1" customWidth="1"/>
    <col min="13547" max="13547" width="11.5703125" style="1"/>
    <col min="13548" max="13548" width="48.28515625" style="1" customWidth="1"/>
    <col min="13549" max="13549" width="11.5703125" style="1"/>
    <col min="13550" max="13552" width="21.42578125" style="1" customWidth="1"/>
    <col min="13553" max="13553" width="20.7109375" style="1" customWidth="1"/>
    <col min="13554" max="13554" width="18.7109375" style="1" customWidth="1"/>
    <col min="13555" max="13555" width="23.5703125" style="1" customWidth="1"/>
    <col min="13556" max="13556" width="30.7109375" style="1" customWidth="1"/>
    <col min="13557" max="13557" width="25.140625" style="1" customWidth="1"/>
    <col min="13558" max="13561" width="0" style="1" hidden="1" customWidth="1"/>
    <col min="13562" max="13562" width="0.85546875" style="1" customWidth="1"/>
    <col min="13563" max="13563" width="21.7109375" style="1" customWidth="1"/>
    <col min="13564" max="13564" width="22.85546875" style="1" customWidth="1"/>
    <col min="13565" max="13565" width="21.28515625" style="1" customWidth="1"/>
    <col min="13566" max="13566" width="11.5703125" style="1"/>
    <col min="13567" max="13567" width="15.28515625" style="1" bestFit="1" customWidth="1"/>
    <col min="13568" max="13801" width="11.5703125" style="1"/>
    <col min="13802" max="13802" width="3.28515625" style="1" customWidth="1"/>
    <col min="13803" max="13803" width="11.5703125" style="1"/>
    <col min="13804" max="13804" width="48.28515625" style="1" customWidth="1"/>
    <col min="13805" max="13805" width="11.5703125" style="1"/>
    <col min="13806" max="13808" width="21.42578125" style="1" customWidth="1"/>
    <col min="13809" max="13809" width="20.7109375" style="1" customWidth="1"/>
    <col min="13810" max="13810" width="18.7109375" style="1" customWidth="1"/>
    <col min="13811" max="13811" width="23.5703125" style="1" customWidth="1"/>
    <col min="13812" max="13812" width="30.7109375" style="1" customWidth="1"/>
    <col min="13813" max="13813" width="25.140625" style="1" customWidth="1"/>
    <col min="13814" max="13817" width="0" style="1" hidden="1" customWidth="1"/>
    <col min="13818" max="13818" width="0.85546875" style="1" customWidth="1"/>
    <col min="13819" max="13819" width="21.7109375" style="1" customWidth="1"/>
    <col min="13820" max="13820" width="22.85546875" style="1" customWidth="1"/>
    <col min="13821" max="13821" width="21.28515625" style="1" customWidth="1"/>
    <col min="13822" max="13822" width="11.5703125" style="1"/>
    <col min="13823" max="13823" width="15.28515625" style="1" bestFit="1" customWidth="1"/>
    <col min="13824" max="14057" width="11.5703125" style="1"/>
    <col min="14058" max="14058" width="3.28515625" style="1" customWidth="1"/>
    <col min="14059" max="14059" width="11.5703125" style="1"/>
    <col min="14060" max="14060" width="48.28515625" style="1" customWidth="1"/>
    <col min="14061" max="14061" width="11.5703125" style="1"/>
    <col min="14062" max="14064" width="21.42578125" style="1" customWidth="1"/>
    <col min="14065" max="14065" width="20.7109375" style="1" customWidth="1"/>
    <col min="14066" max="14066" width="18.7109375" style="1" customWidth="1"/>
    <col min="14067" max="14067" width="23.5703125" style="1" customWidth="1"/>
    <col min="14068" max="14068" width="30.7109375" style="1" customWidth="1"/>
    <col min="14069" max="14069" width="25.140625" style="1" customWidth="1"/>
    <col min="14070" max="14073" width="0" style="1" hidden="1" customWidth="1"/>
    <col min="14074" max="14074" width="0.85546875" style="1" customWidth="1"/>
    <col min="14075" max="14075" width="21.7109375" style="1" customWidth="1"/>
    <col min="14076" max="14076" width="22.85546875" style="1" customWidth="1"/>
    <col min="14077" max="14077" width="21.28515625" style="1" customWidth="1"/>
    <col min="14078" max="14078" width="11.5703125" style="1"/>
    <col min="14079" max="14079" width="15.28515625" style="1" bestFit="1" customWidth="1"/>
    <col min="14080" max="14313" width="11.5703125" style="1"/>
    <col min="14314" max="14314" width="3.28515625" style="1" customWidth="1"/>
    <col min="14315" max="14315" width="11.5703125" style="1"/>
    <col min="14316" max="14316" width="48.28515625" style="1" customWidth="1"/>
    <col min="14317" max="14317" width="11.5703125" style="1"/>
    <col min="14318" max="14320" width="21.42578125" style="1" customWidth="1"/>
    <col min="14321" max="14321" width="20.7109375" style="1" customWidth="1"/>
    <col min="14322" max="14322" width="18.7109375" style="1" customWidth="1"/>
    <col min="14323" max="14323" width="23.5703125" style="1" customWidth="1"/>
    <col min="14324" max="14324" width="30.7109375" style="1" customWidth="1"/>
    <col min="14325" max="14325" width="25.140625" style="1" customWidth="1"/>
    <col min="14326" max="14329" width="0" style="1" hidden="1" customWidth="1"/>
    <col min="14330" max="14330" width="0.85546875" style="1" customWidth="1"/>
    <col min="14331" max="14331" width="21.7109375" style="1" customWidth="1"/>
    <col min="14332" max="14332" width="22.85546875" style="1" customWidth="1"/>
    <col min="14333" max="14333" width="21.28515625" style="1" customWidth="1"/>
    <col min="14334" max="14334" width="11.5703125" style="1"/>
    <col min="14335" max="14335" width="15.28515625" style="1" bestFit="1" customWidth="1"/>
    <col min="14336" max="14569" width="11.5703125" style="1"/>
    <col min="14570" max="14570" width="3.28515625" style="1" customWidth="1"/>
    <col min="14571" max="14571" width="11.5703125" style="1"/>
    <col min="14572" max="14572" width="48.28515625" style="1" customWidth="1"/>
    <col min="14573" max="14573" width="11.5703125" style="1"/>
    <col min="14574" max="14576" width="21.42578125" style="1" customWidth="1"/>
    <col min="14577" max="14577" width="20.7109375" style="1" customWidth="1"/>
    <col min="14578" max="14578" width="18.7109375" style="1" customWidth="1"/>
    <col min="14579" max="14579" width="23.5703125" style="1" customWidth="1"/>
    <col min="14580" max="14580" width="30.7109375" style="1" customWidth="1"/>
    <col min="14581" max="14581" width="25.140625" style="1" customWidth="1"/>
    <col min="14582" max="14585" width="0" style="1" hidden="1" customWidth="1"/>
    <col min="14586" max="14586" width="0.85546875" style="1" customWidth="1"/>
    <col min="14587" max="14587" width="21.7109375" style="1" customWidth="1"/>
    <col min="14588" max="14588" width="22.85546875" style="1" customWidth="1"/>
    <col min="14589" max="14589" width="21.28515625" style="1" customWidth="1"/>
    <col min="14590" max="14590" width="11.5703125" style="1"/>
    <col min="14591" max="14591" width="15.28515625" style="1" bestFit="1" customWidth="1"/>
    <col min="14592" max="14825" width="11.5703125" style="1"/>
    <col min="14826" max="14826" width="3.28515625" style="1" customWidth="1"/>
    <col min="14827" max="14827" width="11.5703125" style="1"/>
    <col min="14828" max="14828" width="48.28515625" style="1" customWidth="1"/>
    <col min="14829" max="14829" width="11.5703125" style="1"/>
    <col min="14830" max="14832" width="21.42578125" style="1" customWidth="1"/>
    <col min="14833" max="14833" width="20.7109375" style="1" customWidth="1"/>
    <col min="14834" max="14834" width="18.7109375" style="1" customWidth="1"/>
    <col min="14835" max="14835" width="23.5703125" style="1" customWidth="1"/>
    <col min="14836" max="14836" width="30.7109375" style="1" customWidth="1"/>
    <col min="14837" max="14837" width="25.140625" style="1" customWidth="1"/>
    <col min="14838" max="14841" width="0" style="1" hidden="1" customWidth="1"/>
    <col min="14842" max="14842" width="0.85546875" style="1" customWidth="1"/>
    <col min="14843" max="14843" width="21.7109375" style="1" customWidth="1"/>
    <col min="14844" max="14844" width="22.85546875" style="1" customWidth="1"/>
    <col min="14845" max="14845" width="21.28515625" style="1" customWidth="1"/>
    <col min="14846" max="14846" width="11.5703125" style="1"/>
    <col min="14847" max="14847" width="15.28515625" style="1" bestFit="1" customWidth="1"/>
    <col min="14848" max="15081" width="11.5703125" style="1"/>
    <col min="15082" max="15082" width="3.28515625" style="1" customWidth="1"/>
    <col min="15083" max="15083" width="11.5703125" style="1"/>
    <col min="15084" max="15084" width="48.28515625" style="1" customWidth="1"/>
    <col min="15085" max="15085" width="11.5703125" style="1"/>
    <col min="15086" max="15088" width="21.42578125" style="1" customWidth="1"/>
    <col min="15089" max="15089" width="20.7109375" style="1" customWidth="1"/>
    <col min="15090" max="15090" width="18.7109375" style="1" customWidth="1"/>
    <col min="15091" max="15091" width="23.5703125" style="1" customWidth="1"/>
    <col min="15092" max="15092" width="30.7109375" style="1" customWidth="1"/>
    <col min="15093" max="15093" width="25.140625" style="1" customWidth="1"/>
    <col min="15094" max="15097" width="0" style="1" hidden="1" customWidth="1"/>
    <col min="15098" max="15098" width="0.85546875" style="1" customWidth="1"/>
    <col min="15099" max="15099" width="21.7109375" style="1" customWidth="1"/>
    <col min="15100" max="15100" width="22.85546875" style="1" customWidth="1"/>
    <col min="15101" max="15101" width="21.28515625" style="1" customWidth="1"/>
    <col min="15102" max="15102" width="11.5703125" style="1"/>
    <col min="15103" max="15103" width="15.28515625" style="1" bestFit="1" customWidth="1"/>
    <col min="15104" max="15337" width="11.5703125" style="1"/>
    <col min="15338" max="15338" width="3.28515625" style="1" customWidth="1"/>
    <col min="15339" max="15339" width="11.5703125" style="1"/>
    <col min="15340" max="15340" width="48.28515625" style="1" customWidth="1"/>
    <col min="15341" max="15341" width="11.5703125" style="1"/>
    <col min="15342" max="15344" width="21.42578125" style="1" customWidth="1"/>
    <col min="15345" max="15345" width="20.7109375" style="1" customWidth="1"/>
    <col min="15346" max="15346" width="18.7109375" style="1" customWidth="1"/>
    <col min="15347" max="15347" width="23.5703125" style="1" customWidth="1"/>
    <col min="15348" max="15348" width="30.7109375" style="1" customWidth="1"/>
    <col min="15349" max="15349" width="25.140625" style="1" customWidth="1"/>
    <col min="15350" max="15353" width="0" style="1" hidden="1" customWidth="1"/>
    <col min="15354" max="15354" width="0.85546875" style="1" customWidth="1"/>
    <col min="15355" max="15355" width="21.7109375" style="1" customWidth="1"/>
    <col min="15356" max="15356" width="22.85546875" style="1" customWidth="1"/>
    <col min="15357" max="15357" width="21.28515625" style="1" customWidth="1"/>
    <col min="15358" max="15358" width="11.5703125" style="1"/>
    <col min="15359" max="15359" width="15.28515625" style="1" bestFit="1" customWidth="1"/>
    <col min="15360" max="15593" width="11.5703125" style="1"/>
    <col min="15594" max="15594" width="3.28515625" style="1" customWidth="1"/>
    <col min="15595" max="15595" width="11.5703125" style="1"/>
    <col min="15596" max="15596" width="48.28515625" style="1" customWidth="1"/>
    <col min="15597" max="15597" width="11.5703125" style="1"/>
    <col min="15598" max="15600" width="21.42578125" style="1" customWidth="1"/>
    <col min="15601" max="15601" width="20.7109375" style="1" customWidth="1"/>
    <col min="15602" max="15602" width="18.7109375" style="1" customWidth="1"/>
    <col min="15603" max="15603" width="23.5703125" style="1" customWidth="1"/>
    <col min="15604" max="15604" width="30.7109375" style="1" customWidth="1"/>
    <col min="15605" max="15605" width="25.140625" style="1" customWidth="1"/>
    <col min="15606" max="15609" width="0" style="1" hidden="1" customWidth="1"/>
    <col min="15610" max="15610" width="0.85546875" style="1" customWidth="1"/>
    <col min="15611" max="15611" width="21.7109375" style="1" customWidth="1"/>
    <col min="15612" max="15612" width="22.85546875" style="1" customWidth="1"/>
    <col min="15613" max="15613" width="21.28515625" style="1" customWidth="1"/>
    <col min="15614" max="15614" width="11.5703125" style="1"/>
    <col min="15615" max="15615" width="15.28515625" style="1" bestFit="1" customWidth="1"/>
    <col min="15616" max="15849" width="11.5703125" style="1"/>
    <col min="15850" max="15850" width="3.28515625" style="1" customWidth="1"/>
    <col min="15851" max="15851" width="11.5703125" style="1"/>
    <col min="15852" max="15852" width="48.28515625" style="1" customWidth="1"/>
    <col min="15853" max="15853" width="11.5703125" style="1"/>
    <col min="15854" max="15856" width="21.42578125" style="1" customWidth="1"/>
    <col min="15857" max="15857" width="20.7109375" style="1" customWidth="1"/>
    <col min="15858" max="15858" width="18.7109375" style="1" customWidth="1"/>
    <col min="15859" max="15859" width="23.5703125" style="1" customWidth="1"/>
    <col min="15860" max="15860" width="30.7109375" style="1" customWidth="1"/>
    <col min="15861" max="15861" width="25.140625" style="1" customWidth="1"/>
    <col min="15862" max="15865" width="0" style="1" hidden="1" customWidth="1"/>
    <col min="15866" max="15866" width="0.85546875" style="1" customWidth="1"/>
    <col min="15867" max="15867" width="21.7109375" style="1" customWidth="1"/>
    <col min="15868" max="15868" width="22.85546875" style="1" customWidth="1"/>
    <col min="15869" max="15869" width="21.28515625" style="1" customWidth="1"/>
    <col min="15870" max="15870" width="11.5703125" style="1"/>
    <col min="15871" max="15871" width="15.28515625" style="1" bestFit="1" customWidth="1"/>
    <col min="15872" max="16105" width="11.5703125" style="1"/>
    <col min="16106" max="16106" width="3.28515625" style="1" customWidth="1"/>
    <col min="16107" max="16107" width="11.5703125" style="1"/>
    <col min="16108" max="16108" width="48.28515625" style="1" customWidth="1"/>
    <col min="16109" max="16109" width="11.5703125" style="1"/>
    <col min="16110" max="16112" width="21.42578125" style="1" customWidth="1"/>
    <col min="16113" max="16113" width="20.7109375" style="1" customWidth="1"/>
    <col min="16114" max="16114" width="18.7109375" style="1" customWidth="1"/>
    <col min="16115" max="16115" width="23.5703125" style="1" customWidth="1"/>
    <col min="16116" max="16116" width="30.7109375" style="1" customWidth="1"/>
    <col min="16117" max="16117" width="25.140625" style="1" customWidth="1"/>
    <col min="16118" max="16121" width="0" style="1" hidden="1" customWidth="1"/>
    <col min="16122" max="16122" width="0.85546875" style="1" customWidth="1"/>
    <col min="16123" max="16123" width="21.7109375" style="1" customWidth="1"/>
    <col min="16124" max="16124" width="22.85546875" style="1" customWidth="1"/>
    <col min="16125" max="16125" width="21.28515625" style="1" customWidth="1"/>
    <col min="16126" max="16126" width="11.5703125" style="1"/>
    <col min="16127" max="16127" width="15.28515625" style="1" bestFit="1" customWidth="1"/>
    <col min="16128" max="16384" width="11.5703125" style="1"/>
  </cols>
  <sheetData>
    <row r="1" spans="1:6" ht="15" customHeight="1" x14ac:dyDescent="0.2">
      <c r="A1" s="183" t="s">
        <v>222</v>
      </c>
      <c r="B1" s="183"/>
      <c r="C1" s="183"/>
      <c r="D1" s="183"/>
      <c r="E1" s="183"/>
      <c r="F1" s="183"/>
    </row>
    <row r="2" spans="1:6" ht="39.75" customHeight="1" thickBot="1" x14ac:dyDescent="0.25">
      <c r="A2" s="183" t="s">
        <v>221</v>
      </c>
      <c r="B2" s="183"/>
      <c r="C2" s="183"/>
      <c r="D2" s="183"/>
      <c r="E2" s="183"/>
      <c r="F2" s="183"/>
    </row>
    <row r="3" spans="1:6" ht="20.25" customHeight="1" x14ac:dyDescent="0.2">
      <c r="A3" s="188" t="s">
        <v>227</v>
      </c>
      <c r="B3" s="189"/>
      <c r="C3" s="189"/>
      <c r="D3" s="189"/>
      <c r="E3" s="189"/>
      <c r="F3" s="190"/>
    </row>
    <row r="4" spans="1:6" x14ac:dyDescent="0.2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</row>
    <row r="5" spans="1:6" x14ac:dyDescent="0.2">
      <c r="A5" s="4"/>
      <c r="B5" s="58" t="s">
        <v>228</v>
      </c>
      <c r="C5" s="4"/>
      <c r="D5" s="4"/>
      <c r="E5" s="4"/>
      <c r="F5" s="4"/>
    </row>
    <row r="6" spans="1:6" x14ac:dyDescent="0.2">
      <c r="A6" s="22" t="s">
        <v>230</v>
      </c>
      <c r="B6" s="23" t="s">
        <v>145</v>
      </c>
      <c r="C6" s="23"/>
      <c r="D6" s="22"/>
      <c r="E6" s="59"/>
      <c r="F6" s="26"/>
    </row>
    <row r="7" spans="1:6" x14ac:dyDescent="0.2">
      <c r="A7" s="17">
        <v>1</v>
      </c>
      <c r="B7" s="24" t="s">
        <v>6</v>
      </c>
      <c r="C7" s="8"/>
      <c r="D7" s="40"/>
      <c r="E7" s="59"/>
      <c r="F7" s="26"/>
    </row>
    <row r="8" spans="1:6" ht="38.450000000000003" customHeight="1" x14ac:dyDescent="0.2">
      <c r="A8" s="12" t="s">
        <v>71</v>
      </c>
      <c r="B8" s="25" t="s">
        <v>47</v>
      </c>
      <c r="C8" s="12" t="s">
        <v>7</v>
      </c>
      <c r="D8" s="41">
        <v>73.3</v>
      </c>
      <c r="E8" s="64">
        <v>27658</v>
      </c>
      <c r="F8" s="83">
        <f t="shared" ref="F8:F17" si="0">ROUND(D8*E8,2)</f>
        <v>2027331.4</v>
      </c>
    </row>
    <row r="9" spans="1:6" ht="30" customHeight="1" x14ac:dyDescent="0.2">
      <c r="A9" s="12" t="s">
        <v>72</v>
      </c>
      <c r="B9" s="25" t="s">
        <v>119</v>
      </c>
      <c r="C9" s="12" t="s">
        <v>7</v>
      </c>
      <c r="D9" s="41">
        <v>31.16</v>
      </c>
      <c r="E9" s="64">
        <v>29402</v>
      </c>
      <c r="F9" s="83">
        <f t="shared" si="0"/>
        <v>916166.32</v>
      </c>
    </row>
    <row r="10" spans="1:6" ht="25.15" customHeight="1" x14ac:dyDescent="0.2">
      <c r="A10" s="12" t="s">
        <v>73</v>
      </c>
      <c r="B10" s="25" t="s">
        <v>48</v>
      </c>
      <c r="C10" s="12" t="s">
        <v>45</v>
      </c>
      <c r="D10" s="41">
        <v>1</v>
      </c>
      <c r="E10" s="64">
        <v>101593</v>
      </c>
      <c r="F10" s="83">
        <f t="shared" si="0"/>
        <v>101593</v>
      </c>
    </row>
    <row r="11" spans="1:6" ht="25.15" customHeight="1" x14ac:dyDescent="0.2">
      <c r="A11" s="12" t="s">
        <v>74</v>
      </c>
      <c r="B11" s="25" t="s">
        <v>49</v>
      </c>
      <c r="C11" s="12" t="s">
        <v>45</v>
      </c>
      <c r="D11" s="41">
        <v>6</v>
      </c>
      <c r="E11" s="64">
        <v>101461</v>
      </c>
      <c r="F11" s="83">
        <f t="shared" si="0"/>
        <v>608766</v>
      </c>
    </row>
    <row r="12" spans="1:6" ht="25.15" customHeight="1" x14ac:dyDescent="0.2">
      <c r="A12" s="12" t="s">
        <v>75</v>
      </c>
      <c r="B12" s="25" t="s">
        <v>50</v>
      </c>
      <c r="C12" s="12" t="s">
        <v>45</v>
      </c>
      <c r="D12" s="41">
        <v>1</v>
      </c>
      <c r="E12" s="64">
        <v>304140</v>
      </c>
      <c r="F12" s="83">
        <f t="shared" si="0"/>
        <v>304140</v>
      </c>
    </row>
    <row r="13" spans="1:6" ht="25.15" customHeight="1" x14ac:dyDescent="0.2">
      <c r="A13" s="12" t="s">
        <v>76</v>
      </c>
      <c r="B13" s="25" t="s">
        <v>51</v>
      </c>
      <c r="C13" s="12" t="s">
        <v>45</v>
      </c>
      <c r="D13" s="41">
        <v>1</v>
      </c>
      <c r="E13" s="64">
        <v>385439</v>
      </c>
      <c r="F13" s="83">
        <f t="shared" si="0"/>
        <v>385439</v>
      </c>
    </row>
    <row r="14" spans="1:6" ht="25.15" customHeight="1" x14ac:dyDescent="0.2">
      <c r="A14" s="12" t="s">
        <v>77</v>
      </c>
      <c r="B14" s="25" t="s">
        <v>121</v>
      </c>
      <c r="C14" s="12" t="s">
        <v>7</v>
      </c>
      <c r="D14" s="41">
        <v>103</v>
      </c>
      <c r="E14" s="64">
        <v>13337</v>
      </c>
      <c r="F14" s="83">
        <f t="shared" si="0"/>
        <v>1373711</v>
      </c>
    </row>
    <row r="15" spans="1:6" x14ac:dyDescent="0.2">
      <c r="A15" s="17">
        <v>2</v>
      </c>
      <c r="B15" s="24" t="s">
        <v>8</v>
      </c>
      <c r="C15" s="8"/>
      <c r="D15" s="40"/>
      <c r="E15" s="86"/>
      <c r="F15" s="83">
        <f t="shared" si="0"/>
        <v>0</v>
      </c>
    </row>
    <row r="16" spans="1:6" ht="30" customHeight="1" x14ac:dyDescent="0.2">
      <c r="A16" s="8" t="s">
        <v>9</v>
      </c>
      <c r="B16" s="27" t="s">
        <v>126</v>
      </c>
      <c r="C16" s="8" t="s">
        <v>10</v>
      </c>
      <c r="D16" s="41">
        <v>13</v>
      </c>
      <c r="E16" s="65">
        <v>37536</v>
      </c>
      <c r="F16" s="83">
        <f t="shared" si="0"/>
        <v>487968</v>
      </c>
    </row>
    <row r="17" spans="1:6" x14ac:dyDescent="0.2">
      <c r="A17" s="8" t="s">
        <v>55</v>
      </c>
      <c r="B17" s="27" t="s">
        <v>135</v>
      </c>
      <c r="C17" s="8" t="s">
        <v>10</v>
      </c>
      <c r="D17" s="41">
        <v>30.41</v>
      </c>
      <c r="E17" s="65">
        <v>135300</v>
      </c>
      <c r="F17" s="83">
        <f t="shared" si="0"/>
        <v>4114473</v>
      </c>
    </row>
    <row r="18" spans="1:6" x14ac:dyDescent="0.2">
      <c r="A18" s="17">
        <v>3</v>
      </c>
      <c r="B18" s="24" t="s">
        <v>203</v>
      </c>
      <c r="C18" s="8"/>
      <c r="D18" s="40"/>
      <c r="E18" s="86"/>
      <c r="F18" s="83"/>
    </row>
    <row r="19" spans="1:6" x14ac:dyDescent="0.2">
      <c r="A19" s="17" t="s">
        <v>12</v>
      </c>
      <c r="B19" s="24" t="s">
        <v>13</v>
      </c>
      <c r="C19" s="8"/>
      <c r="D19" s="40"/>
      <c r="E19" s="86"/>
      <c r="F19" s="83"/>
    </row>
    <row r="20" spans="1:6" ht="33" customHeight="1" x14ac:dyDescent="0.2">
      <c r="A20" s="8" t="s">
        <v>14</v>
      </c>
      <c r="B20" s="27" t="s">
        <v>15</v>
      </c>
      <c r="C20" s="8" t="s">
        <v>10</v>
      </c>
      <c r="D20" s="41">
        <v>4.6100000000000003</v>
      </c>
      <c r="E20" s="66">
        <v>653134.72</v>
      </c>
      <c r="F20" s="83">
        <f t="shared" ref="F20:F28" si="1">ROUND(D20*E20,2)</f>
        <v>3010951.06</v>
      </c>
    </row>
    <row r="21" spans="1:6" x14ac:dyDescent="0.2">
      <c r="A21" s="8" t="s">
        <v>16</v>
      </c>
      <c r="B21" s="27" t="s">
        <v>53</v>
      </c>
      <c r="C21" s="8" t="s">
        <v>10</v>
      </c>
      <c r="D21" s="41">
        <v>0.62</v>
      </c>
      <c r="E21" s="65">
        <v>956256</v>
      </c>
      <c r="F21" s="83">
        <f t="shared" si="1"/>
        <v>592878.72</v>
      </c>
    </row>
    <row r="22" spans="1:6" x14ac:dyDescent="0.2">
      <c r="A22" s="8" t="s">
        <v>17</v>
      </c>
      <c r="B22" s="28" t="s">
        <v>85</v>
      </c>
      <c r="C22" s="8" t="s">
        <v>10</v>
      </c>
      <c r="D22" s="41">
        <v>0.54</v>
      </c>
      <c r="E22" s="65">
        <v>987301.57</v>
      </c>
      <c r="F22" s="83">
        <f t="shared" si="1"/>
        <v>533142.85</v>
      </c>
    </row>
    <row r="23" spans="1:6" ht="25.5" x14ac:dyDescent="0.2">
      <c r="A23" s="8" t="s">
        <v>61</v>
      </c>
      <c r="B23" s="25" t="s">
        <v>122</v>
      </c>
      <c r="C23" s="8" t="s">
        <v>52</v>
      </c>
      <c r="D23" s="41">
        <v>25.8</v>
      </c>
      <c r="E23" s="62">
        <v>110961.21000000004</v>
      </c>
      <c r="F23" s="83">
        <f t="shared" si="1"/>
        <v>2862799.22</v>
      </c>
    </row>
    <row r="24" spans="1:6" x14ac:dyDescent="0.2">
      <c r="A24" s="17" t="s">
        <v>18</v>
      </c>
      <c r="B24" s="24" t="s">
        <v>19</v>
      </c>
      <c r="C24" s="8"/>
      <c r="D24" s="40"/>
      <c r="E24" s="86"/>
      <c r="F24" s="83">
        <f t="shared" si="1"/>
        <v>0</v>
      </c>
    </row>
    <row r="25" spans="1:6" ht="26.25" customHeight="1" x14ac:dyDescent="0.2">
      <c r="A25" s="8" t="s">
        <v>56</v>
      </c>
      <c r="B25" s="27" t="s">
        <v>21</v>
      </c>
      <c r="C25" s="8" t="s">
        <v>7</v>
      </c>
      <c r="D25" s="41">
        <v>102</v>
      </c>
      <c r="E25" s="64">
        <v>95938</v>
      </c>
      <c r="F25" s="83">
        <f t="shared" si="1"/>
        <v>9785676</v>
      </c>
    </row>
    <row r="26" spans="1:6" ht="26.25" customHeight="1" x14ac:dyDescent="0.2">
      <c r="A26" s="8" t="s">
        <v>57</v>
      </c>
      <c r="B26" s="27" t="s">
        <v>136</v>
      </c>
      <c r="C26" s="8" t="s">
        <v>52</v>
      </c>
      <c r="D26" s="41">
        <v>34</v>
      </c>
      <c r="E26" s="64">
        <v>105919.35000000008</v>
      </c>
      <c r="F26" s="83">
        <f t="shared" si="1"/>
        <v>3601257.9</v>
      </c>
    </row>
    <row r="27" spans="1:6" x14ac:dyDescent="0.2">
      <c r="A27" s="8" t="s">
        <v>58</v>
      </c>
      <c r="B27" s="27" t="s">
        <v>144</v>
      </c>
      <c r="C27" s="8" t="s">
        <v>52</v>
      </c>
      <c r="D27" s="41">
        <v>20.2</v>
      </c>
      <c r="E27" s="64">
        <v>75747.55</v>
      </c>
      <c r="F27" s="83">
        <f t="shared" si="1"/>
        <v>1530100.51</v>
      </c>
    </row>
    <row r="28" spans="1:6" ht="25.5" x14ac:dyDescent="0.2">
      <c r="A28" s="8" t="s">
        <v>134</v>
      </c>
      <c r="B28" s="27" t="s">
        <v>143</v>
      </c>
      <c r="C28" s="8" t="s">
        <v>52</v>
      </c>
      <c r="D28" s="41">
        <v>25.82</v>
      </c>
      <c r="E28" s="64">
        <v>81440.359999999957</v>
      </c>
      <c r="F28" s="83">
        <f t="shared" si="1"/>
        <v>2102790.1</v>
      </c>
    </row>
    <row r="29" spans="1:6" x14ac:dyDescent="0.2">
      <c r="A29" s="17" t="s">
        <v>22</v>
      </c>
      <c r="B29" s="24" t="s">
        <v>23</v>
      </c>
      <c r="C29" s="8"/>
      <c r="D29" s="40"/>
      <c r="E29" s="86"/>
      <c r="F29" s="83"/>
    </row>
    <row r="30" spans="1:6" ht="63.75" x14ac:dyDescent="0.2">
      <c r="A30" s="8" t="s">
        <v>24</v>
      </c>
      <c r="B30" s="27" t="s">
        <v>137</v>
      </c>
      <c r="C30" s="8" t="s">
        <v>26</v>
      </c>
      <c r="D30" s="41">
        <v>950</v>
      </c>
      <c r="E30" s="65">
        <v>10192</v>
      </c>
      <c r="F30" s="83">
        <f>ROUND(D30*E30,2)</f>
        <v>9682400</v>
      </c>
    </row>
    <row r="31" spans="1:6" x14ac:dyDescent="0.2">
      <c r="A31" s="17">
        <v>4</v>
      </c>
      <c r="B31" s="24" t="s">
        <v>80</v>
      </c>
      <c r="C31" s="8"/>
      <c r="D31" s="42"/>
      <c r="E31" s="86"/>
      <c r="F31" s="83">
        <f>ROUND(D31*E31,2)</f>
        <v>0</v>
      </c>
    </row>
    <row r="32" spans="1:6" ht="38.25" x14ac:dyDescent="0.2">
      <c r="A32" s="8" t="s">
        <v>54</v>
      </c>
      <c r="B32" s="27" t="s">
        <v>81</v>
      </c>
      <c r="C32" s="8" t="s">
        <v>32</v>
      </c>
      <c r="D32" s="41">
        <v>6</v>
      </c>
      <c r="E32" s="65">
        <v>313205</v>
      </c>
      <c r="F32" s="83">
        <f>ROUND(D32*E32,2)</f>
        <v>1879230</v>
      </c>
    </row>
    <row r="33" spans="1:6" ht="38.25" x14ac:dyDescent="0.2">
      <c r="A33" s="8" t="s">
        <v>116</v>
      </c>
      <c r="B33" s="27" t="s">
        <v>150</v>
      </c>
      <c r="C33" s="8" t="s">
        <v>52</v>
      </c>
      <c r="D33" s="41">
        <v>213</v>
      </c>
      <c r="E33" s="65">
        <v>26185</v>
      </c>
      <c r="F33" s="83">
        <f>ROUND(D33*E33,2)</f>
        <v>5577405</v>
      </c>
    </row>
    <row r="34" spans="1:6" ht="25.5" x14ac:dyDescent="0.2">
      <c r="A34" s="8" t="s">
        <v>117</v>
      </c>
      <c r="B34" s="27" t="s">
        <v>151</v>
      </c>
      <c r="C34" s="8" t="s">
        <v>7</v>
      </c>
      <c r="D34" s="41">
        <v>103</v>
      </c>
      <c r="E34" s="65">
        <v>125793.05000000002</v>
      </c>
      <c r="F34" s="83">
        <f>ROUND(D34*E34,2)</f>
        <v>12956684.15</v>
      </c>
    </row>
    <row r="35" spans="1:6" x14ac:dyDescent="0.2">
      <c r="A35" s="17">
        <v>5</v>
      </c>
      <c r="B35" s="24" t="s">
        <v>27</v>
      </c>
      <c r="C35" s="8"/>
      <c r="D35" s="40"/>
      <c r="E35" s="86"/>
      <c r="F35" s="83"/>
    </row>
    <row r="36" spans="1:6" ht="38.25" x14ac:dyDescent="0.2">
      <c r="A36" s="8" t="s">
        <v>60</v>
      </c>
      <c r="B36" s="27" t="s">
        <v>128</v>
      </c>
      <c r="C36" s="8" t="s">
        <v>7</v>
      </c>
      <c r="D36" s="41">
        <v>58.88</v>
      </c>
      <c r="E36" s="65">
        <v>57202.529999999992</v>
      </c>
      <c r="F36" s="83">
        <f t="shared" ref="F36:F43" si="2">ROUND(D36*E36,2)</f>
        <v>3368084.97</v>
      </c>
    </row>
    <row r="37" spans="1:6" x14ac:dyDescent="0.2">
      <c r="A37" s="8" t="s">
        <v>86</v>
      </c>
      <c r="B37" s="27" t="s">
        <v>138</v>
      </c>
      <c r="C37" s="8" t="s">
        <v>7</v>
      </c>
      <c r="D37" s="41">
        <v>117.76</v>
      </c>
      <c r="E37" s="65">
        <v>40453.800000000003</v>
      </c>
      <c r="F37" s="83">
        <f t="shared" si="2"/>
        <v>4763839.49</v>
      </c>
    </row>
    <row r="38" spans="1:6" ht="25.5" x14ac:dyDescent="0.2">
      <c r="A38" s="8" t="s">
        <v>87</v>
      </c>
      <c r="B38" s="27" t="s">
        <v>123</v>
      </c>
      <c r="C38" s="8" t="s">
        <v>7</v>
      </c>
      <c r="D38" s="41">
        <v>67.78</v>
      </c>
      <c r="E38" s="65">
        <v>22491.88</v>
      </c>
      <c r="F38" s="83">
        <f t="shared" si="2"/>
        <v>1524499.63</v>
      </c>
    </row>
    <row r="39" spans="1:6" ht="25.5" x14ac:dyDescent="0.2">
      <c r="A39" s="8" t="s">
        <v>115</v>
      </c>
      <c r="B39" s="27" t="s">
        <v>124</v>
      </c>
      <c r="C39" s="8" t="s">
        <v>7</v>
      </c>
      <c r="D39" s="41">
        <v>67.78</v>
      </c>
      <c r="E39" s="65">
        <v>20195.919999999995</v>
      </c>
      <c r="F39" s="83">
        <f t="shared" si="2"/>
        <v>1368879.46</v>
      </c>
    </row>
    <row r="40" spans="1:6" x14ac:dyDescent="0.2">
      <c r="A40" s="17">
        <v>6</v>
      </c>
      <c r="B40" s="24" t="s">
        <v>28</v>
      </c>
      <c r="C40" s="8"/>
      <c r="D40" s="40"/>
      <c r="E40" s="86"/>
      <c r="F40" s="83">
        <f t="shared" si="2"/>
        <v>0</v>
      </c>
    </row>
    <row r="41" spans="1:6" ht="33.75" customHeight="1" x14ac:dyDescent="0.2">
      <c r="A41" s="8" t="s">
        <v>66</v>
      </c>
      <c r="B41" s="27" t="s">
        <v>139</v>
      </c>
      <c r="C41" s="8" t="s">
        <v>7</v>
      </c>
      <c r="D41" s="41">
        <v>76.67</v>
      </c>
      <c r="E41" s="65">
        <v>82729.780000000042</v>
      </c>
      <c r="F41" s="83">
        <f t="shared" si="2"/>
        <v>6342892.2300000004</v>
      </c>
    </row>
    <row r="42" spans="1:6" ht="44.25" customHeight="1" x14ac:dyDescent="0.2">
      <c r="A42" s="8" t="s">
        <v>67</v>
      </c>
      <c r="B42" s="27" t="s">
        <v>129</v>
      </c>
      <c r="C42" s="8" t="s">
        <v>52</v>
      </c>
      <c r="D42" s="41">
        <v>90.52</v>
      </c>
      <c r="E42" s="65">
        <v>45284.67000000002</v>
      </c>
      <c r="F42" s="83">
        <f t="shared" si="2"/>
        <v>4099168.33</v>
      </c>
    </row>
    <row r="43" spans="1:6" ht="38.25" x14ac:dyDescent="0.2">
      <c r="A43" s="8" t="s">
        <v>118</v>
      </c>
      <c r="B43" s="27" t="s">
        <v>140</v>
      </c>
      <c r="C43" s="8" t="s">
        <v>7</v>
      </c>
      <c r="D43" s="41">
        <v>71.3</v>
      </c>
      <c r="E43" s="65">
        <v>87815.71</v>
      </c>
      <c r="F43" s="83">
        <f t="shared" si="2"/>
        <v>6261260.1200000001</v>
      </c>
    </row>
    <row r="44" spans="1:6" x14ac:dyDescent="0.2">
      <c r="A44" s="17">
        <v>7</v>
      </c>
      <c r="B44" s="24" t="s">
        <v>62</v>
      </c>
      <c r="C44" s="8"/>
      <c r="D44" s="40"/>
      <c r="E44" s="86"/>
      <c r="F44" s="83"/>
    </row>
    <row r="45" spans="1:6" x14ac:dyDescent="0.2">
      <c r="A45" s="17" t="s">
        <v>68</v>
      </c>
      <c r="B45" s="24" t="s">
        <v>30</v>
      </c>
      <c r="C45" s="8"/>
      <c r="D45" s="40"/>
      <c r="E45" s="86"/>
      <c r="F45" s="83"/>
    </row>
    <row r="46" spans="1:6" ht="25.5" x14ac:dyDescent="0.2">
      <c r="A46" s="8" t="s">
        <v>88</v>
      </c>
      <c r="B46" s="29" t="s">
        <v>220</v>
      </c>
      <c r="C46" s="14" t="s">
        <v>52</v>
      </c>
      <c r="D46" s="41">
        <v>75</v>
      </c>
      <c r="E46" s="65">
        <v>11405.7</v>
      </c>
      <c r="F46" s="83">
        <f t="shared" ref="F46:F58" si="3">ROUND(D46*E46,2)</f>
        <v>855427.5</v>
      </c>
    </row>
    <row r="47" spans="1:6" ht="14.25" customHeight="1" x14ac:dyDescent="0.2">
      <c r="A47" s="8" t="s">
        <v>89</v>
      </c>
      <c r="B47" s="29" t="s">
        <v>31</v>
      </c>
      <c r="C47" s="14" t="s">
        <v>32</v>
      </c>
      <c r="D47" s="41">
        <v>25</v>
      </c>
      <c r="E47" s="65">
        <v>35495.720000000016</v>
      </c>
      <c r="F47" s="83">
        <f t="shared" si="3"/>
        <v>887393</v>
      </c>
    </row>
    <row r="48" spans="1:6" ht="17.25" customHeight="1" x14ac:dyDescent="0.2">
      <c r="A48" s="8" t="s">
        <v>90</v>
      </c>
      <c r="B48" s="29" t="s">
        <v>106</v>
      </c>
      <c r="C48" s="14" t="s">
        <v>32</v>
      </c>
      <c r="D48" s="15">
        <v>24</v>
      </c>
      <c r="E48" s="65">
        <v>80388.820000000007</v>
      </c>
      <c r="F48" s="83">
        <f t="shared" si="3"/>
        <v>1929331.68</v>
      </c>
    </row>
    <row r="49" spans="1:6" ht="17.25" customHeight="1" x14ac:dyDescent="0.2">
      <c r="A49" s="8" t="s">
        <v>104</v>
      </c>
      <c r="B49" s="29" t="s">
        <v>105</v>
      </c>
      <c r="C49" s="14" t="s">
        <v>32</v>
      </c>
      <c r="D49" s="15">
        <v>4</v>
      </c>
      <c r="E49" s="65">
        <v>42507.11</v>
      </c>
      <c r="F49" s="83">
        <f t="shared" si="3"/>
        <v>170028.44</v>
      </c>
    </row>
    <row r="50" spans="1:6" ht="30.6" customHeight="1" x14ac:dyDescent="0.2">
      <c r="A50" s="8" t="s">
        <v>110</v>
      </c>
      <c r="B50" s="27" t="s">
        <v>141</v>
      </c>
      <c r="C50" s="8" t="s">
        <v>32</v>
      </c>
      <c r="D50" s="41">
        <v>9</v>
      </c>
      <c r="E50" s="65">
        <v>798423.4800000001</v>
      </c>
      <c r="F50" s="83">
        <f t="shared" si="3"/>
        <v>7185811.3200000003</v>
      </c>
    </row>
    <row r="51" spans="1:6" ht="25.5" x14ac:dyDescent="0.2">
      <c r="A51" s="8" t="s">
        <v>111</v>
      </c>
      <c r="B51" s="27" t="s">
        <v>127</v>
      </c>
      <c r="C51" s="8" t="s">
        <v>32</v>
      </c>
      <c r="D51" s="41">
        <v>31</v>
      </c>
      <c r="E51" s="65">
        <v>68597</v>
      </c>
      <c r="F51" s="83">
        <f t="shared" si="3"/>
        <v>2126507</v>
      </c>
    </row>
    <row r="52" spans="1:6" ht="25.5" x14ac:dyDescent="0.2">
      <c r="A52" s="8" t="s">
        <v>112</v>
      </c>
      <c r="B52" s="27" t="s">
        <v>64</v>
      </c>
      <c r="C52" s="8" t="s">
        <v>32</v>
      </c>
      <c r="D52" s="41">
        <v>10</v>
      </c>
      <c r="E52" s="65">
        <v>218635.56000000006</v>
      </c>
      <c r="F52" s="83">
        <f t="shared" si="3"/>
        <v>2186355.6</v>
      </c>
    </row>
    <row r="53" spans="1:6" x14ac:dyDescent="0.2">
      <c r="A53" s="17" t="s">
        <v>69</v>
      </c>
      <c r="B53" s="24" t="s">
        <v>107</v>
      </c>
      <c r="C53" s="8"/>
      <c r="D53" s="40"/>
      <c r="E53" s="86"/>
      <c r="F53" s="83">
        <f t="shared" si="3"/>
        <v>0</v>
      </c>
    </row>
    <row r="54" spans="1:6" x14ac:dyDescent="0.2">
      <c r="A54" s="8" t="s">
        <v>91</v>
      </c>
      <c r="B54" s="27" t="s">
        <v>33</v>
      </c>
      <c r="C54" s="8" t="s">
        <v>32</v>
      </c>
      <c r="D54" s="41">
        <v>15</v>
      </c>
      <c r="E54" s="65">
        <v>55023.750000000015</v>
      </c>
      <c r="F54" s="83">
        <f t="shared" si="3"/>
        <v>825356.25</v>
      </c>
    </row>
    <row r="55" spans="1:6" ht="15.75" customHeight="1" x14ac:dyDescent="0.2">
      <c r="A55" s="8" t="s">
        <v>92</v>
      </c>
      <c r="B55" s="27" t="s">
        <v>108</v>
      </c>
      <c r="C55" s="8" t="s">
        <v>20</v>
      </c>
      <c r="D55" s="40">
        <v>25</v>
      </c>
      <c r="E55" s="65">
        <v>30055.920000000024</v>
      </c>
      <c r="F55" s="83">
        <f t="shared" si="3"/>
        <v>751398</v>
      </c>
    </row>
    <row r="56" spans="1:6" ht="15.75" customHeight="1" x14ac:dyDescent="0.2">
      <c r="A56" s="8" t="s">
        <v>93</v>
      </c>
      <c r="B56" s="27" t="s">
        <v>34</v>
      </c>
      <c r="C56" s="8" t="s">
        <v>20</v>
      </c>
      <c r="D56" s="41">
        <v>25</v>
      </c>
      <c r="E56" s="65">
        <v>68248.239999999991</v>
      </c>
      <c r="F56" s="83">
        <f t="shared" si="3"/>
        <v>1706206</v>
      </c>
    </row>
    <row r="57" spans="1:6" ht="15.75" customHeight="1" x14ac:dyDescent="0.2">
      <c r="A57" s="8" t="s">
        <v>94</v>
      </c>
      <c r="B57" s="27" t="s">
        <v>109</v>
      </c>
      <c r="C57" s="8" t="s">
        <v>20</v>
      </c>
      <c r="D57" s="40">
        <v>1</v>
      </c>
      <c r="E57" s="65">
        <v>107008.32000000001</v>
      </c>
      <c r="F57" s="83">
        <f t="shared" si="3"/>
        <v>107008.32000000001</v>
      </c>
    </row>
    <row r="58" spans="1:6" ht="30" customHeight="1" x14ac:dyDescent="0.2">
      <c r="A58" s="8" t="s">
        <v>95</v>
      </c>
      <c r="B58" s="29" t="s">
        <v>142</v>
      </c>
      <c r="C58" s="14" t="s">
        <v>32</v>
      </c>
      <c r="D58" s="41">
        <v>4</v>
      </c>
      <c r="E58" s="65">
        <v>815206.13</v>
      </c>
      <c r="F58" s="83">
        <f t="shared" si="3"/>
        <v>3260824.52</v>
      </c>
    </row>
    <row r="59" spans="1:6" x14ac:dyDescent="0.2">
      <c r="A59" s="17">
        <v>8</v>
      </c>
      <c r="B59" s="30" t="s">
        <v>36</v>
      </c>
      <c r="C59" s="8"/>
      <c r="D59" s="40"/>
      <c r="E59" s="86"/>
      <c r="F59" s="83"/>
    </row>
    <row r="60" spans="1:6" x14ac:dyDescent="0.2">
      <c r="A60" s="17" t="s">
        <v>70</v>
      </c>
      <c r="B60" s="24" t="s">
        <v>165</v>
      </c>
      <c r="C60" s="8"/>
      <c r="D60" s="40"/>
      <c r="E60" s="86"/>
      <c r="F60" s="83"/>
    </row>
    <row r="61" spans="1:6" ht="25.5" x14ac:dyDescent="0.2">
      <c r="A61" s="8" t="s">
        <v>166</v>
      </c>
      <c r="B61" s="27" t="s">
        <v>158</v>
      </c>
      <c r="C61" s="14" t="s">
        <v>120</v>
      </c>
      <c r="D61" s="40">
        <v>3</v>
      </c>
      <c r="E61" s="65">
        <v>506449.56000000006</v>
      </c>
      <c r="F61" s="83">
        <f t="shared" ref="F61:F67" si="4">ROUND(D61*E61,2)</f>
        <v>1519348.68</v>
      </c>
    </row>
    <row r="62" spans="1:6" x14ac:dyDescent="0.2">
      <c r="A62" s="8" t="s">
        <v>82</v>
      </c>
      <c r="B62" s="27" t="s">
        <v>159</v>
      </c>
      <c r="C62" s="14" t="s">
        <v>120</v>
      </c>
      <c r="D62" s="40">
        <v>6</v>
      </c>
      <c r="E62" s="65">
        <v>585923.78</v>
      </c>
      <c r="F62" s="83">
        <f t="shared" si="4"/>
        <v>3515542.68</v>
      </c>
    </row>
    <row r="63" spans="1:6" x14ac:dyDescent="0.2">
      <c r="A63" s="8" t="s">
        <v>83</v>
      </c>
      <c r="B63" s="27" t="s">
        <v>160</v>
      </c>
      <c r="C63" s="14" t="s">
        <v>120</v>
      </c>
      <c r="D63" s="40">
        <v>2</v>
      </c>
      <c r="E63" s="65">
        <v>668918.55000000028</v>
      </c>
      <c r="F63" s="83">
        <f t="shared" si="4"/>
        <v>1337837.1000000001</v>
      </c>
    </row>
    <row r="64" spans="1:6" x14ac:dyDescent="0.2">
      <c r="A64" s="8" t="s">
        <v>96</v>
      </c>
      <c r="B64" s="27" t="s">
        <v>161</v>
      </c>
      <c r="C64" s="14" t="s">
        <v>120</v>
      </c>
      <c r="D64" s="40">
        <v>10</v>
      </c>
      <c r="E64" s="65">
        <v>282689.2</v>
      </c>
      <c r="F64" s="83">
        <f t="shared" si="4"/>
        <v>2826892</v>
      </c>
    </row>
    <row r="65" spans="1:6" x14ac:dyDescent="0.2">
      <c r="A65" s="8" t="s">
        <v>167</v>
      </c>
      <c r="B65" s="27" t="s">
        <v>162</v>
      </c>
      <c r="C65" s="14" t="s">
        <v>120</v>
      </c>
      <c r="D65" s="40">
        <v>1</v>
      </c>
      <c r="E65" s="65">
        <v>297838.79000000056</v>
      </c>
      <c r="F65" s="83">
        <f t="shared" si="4"/>
        <v>297838.78999999998</v>
      </c>
    </row>
    <row r="66" spans="1:6" x14ac:dyDescent="0.2">
      <c r="A66" s="8" t="s">
        <v>168</v>
      </c>
      <c r="B66" s="27" t="s">
        <v>163</v>
      </c>
      <c r="C66" s="14" t="s">
        <v>120</v>
      </c>
      <c r="D66" s="40">
        <v>1</v>
      </c>
      <c r="E66" s="65">
        <v>304425.25</v>
      </c>
      <c r="F66" s="83">
        <f t="shared" si="4"/>
        <v>304425.25</v>
      </c>
    </row>
    <row r="67" spans="1:6" x14ac:dyDescent="0.2">
      <c r="A67" s="8" t="s">
        <v>169</v>
      </c>
      <c r="B67" s="27" t="s">
        <v>164</v>
      </c>
      <c r="C67" s="14" t="s">
        <v>120</v>
      </c>
      <c r="D67" s="40">
        <f>1</f>
        <v>1</v>
      </c>
      <c r="E67" s="65">
        <v>306423.08999999997</v>
      </c>
      <c r="F67" s="83">
        <f t="shared" si="4"/>
        <v>306423.09000000003</v>
      </c>
    </row>
    <row r="68" spans="1:6" x14ac:dyDescent="0.2">
      <c r="A68" s="17" t="s">
        <v>170</v>
      </c>
      <c r="B68" s="24" t="s">
        <v>171</v>
      </c>
      <c r="C68" s="8"/>
      <c r="D68" s="40"/>
      <c r="E68" s="86"/>
      <c r="F68" s="83"/>
    </row>
    <row r="69" spans="1:6" ht="25.5" x14ac:dyDescent="0.2">
      <c r="A69" s="8" t="s">
        <v>84</v>
      </c>
      <c r="B69" s="27" t="s">
        <v>172</v>
      </c>
      <c r="C69" s="8" t="s">
        <v>52</v>
      </c>
      <c r="D69" s="40">
        <v>22</v>
      </c>
      <c r="E69" s="65">
        <v>109249.22</v>
      </c>
      <c r="F69" s="83">
        <f>ROUND(D69*E69,2)</f>
        <v>2403482.84</v>
      </c>
    </row>
    <row r="70" spans="1:6" x14ac:dyDescent="0.2">
      <c r="A70" s="17">
        <v>8.3000000000000007</v>
      </c>
      <c r="B70" s="24" t="s">
        <v>173</v>
      </c>
      <c r="C70" s="8"/>
      <c r="D70" s="40"/>
      <c r="E70" s="86"/>
      <c r="F70" s="83"/>
    </row>
    <row r="71" spans="1:6" ht="25.5" x14ac:dyDescent="0.2">
      <c r="A71" s="8" t="s">
        <v>97</v>
      </c>
      <c r="B71" s="27" t="s">
        <v>174</v>
      </c>
      <c r="C71" s="14" t="s">
        <v>157</v>
      </c>
      <c r="D71" s="40">
        <v>1</v>
      </c>
      <c r="E71" s="65">
        <v>1100576.1599999999</v>
      </c>
      <c r="F71" s="83">
        <f>ROUND(D71*E71,2)</f>
        <v>1100576.1599999999</v>
      </c>
    </row>
    <row r="72" spans="1:6" x14ac:dyDescent="0.2">
      <c r="A72" s="17" t="s">
        <v>98</v>
      </c>
      <c r="B72" s="24" t="s">
        <v>175</v>
      </c>
      <c r="C72" s="38"/>
      <c r="D72" s="41"/>
      <c r="E72" s="86"/>
      <c r="F72" s="83"/>
    </row>
    <row r="73" spans="1:6" ht="31.5" customHeight="1" x14ac:dyDescent="0.2">
      <c r="A73" s="8" t="s">
        <v>99</v>
      </c>
      <c r="B73" s="27" t="s">
        <v>176</v>
      </c>
      <c r="C73" s="38" t="s">
        <v>157</v>
      </c>
      <c r="D73" s="40">
        <v>1</v>
      </c>
      <c r="E73" s="65">
        <v>435119.84999999986</v>
      </c>
      <c r="F73" s="83">
        <f>ROUND(D73*E73,2)</f>
        <v>435119.85</v>
      </c>
    </row>
    <row r="74" spans="1:6" ht="18" customHeight="1" x14ac:dyDescent="0.2">
      <c r="A74" s="8" t="s">
        <v>100</v>
      </c>
      <c r="B74" s="27" t="s">
        <v>177</v>
      </c>
      <c r="C74" s="38" t="s">
        <v>157</v>
      </c>
      <c r="D74" s="40">
        <v>3</v>
      </c>
      <c r="E74" s="65">
        <v>36859.550000000003</v>
      </c>
      <c r="F74" s="83">
        <f>ROUND(D74*E74,2)</f>
        <v>110578.65</v>
      </c>
    </row>
    <row r="75" spans="1:6" ht="17.25" customHeight="1" x14ac:dyDescent="0.2">
      <c r="A75" s="8" t="s">
        <v>101</v>
      </c>
      <c r="B75" s="27" t="s">
        <v>178</v>
      </c>
      <c r="C75" s="38" t="s">
        <v>157</v>
      </c>
      <c r="D75" s="40">
        <v>6</v>
      </c>
      <c r="E75" s="65">
        <v>69227.149999999994</v>
      </c>
      <c r="F75" s="83">
        <f>ROUND(D75*E75,2)</f>
        <v>415362.9</v>
      </c>
    </row>
    <row r="76" spans="1:6" ht="15" customHeight="1" x14ac:dyDescent="0.2">
      <c r="A76" s="17" t="s">
        <v>102</v>
      </c>
      <c r="B76" s="24" t="s">
        <v>37</v>
      </c>
      <c r="C76" s="16"/>
      <c r="D76" s="40"/>
      <c r="E76" s="86"/>
      <c r="F76" s="83"/>
    </row>
    <row r="77" spans="1:6" ht="15" customHeight="1" x14ac:dyDescent="0.2">
      <c r="A77" s="8" t="s">
        <v>103</v>
      </c>
      <c r="B77" s="27" t="s">
        <v>179</v>
      </c>
      <c r="C77" s="8" t="s">
        <v>157</v>
      </c>
      <c r="D77" s="40">
        <v>1</v>
      </c>
      <c r="E77" s="65">
        <v>1313395.5399999998</v>
      </c>
      <c r="F77" s="83">
        <f>ROUND(D77*E77,2)</f>
        <v>1313395.54</v>
      </c>
    </row>
    <row r="78" spans="1:6" ht="12.75" customHeight="1" x14ac:dyDescent="0.2">
      <c r="A78" s="17" t="s">
        <v>180</v>
      </c>
      <c r="B78" s="31" t="s">
        <v>181</v>
      </c>
      <c r="C78" s="38"/>
      <c r="D78" s="40"/>
      <c r="E78" s="86"/>
      <c r="F78" s="83"/>
    </row>
    <row r="79" spans="1:6" ht="25.5" x14ac:dyDescent="0.2">
      <c r="A79" s="8" t="s">
        <v>182</v>
      </c>
      <c r="B79" s="27" t="s">
        <v>183</v>
      </c>
      <c r="C79" s="16" t="s">
        <v>157</v>
      </c>
      <c r="D79" s="40">
        <v>10</v>
      </c>
      <c r="E79" s="65">
        <v>260120.75</v>
      </c>
      <c r="F79" s="83">
        <f>ROUND(D79*E79,2)</f>
        <v>2601207.5</v>
      </c>
    </row>
    <row r="80" spans="1:6" ht="25.5" x14ac:dyDescent="0.2">
      <c r="A80" s="8" t="s">
        <v>185</v>
      </c>
      <c r="B80" s="27" t="s">
        <v>184</v>
      </c>
      <c r="C80" s="38" t="s">
        <v>157</v>
      </c>
      <c r="D80" s="40">
        <v>2</v>
      </c>
      <c r="E80" s="65">
        <v>221706.20999999996</v>
      </c>
      <c r="F80" s="83">
        <f>ROUND(D80*E80,2)</f>
        <v>443412.42</v>
      </c>
    </row>
    <row r="81" spans="1:6" x14ac:dyDescent="0.2">
      <c r="A81" s="22" t="s">
        <v>229</v>
      </c>
      <c r="B81" s="23" t="s">
        <v>146</v>
      </c>
      <c r="C81" s="23"/>
      <c r="D81" s="22"/>
      <c r="E81" s="86"/>
      <c r="F81" s="83"/>
    </row>
    <row r="82" spans="1:6" x14ac:dyDescent="0.2">
      <c r="A82" s="17">
        <v>1</v>
      </c>
      <c r="B82" s="24" t="s">
        <v>8</v>
      </c>
      <c r="C82" s="8"/>
      <c r="D82" s="40"/>
      <c r="E82" s="86"/>
      <c r="F82" s="83"/>
    </row>
    <row r="83" spans="1:6" ht="25.5" x14ac:dyDescent="0.2">
      <c r="A83" s="8" t="s">
        <v>71</v>
      </c>
      <c r="B83" s="27" t="s">
        <v>126</v>
      </c>
      <c r="C83" s="8" t="s">
        <v>10</v>
      </c>
      <c r="D83" s="41">
        <v>9.59</v>
      </c>
      <c r="E83" s="65">
        <v>37536.6</v>
      </c>
      <c r="F83" s="83">
        <f>ROUND(D83*E83,2)</f>
        <v>359975.99</v>
      </c>
    </row>
    <row r="84" spans="1:6" x14ac:dyDescent="0.2">
      <c r="A84" s="17">
        <v>2</v>
      </c>
      <c r="B84" s="24" t="s">
        <v>203</v>
      </c>
      <c r="C84" s="8"/>
      <c r="D84" s="40"/>
      <c r="E84" s="86"/>
      <c r="F84" s="83"/>
    </row>
    <row r="85" spans="1:6" x14ac:dyDescent="0.2">
      <c r="A85" s="17" t="s">
        <v>9</v>
      </c>
      <c r="B85" s="24" t="s">
        <v>13</v>
      </c>
      <c r="C85" s="8"/>
      <c r="D85" s="40"/>
      <c r="E85" s="86"/>
      <c r="F85" s="83"/>
    </row>
    <row r="86" spans="1:6" ht="25.5" x14ac:dyDescent="0.2">
      <c r="A86" s="8" t="s">
        <v>131</v>
      </c>
      <c r="B86" s="27" t="s">
        <v>15</v>
      </c>
      <c r="C86" s="8" t="s">
        <v>10</v>
      </c>
      <c r="D86" s="41">
        <v>1.68</v>
      </c>
      <c r="E86" s="66">
        <f>+E20</f>
        <v>653134.72</v>
      </c>
      <c r="F86" s="83">
        <f t="shared" ref="F86:F92" si="5">ROUND(D86*E86,2)</f>
        <v>1097266.33</v>
      </c>
    </row>
    <row r="87" spans="1:6" x14ac:dyDescent="0.2">
      <c r="A87" s="8" t="s">
        <v>186</v>
      </c>
      <c r="B87" s="27" t="s">
        <v>53</v>
      </c>
      <c r="C87" s="8" t="s">
        <v>10</v>
      </c>
      <c r="D87" s="41">
        <v>2.88</v>
      </c>
      <c r="E87" s="65">
        <f>+E21</f>
        <v>956256</v>
      </c>
      <c r="F87" s="83">
        <f t="shared" si="5"/>
        <v>2754017.2799999998</v>
      </c>
    </row>
    <row r="88" spans="1:6" x14ac:dyDescent="0.2">
      <c r="A88" s="8" t="s">
        <v>187</v>
      </c>
      <c r="B88" s="28" t="s">
        <v>85</v>
      </c>
      <c r="C88" s="8" t="s">
        <v>10</v>
      </c>
      <c r="D88" s="41">
        <v>0.63</v>
      </c>
      <c r="E88" s="65">
        <f>+E22</f>
        <v>987301.57</v>
      </c>
      <c r="F88" s="83">
        <f t="shared" si="5"/>
        <v>621999.99</v>
      </c>
    </row>
    <row r="89" spans="1:6" ht="25.5" x14ac:dyDescent="0.2">
      <c r="A89" s="8" t="s">
        <v>188</v>
      </c>
      <c r="B89" s="25" t="s">
        <v>122</v>
      </c>
      <c r="C89" s="8" t="s">
        <v>52</v>
      </c>
      <c r="D89" s="41">
        <v>43.57</v>
      </c>
      <c r="E89" s="62">
        <f>+E23</f>
        <v>110961.21000000004</v>
      </c>
      <c r="F89" s="83">
        <f t="shared" si="5"/>
        <v>4834579.92</v>
      </c>
    </row>
    <row r="90" spans="1:6" x14ac:dyDescent="0.2">
      <c r="A90" s="17" t="s">
        <v>55</v>
      </c>
      <c r="B90" s="24" t="s">
        <v>19</v>
      </c>
      <c r="C90" s="8"/>
      <c r="D90" s="40"/>
      <c r="E90" s="86"/>
      <c r="F90" s="83">
        <f t="shared" si="5"/>
        <v>0</v>
      </c>
    </row>
    <row r="91" spans="1:6" x14ac:dyDescent="0.2">
      <c r="A91" s="8" t="s">
        <v>132</v>
      </c>
      <c r="B91" s="27" t="s">
        <v>144</v>
      </c>
      <c r="C91" s="8" t="s">
        <v>52</v>
      </c>
      <c r="D91" s="41">
        <v>18</v>
      </c>
      <c r="E91" s="62">
        <v>81540.3</v>
      </c>
      <c r="F91" s="83">
        <f t="shared" si="5"/>
        <v>1467725.4</v>
      </c>
    </row>
    <row r="92" spans="1:6" x14ac:dyDescent="0.2">
      <c r="A92" s="8" t="s">
        <v>133</v>
      </c>
      <c r="B92" s="27" t="s">
        <v>154</v>
      </c>
      <c r="C92" s="8" t="s">
        <v>52</v>
      </c>
      <c r="D92" s="41">
        <v>41.57</v>
      </c>
      <c r="E92" s="62">
        <v>70211.740000000005</v>
      </c>
      <c r="F92" s="83">
        <f t="shared" si="5"/>
        <v>2918702.03</v>
      </c>
    </row>
    <row r="93" spans="1:6" x14ac:dyDescent="0.2">
      <c r="A93" s="17" t="s">
        <v>204</v>
      </c>
      <c r="B93" s="24" t="s">
        <v>23</v>
      </c>
      <c r="C93" s="8"/>
      <c r="D93" s="40"/>
      <c r="E93" s="86"/>
      <c r="F93" s="83"/>
    </row>
    <row r="94" spans="1:6" ht="63.75" x14ac:dyDescent="0.2">
      <c r="A94" s="8" t="s">
        <v>205</v>
      </c>
      <c r="B94" s="27" t="s">
        <v>137</v>
      </c>
      <c r="C94" s="8" t="s">
        <v>26</v>
      </c>
      <c r="D94" s="41">
        <v>850</v>
      </c>
      <c r="E94" s="62">
        <f>+E30</f>
        <v>10192</v>
      </c>
      <c r="F94" s="83">
        <f>ROUND(D94*E94,2)</f>
        <v>8663200</v>
      </c>
    </row>
    <row r="95" spans="1:6" x14ac:dyDescent="0.2">
      <c r="A95" s="17">
        <v>3</v>
      </c>
      <c r="B95" s="24" t="s">
        <v>27</v>
      </c>
      <c r="C95" s="8"/>
      <c r="D95" s="40"/>
      <c r="E95" s="62"/>
      <c r="F95" s="83"/>
    </row>
    <row r="96" spans="1:6" ht="38.25" x14ac:dyDescent="0.2">
      <c r="A96" s="8" t="s">
        <v>12</v>
      </c>
      <c r="B96" s="27" t="str">
        <f>+B36</f>
        <v>Levante de muro en bloque de cemento-arena liso, con dimensiones de 0.09m x 0.19m x 0.39m y pega con mortero 1:4</v>
      </c>
      <c r="C96" s="8" t="s">
        <v>148</v>
      </c>
      <c r="D96" s="41">
        <v>33.53</v>
      </c>
      <c r="E96" s="62">
        <f>+E36</f>
        <v>57202.529999999992</v>
      </c>
      <c r="F96" s="83">
        <f>ROUND(D96*E96,2)</f>
        <v>1918000.83</v>
      </c>
    </row>
    <row r="97" spans="1:6" x14ac:dyDescent="0.2">
      <c r="A97" s="8" t="s">
        <v>18</v>
      </c>
      <c r="B97" s="27" t="s">
        <v>138</v>
      </c>
      <c r="C97" s="8" t="s">
        <v>7</v>
      </c>
      <c r="D97" s="41">
        <v>74.5</v>
      </c>
      <c r="E97" s="62">
        <f>+E37</f>
        <v>40453.800000000003</v>
      </c>
      <c r="F97" s="83">
        <f>ROUND(D97*E97,2)</f>
        <v>3013808.1</v>
      </c>
    </row>
    <row r="98" spans="1:6" ht="25.5" x14ac:dyDescent="0.2">
      <c r="A98" s="8" t="s">
        <v>22</v>
      </c>
      <c r="B98" s="27" t="s">
        <v>124</v>
      </c>
      <c r="C98" s="8" t="s">
        <v>7</v>
      </c>
      <c r="D98" s="41">
        <v>74.5</v>
      </c>
      <c r="E98" s="62">
        <f>+E39</f>
        <v>20195.919999999995</v>
      </c>
      <c r="F98" s="83">
        <f>ROUND(D98*E98,2)</f>
        <v>1504596.04</v>
      </c>
    </row>
    <row r="99" spans="1:6" x14ac:dyDescent="0.2">
      <c r="A99" s="17">
        <v>4</v>
      </c>
      <c r="B99" s="24" t="s">
        <v>147</v>
      </c>
      <c r="C99" s="8"/>
      <c r="D99" s="42"/>
      <c r="E99" s="62"/>
      <c r="F99" s="83"/>
    </row>
    <row r="100" spans="1:6" ht="38.25" x14ac:dyDescent="0.2">
      <c r="A100" s="8" t="s">
        <v>54</v>
      </c>
      <c r="B100" s="39" t="s">
        <v>156</v>
      </c>
      <c r="C100" s="8" t="s">
        <v>7</v>
      </c>
      <c r="D100" s="41">
        <v>58</v>
      </c>
      <c r="E100" s="65">
        <v>135652.96</v>
      </c>
      <c r="F100" s="83">
        <f t="shared" ref="F100:F105" si="6">ROUND(D100*E100,2)</f>
        <v>7867871.6799999997</v>
      </c>
    </row>
    <row r="101" spans="1:6" ht="38.25" x14ac:dyDescent="0.2">
      <c r="A101" s="8" t="s">
        <v>116</v>
      </c>
      <c r="B101" s="39" t="s">
        <v>149</v>
      </c>
      <c r="C101" s="8" t="s">
        <v>32</v>
      </c>
      <c r="D101" s="41">
        <v>2</v>
      </c>
      <c r="E101" s="65">
        <v>1035908.1499999996</v>
      </c>
      <c r="F101" s="83">
        <f t="shared" si="6"/>
        <v>2071816.3</v>
      </c>
    </row>
    <row r="102" spans="1:6" x14ac:dyDescent="0.2">
      <c r="A102" s="17">
        <v>5</v>
      </c>
      <c r="B102" s="32" t="s">
        <v>65</v>
      </c>
      <c r="C102" s="17"/>
      <c r="D102" s="43"/>
      <c r="E102" s="62"/>
      <c r="F102" s="83">
        <f t="shared" si="6"/>
        <v>0</v>
      </c>
    </row>
    <row r="103" spans="1:6" x14ac:dyDescent="0.2">
      <c r="A103" s="8" t="s">
        <v>60</v>
      </c>
      <c r="B103" s="39" t="s">
        <v>38</v>
      </c>
      <c r="C103" s="8" t="s">
        <v>52</v>
      </c>
      <c r="D103" s="41">
        <v>13.6</v>
      </c>
      <c r="E103" s="65">
        <v>182642.67999999996</v>
      </c>
      <c r="F103" s="83">
        <f t="shared" si="6"/>
        <v>2483940.4500000002</v>
      </c>
    </row>
    <row r="104" spans="1:6" x14ac:dyDescent="0.2">
      <c r="A104" s="8" t="s">
        <v>86</v>
      </c>
      <c r="B104" s="39" t="s">
        <v>39</v>
      </c>
      <c r="C104" s="8" t="s">
        <v>32</v>
      </c>
      <c r="D104" s="41">
        <v>1</v>
      </c>
      <c r="E104" s="65">
        <v>499211.99999999994</v>
      </c>
      <c r="F104" s="83">
        <f t="shared" si="6"/>
        <v>499212</v>
      </c>
    </row>
    <row r="105" spans="1:6" x14ac:dyDescent="0.2">
      <c r="A105" s="8" t="s">
        <v>87</v>
      </c>
      <c r="B105" s="39" t="s">
        <v>155</v>
      </c>
      <c r="C105" s="8" t="s">
        <v>52</v>
      </c>
      <c r="D105" s="41">
        <v>38.57</v>
      </c>
      <c r="E105" s="65">
        <v>7436.9999999999854</v>
      </c>
      <c r="F105" s="83">
        <f t="shared" si="6"/>
        <v>286845.09000000003</v>
      </c>
    </row>
    <row r="106" spans="1:6" x14ac:dyDescent="0.2">
      <c r="A106" s="22" t="s">
        <v>130</v>
      </c>
      <c r="B106" s="23" t="s">
        <v>145</v>
      </c>
      <c r="C106" s="23"/>
      <c r="D106" s="22"/>
      <c r="E106" s="86"/>
      <c r="F106" s="83"/>
    </row>
    <row r="107" spans="1:6" x14ac:dyDescent="0.2">
      <c r="A107" s="17">
        <v>1</v>
      </c>
      <c r="B107" s="24" t="s">
        <v>6</v>
      </c>
      <c r="C107" s="8"/>
      <c r="D107" s="40"/>
      <c r="E107" s="86"/>
      <c r="F107" s="83"/>
    </row>
    <row r="108" spans="1:6" ht="38.450000000000003" customHeight="1" x14ac:dyDescent="0.2">
      <c r="A108" s="12" t="s">
        <v>71</v>
      </c>
      <c r="B108" s="25" t="s">
        <v>47</v>
      </c>
      <c r="C108" s="12" t="s">
        <v>52</v>
      </c>
      <c r="D108" s="41">
        <v>10.56</v>
      </c>
      <c r="E108" s="65">
        <f>+E8</f>
        <v>27658</v>
      </c>
      <c r="F108" s="83">
        <f t="shared" ref="F108:F114" si="7">ROUND(D108*E108,2)</f>
        <v>292068.47999999998</v>
      </c>
    </row>
    <row r="109" spans="1:6" ht="30" customHeight="1" x14ac:dyDescent="0.2">
      <c r="A109" s="12" t="s">
        <v>72</v>
      </c>
      <c r="B109" s="25" t="s">
        <v>46</v>
      </c>
      <c r="C109" s="12" t="s">
        <v>7</v>
      </c>
      <c r="D109" s="41">
        <v>25</v>
      </c>
      <c r="E109" s="65">
        <f>+E9</f>
        <v>29402</v>
      </c>
      <c r="F109" s="83">
        <f t="shared" si="7"/>
        <v>735050</v>
      </c>
    </row>
    <row r="110" spans="1:6" ht="28.9" customHeight="1" x14ac:dyDescent="0.2">
      <c r="A110" s="12" t="s">
        <v>73</v>
      </c>
      <c r="B110" s="25" t="str">
        <f>+B10</f>
        <v>Demolicion de lavatrapero en mamposteria, incluye transporte a sitio de disposicion final</v>
      </c>
      <c r="C110" s="12" t="s">
        <v>157</v>
      </c>
      <c r="D110" s="41">
        <v>1</v>
      </c>
      <c r="E110" s="65">
        <f>+E10</f>
        <v>101593</v>
      </c>
      <c r="F110" s="83">
        <f t="shared" si="7"/>
        <v>101593</v>
      </c>
    </row>
    <row r="111" spans="1:6" ht="25.15" customHeight="1" x14ac:dyDescent="0.2">
      <c r="A111" s="12" t="s">
        <v>74</v>
      </c>
      <c r="B111" s="25" t="str">
        <f>+B11</f>
        <v>Demolicion de pedestales en concreto en mal estado, incluye retiro de escombros</v>
      </c>
      <c r="C111" s="12" t="s">
        <v>45</v>
      </c>
      <c r="D111" s="41">
        <v>1</v>
      </c>
      <c r="E111" s="65">
        <v>101461.1</v>
      </c>
      <c r="F111" s="83">
        <f t="shared" si="7"/>
        <v>101461.1</v>
      </c>
    </row>
    <row r="112" spans="1:6" ht="25.15" customHeight="1" x14ac:dyDescent="0.2">
      <c r="A112" s="12" t="s">
        <v>76</v>
      </c>
      <c r="B112" s="25" t="s">
        <v>50</v>
      </c>
      <c r="C112" s="12" t="s">
        <v>45</v>
      </c>
      <c r="D112" s="41">
        <v>1</v>
      </c>
      <c r="E112" s="65">
        <f>+E12</f>
        <v>304140</v>
      </c>
      <c r="F112" s="83">
        <f t="shared" si="7"/>
        <v>304140</v>
      </c>
    </row>
    <row r="113" spans="1:6" ht="25.15" customHeight="1" x14ac:dyDescent="0.2">
      <c r="A113" s="12" t="s">
        <v>77</v>
      </c>
      <c r="B113" s="25" t="s">
        <v>51</v>
      </c>
      <c r="C113" s="12" t="s">
        <v>45</v>
      </c>
      <c r="D113" s="41">
        <v>1</v>
      </c>
      <c r="E113" s="65">
        <f>+E13</f>
        <v>385439</v>
      </c>
      <c r="F113" s="83">
        <f t="shared" si="7"/>
        <v>385439</v>
      </c>
    </row>
    <row r="114" spans="1:6" ht="25.5" x14ac:dyDescent="0.2">
      <c r="A114" s="12" t="s">
        <v>78</v>
      </c>
      <c r="B114" s="25" t="s">
        <v>79</v>
      </c>
      <c r="C114" s="12" t="s">
        <v>7</v>
      </c>
      <c r="D114" s="41">
        <v>7</v>
      </c>
      <c r="E114" s="65">
        <v>13335.639999999998</v>
      </c>
      <c r="F114" s="83">
        <f t="shared" si="7"/>
        <v>93349.48</v>
      </c>
    </row>
    <row r="115" spans="1:6" x14ac:dyDescent="0.2">
      <c r="A115" s="17">
        <v>2</v>
      </c>
      <c r="B115" s="24" t="s">
        <v>8</v>
      </c>
      <c r="C115" s="8"/>
      <c r="D115" s="40"/>
      <c r="E115" s="86"/>
      <c r="F115" s="83"/>
    </row>
    <row r="116" spans="1:6" ht="30" customHeight="1" x14ac:dyDescent="0.2">
      <c r="A116" s="8" t="s">
        <v>9</v>
      </c>
      <c r="B116" s="27" t="s">
        <v>126</v>
      </c>
      <c r="C116" s="8" t="s">
        <v>10</v>
      </c>
      <c r="D116" s="41">
        <v>3.42</v>
      </c>
      <c r="E116" s="65">
        <f>+E16</f>
        <v>37536</v>
      </c>
      <c r="F116" s="83">
        <f>ROUND(D116*E116,2)</f>
        <v>128373.12</v>
      </c>
    </row>
    <row r="117" spans="1:6" x14ac:dyDescent="0.2">
      <c r="A117" s="8" t="s">
        <v>55</v>
      </c>
      <c r="B117" s="27" t="s">
        <v>135</v>
      </c>
      <c r="C117" s="8" t="s">
        <v>10</v>
      </c>
      <c r="D117" s="42">
        <v>5.72</v>
      </c>
      <c r="E117" s="65">
        <v>135300</v>
      </c>
      <c r="F117" s="83">
        <f>ROUND(D117*E117,2)</f>
        <v>773916</v>
      </c>
    </row>
    <row r="118" spans="1:6" x14ac:dyDescent="0.2">
      <c r="A118" s="17">
        <v>3</v>
      </c>
      <c r="B118" s="24" t="s">
        <v>11</v>
      </c>
      <c r="C118" s="8"/>
      <c r="D118" s="40"/>
      <c r="E118" s="86"/>
      <c r="F118" s="83"/>
    </row>
    <row r="119" spans="1:6" x14ac:dyDescent="0.2">
      <c r="A119" s="17" t="s">
        <v>12</v>
      </c>
      <c r="B119" s="24" t="s">
        <v>13</v>
      </c>
      <c r="C119" s="8"/>
      <c r="D119" s="40"/>
      <c r="E119" s="86"/>
      <c r="F119" s="83"/>
    </row>
    <row r="120" spans="1:6" ht="25.5" x14ac:dyDescent="0.2">
      <c r="A120" s="8" t="s">
        <v>61</v>
      </c>
      <c r="B120" s="25" t="s">
        <v>122</v>
      </c>
      <c r="C120" s="8" t="s">
        <v>10</v>
      </c>
      <c r="D120" s="41">
        <v>6.84</v>
      </c>
      <c r="E120" s="65">
        <f>+E23</f>
        <v>110961.21000000004</v>
      </c>
      <c r="F120" s="83">
        <f>ROUND(D120*E120,2)</f>
        <v>758974.68</v>
      </c>
    </row>
    <row r="121" spans="1:6" x14ac:dyDescent="0.2">
      <c r="A121" s="17" t="s">
        <v>18</v>
      </c>
      <c r="B121" s="24" t="s">
        <v>19</v>
      </c>
      <c r="C121" s="8"/>
      <c r="D121" s="40"/>
      <c r="E121" s="65"/>
      <c r="F121" s="83"/>
    </row>
    <row r="122" spans="1:6" ht="26.25" customHeight="1" x14ac:dyDescent="0.2">
      <c r="A122" s="8" t="s">
        <v>56</v>
      </c>
      <c r="B122" s="27" t="s">
        <v>21</v>
      </c>
      <c r="C122" s="8" t="s">
        <v>7</v>
      </c>
      <c r="D122" s="40">
        <v>30</v>
      </c>
      <c r="E122" s="65">
        <f>+E25</f>
        <v>95938</v>
      </c>
      <c r="F122" s="83">
        <f>ROUND(D122*E122,2)</f>
        <v>2878140</v>
      </c>
    </row>
    <row r="123" spans="1:6" ht="26.25" customHeight="1" x14ac:dyDescent="0.2">
      <c r="A123" s="8" t="s">
        <v>57</v>
      </c>
      <c r="B123" s="27" t="s">
        <v>21</v>
      </c>
      <c r="C123" s="8" t="s">
        <v>52</v>
      </c>
      <c r="D123" s="40">
        <v>11.649999999999999</v>
      </c>
      <c r="E123" s="65">
        <f>+E26</f>
        <v>105919.35000000008</v>
      </c>
      <c r="F123" s="83">
        <f>ROUND(D123*E123,2)</f>
        <v>1233960.43</v>
      </c>
    </row>
    <row r="124" spans="1:6" x14ac:dyDescent="0.2">
      <c r="A124" s="17" t="s">
        <v>22</v>
      </c>
      <c r="B124" s="24" t="s">
        <v>23</v>
      </c>
      <c r="C124" s="8"/>
      <c r="D124" s="40"/>
      <c r="E124" s="65"/>
      <c r="F124" s="83"/>
    </row>
    <row r="125" spans="1:6" ht="76.5" x14ac:dyDescent="0.2">
      <c r="A125" s="8" t="s">
        <v>24</v>
      </c>
      <c r="B125" s="27" t="s">
        <v>25</v>
      </c>
      <c r="C125" s="8" t="s">
        <v>26</v>
      </c>
      <c r="D125" s="41">
        <v>531</v>
      </c>
      <c r="E125" s="65">
        <f>+E30</f>
        <v>10192</v>
      </c>
      <c r="F125" s="83">
        <f>ROUND(D125*E125,2)</f>
        <v>5411952</v>
      </c>
    </row>
    <row r="126" spans="1:6" x14ac:dyDescent="0.2">
      <c r="A126" s="17">
        <v>4</v>
      </c>
      <c r="B126" s="24" t="s">
        <v>27</v>
      </c>
      <c r="C126" s="8"/>
      <c r="D126" s="41"/>
      <c r="E126" s="65"/>
      <c r="F126" s="83"/>
    </row>
    <row r="127" spans="1:6" ht="43.5" customHeight="1" x14ac:dyDescent="0.2">
      <c r="A127" s="8" t="s">
        <v>54</v>
      </c>
      <c r="B127" s="27" t="str">
        <f>+B96</f>
        <v>Levante de muro en bloque de cemento-arena liso, con dimensiones de 0.09m x 0.19m x 0.39m y pega con mortero 1:4</v>
      </c>
      <c r="C127" s="8" t="s">
        <v>7</v>
      </c>
      <c r="D127" s="41">
        <v>8</v>
      </c>
      <c r="E127" s="65">
        <v>57200.88</v>
      </c>
      <c r="F127" s="83">
        <f>ROUND(D127*E127,2)</f>
        <v>457607.04</v>
      </c>
    </row>
    <row r="128" spans="1:6" x14ac:dyDescent="0.2">
      <c r="A128" s="8" t="s">
        <v>116</v>
      </c>
      <c r="B128" s="27" t="s">
        <v>114</v>
      </c>
      <c r="C128" s="8" t="s">
        <v>7</v>
      </c>
      <c r="D128" s="41">
        <v>16</v>
      </c>
      <c r="E128" s="65">
        <v>40453.160000000003</v>
      </c>
      <c r="F128" s="83">
        <f>ROUND(D128*E128,2)</f>
        <v>647250.56000000006</v>
      </c>
    </row>
    <row r="129" spans="1:6" ht="25.5" x14ac:dyDescent="0.2">
      <c r="A129" s="8" t="s">
        <v>117</v>
      </c>
      <c r="B129" s="27" t="s">
        <v>123</v>
      </c>
      <c r="C129" s="8" t="s">
        <v>7</v>
      </c>
      <c r="D129" s="41">
        <v>22.87</v>
      </c>
      <c r="E129" s="65">
        <f>+E38</f>
        <v>22491.88</v>
      </c>
      <c r="F129" s="83">
        <f>ROUND(D129*E129,2)</f>
        <v>514389.3</v>
      </c>
    </row>
    <row r="130" spans="1:6" ht="25.5" x14ac:dyDescent="0.2">
      <c r="A130" s="8" t="s">
        <v>190</v>
      </c>
      <c r="B130" s="27" t="s">
        <v>124</v>
      </c>
      <c r="C130" s="8" t="s">
        <v>7</v>
      </c>
      <c r="D130" s="41">
        <v>104.90268391449631</v>
      </c>
      <c r="E130" s="65">
        <f>+E39</f>
        <v>20195.919999999995</v>
      </c>
      <c r="F130" s="83">
        <f>ROUND(D130*E130,2)</f>
        <v>2118606.21</v>
      </c>
    </row>
    <row r="131" spans="1:6" x14ac:dyDescent="0.2">
      <c r="A131" s="17">
        <v>5</v>
      </c>
      <c r="B131" s="24" t="s">
        <v>28</v>
      </c>
      <c r="C131" s="8"/>
      <c r="D131" s="41"/>
      <c r="E131" s="65"/>
      <c r="F131" s="83"/>
    </row>
    <row r="132" spans="1:6" ht="38.25" x14ac:dyDescent="0.2">
      <c r="A132" s="8" t="s">
        <v>60</v>
      </c>
      <c r="B132" s="27" t="s">
        <v>29</v>
      </c>
      <c r="C132" s="8" t="s">
        <v>7</v>
      </c>
      <c r="D132" s="41">
        <v>19</v>
      </c>
      <c r="E132" s="65">
        <f>+E41</f>
        <v>82729.780000000042</v>
      </c>
      <c r="F132" s="83">
        <f>ROUND(D132*E132,2)</f>
        <v>1571865.82</v>
      </c>
    </row>
    <row r="133" spans="1:6" ht="45" customHeight="1" x14ac:dyDescent="0.2">
      <c r="A133" s="8" t="s">
        <v>86</v>
      </c>
      <c r="B133" s="27" t="s">
        <v>59</v>
      </c>
      <c r="C133" s="8" t="s">
        <v>52</v>
      </c>
      <c r="D133" s="41">
        <v>44</v>
      </c>
      <c r="E133" s="65">
        <f>+E42</f>
        <v>45284.67000000002</v>
      </c>
      <c r="F133" s="83">
        <f>ROUND(D133*E133,2)</f>
        <v>1992525.48</v>
      </c>
    </row>
    <row r="134" spans="1:6" ht="44.25" customHeight="1" x14ac:dyDescent="0.2">
      <c r="A134" s="8" t="s">
        <v>87</v>
      </c>
      <c r="B134" s="27" t="s">
        <v>125</v>
      </c>
      <c r="C134" s="8" t="s">
        <v>7</v>
      </c>
      <c r="D134" s="41">
        <v>23.6</v>
      </c>
      <c r="E134" s="65">
        <f>+E43</f>
        <v>87815.71</v>
      </c>
      <c r="F134" s="83">
        <f>ROUND(D134*E134,2)</f>
        <v>2072450.76</v>
      </c>
    </row>
    <row r="135" spans="1:6" x14ac:dyDescent="0.2">
      <c r="A135" s="17">
        <v>6</v>
      </c>
      <c r="B135" s="24" t="s">
        <v>62</v>
      </c>
      <c r="C135" s="8"/>
      <c r="D135" s="41"/>
      <c r="E135" s="86"/>
      <c r="F135" s="83"/>
    </row>
    <row r="136" spans="1:6" x14ac:dyDescent="0.2">
      <c r="A136" s="17" t="s">
        <v>66</v>
      </c>
      <c r="B136" s="24" t="s">
        <v>113</v>
      </c>
      <c r="C136" s="8"/>
      <c r="D136" s="41"/>
      <c r="E136" s="86"/>
      <c r="F136" s="83"/>
    </row>
    <row r="137" spans="1:6" ht="25.5" x14ac:dyDescent="0.2">
      <c r="A137" s="8" t="s">
        <v>191</v>
      </c>
      <c r="B137" s="29" t="str">
        <f>+B46</f>
        <v>Suministro e instalación de tubería de presión PVC RDE 11 ø  3/4 "</v>
      </c>
      <c r="C137" s="14" t="s">
        <v>20</v>
      </c>
      <c r="D137" s="41">
        <v>33</v>
      </c>
      <c r="E137" s="65">
        <f>+E46</f>
        <v>11405.7</v>
      </c>
      <c r="F137" s="83">
        <f t="shared" ref="F137:F149" si="8">ROUND(D137*E137,2)</f>
        <v>376388.1</v>
      </c>
    </row>
    <row r="138" spans="1:6" ht="14.25" customHeight="1" x14ac:dyDescent="0.2">
      <c r="A138" s="8" t="s">
        <v>192</v>
      </c>
      <c r="B138" s="29" t="s">
        <v>31</v>
      </c>
      <c r="C138" s="14" t="s">
        <v>32</v>
      </c>
      <c r="D138" s="41">
        <v>15</v>
      </c>
      <c r="E138" s="65">
        <f>+E47</f>
        <v>35495.720000000016</v>
      </c>
      <c r="F138" s="83">
        <f t="shared" si="8"/>
        <v>532435.80000000005</v>
      </c>
    </row>
    <row r="139" spans="1:6" ht="17.25" customHeight="1" x14ac:dyDescent="0.2">
      <c r="A139" s="8" t="s">
        <v>193</v>
      </c>
      <c r="B139" s="29" t="s">
        <v>106</v>
      </c>
      <c r="C139" s="14" t="s">
        <v>32</v>
      </c>
      <c r="D139" s="41">
        <v>10</v>
      </c>
      <c r="E139" s="65">
        <f>+E48</f>
        <v>80388.820000000007</v>
      </c>
      <c r="F139" s="83">
        <f t="shared" si="8"/>
        <v>803888.2</v>
      </c>
    </row>
    <row r="140" spans="1:6" ht="17.25" customHeight="1" x14ac:dyDescent="0.2">
      <c r="A140" s="8" t="s">
        <v>194</v>
      </c>
      <c r="B140" s="29" t="s">
        <v>105</v>
      </c>
      <c r="C140" s="14" t="s">
        <v>32</v>
      </c>
      <c r="D140" s="41">
        <v>2</v>
      </c>
      <c r="E140" s="65">
        <f>+E49</f>
        <v>42507.11</v>
      </c>
      <c r="F140" s="83">
        <f t="shared" si="8"/>
        <v>85014.22</v>
      </c>
    </row>
    <row r="141" spans="1:6" ht="28.15" customHeight="1" x14ac:dyDescent="0.2">
      <c r="A141" s="8" t="s">
        <v>195</v>
      </c>
      <c r="B141" s="27" t="s">
        <v>63</v>
      </c>
      <c r="C141" s="8" t="s">
        <v>32</v>
      </c>
      <c r="D141" s="41">
        <v>2</v>
      </c>
      <c r="E141" s="65">
        <f>+E50</f>
        <v>798423.4800000001</v>
      </c>
      <c r="F141" s="83">
        <f t="shared" si="8"/>
        <v>1596846.96</v>
      </c>
    </row>
    <row r="142" spans="1:6" ht="25.5" x14ac:dyDescent="0.2">
      <c r="A142" s="8" t="s">
        <v>196</v>
      </c>
      <c r="B142" s="27" t="s">
        <v>127</v>
      </c>
      <c r="C142" s="8" t="s">
        <v>32</v>
      </c>
      <c r="D142" s="41">
        <v>10</v>
      </c>
      <c r="E142" s="65">
        <v>68596.999999999985</v>
      </c>
      <c r="F142" s="83">
        <f t="shared" si="8"/>
        <v>685970</v>
      </c>
    </row>
    <row r="143" spans="1:6" ht="25.5" x14ac:dyDescent="0.2">
      <c r="A143" s="8" t="s">
        <v>197</v>
      </c>
      <c r="B143" s="27" t="s">
        <v>64</v>
      </c>
      <c r="C143" s="8" t="s">
        <v>32</v>
      </c>
      <c r="D143" s="41">
        <v>4</v>
      </c>
      <c r="E143" s="65">
        <f>+E52</f>
        <v>218635.56000000006</v>
      </c>
      <c r="F143" s="83">
        <f t="shared" si="8"/>
        <v>874542.24</v>
      </c>
    </row>
    <row r="144" spans="1:6" x14ac:dyDescent="0.2">
      <c r="A144" s="17" t="s">
        <v>67</v>
      </c>
      <c r="B144" s="24" t="s">
        <v>107</v>
      </c>
      <c r="C144" s="8"/>
      <c r="D144" s="41"/>
      <c r="E144" s="86"/>
      <c r="F144" s="83">
        <f t="shared" si="8"/>
        <v>0</v>
      </c>
    </row>
    <row r="145" spans="1:6" x14ac:dyDescent="0.2">
      <c r="A145" s="8" t="s">
        <v>198</v>
      </c>
      <c r="B145" s="27" t="s">
        <v>33</v>
      </c>
      <c r="C145" s="8" t="s">
        <v>32</v>
      </c>
      <c r="D145" s="41">
        <v>6</v>
      </c>
      <c r="E145" s="65">
        <f>+E54</f>
        <v>55023.750000000015</v>
      </c>
      <c r="F145" s="83">
        <f t="shared" si="8"/>
        <v>330142.5</v>
      </c>
    </row>
    <row r="146" spans="1:6" ht="15.75" customHeight="1" x14ac:dyDescent="0.2">
      <c r="A146" s="8" t="s">
        <v>199</v>
      </c>
      <c r="B146" s="27" t="s">
        <v>108</v>
      </c>
      <c r="C146" s="8" t="s">
        <v>20</v>
      </c>
      <c r="D146" s="41">
        <v>16</v>
      </c>
      <c r="E146" s="65">
        <f>+E55</f>
        <v>30055.920000000024</v>
      </c>
      <c r="F146" s="83">
        <f t="shared" si="8"/>
        <v>480894.71999999997</v>
      </c>
    </row>
    <row r="147" spans="1:6" ht="15.75" customHeight="1" x14ac:dyDescent="0.2">
      <c r="A147" s="8" t="s">
        <v>200</v>
      </c>
      <c r="B147" s="27" t="s">
        <v>34</v>
      </c>
      <c r="C147" s="8" t="s">
        <v>20</v>
      </c>
      <c r="D147" s="41">
        <v>12</v>
      </c>
      <c r="E147" s="65">
        <f>+E56</f>
        <v>68248.239999999991</v>
      </c>
      <c r="F147" s="83">
        <f t="shared" si="8"/>
        <v>818978.88</v>
      </c>
    </row>
    <row r="148" spans="1:6" ht="15.75" customHeight="1" x14ac:dyDescent="0.2">
      <c r="A148" s="8" t="s">
        <v>201</v>
      </c>
      <c r="B148" s="27" t="s">
        <v>109</v>
      </c>
      <c r="C148" s="8" t="s">
        <v>20</v>
      </c>
      <c r="D148" s="41">
        <v>1</v>
      </c>
      <c r="E148" s="65">
        <f>+E57</f>
        <v>107008.32000000001</v>
      </c>
      <c r="F148" s="83">
        <f t="shared" si="8"/>
        <v>107008.32000000001</v>
      </c>
    </row>
    <row r="149" spans="1:6" ht="30" customHeight="1" x14ac:dyDescent="0.2">
      <c r="A149" s="8" t="s">
        <v>202</v>
      </c>
      <c r="B149" s="29" t="s">
        <v>35</v>
      </c>
      <c r="C149" s="14" t="s">
        <v>32</v>
      </c>
      <c r="D149" s="41">
        <v>3</v>
      </c>
      <c r="E149" s="65">
        <f>+E58</f>
        <v>815206.13</v>
      </c>
      <c r="F149" s="83">
        <f t="shared" si="8"/>
        <v>2445618.39</v>
      </c>
    </row>
    <row r="150" spans="1:6" x14ac:dyDescent="0.2">
      <c r="A150" s="17">
        <v>7</v>
      </c>
      <c r="B150" s="30" t="s">
        <v>36</v>
      </c>
      <c r="C150" s="8"/>
      <c r="D150" s="41"/>
      <c r="E150" s="65"/>
      <c r="F150" s="83"/>
    </row>
    <row r="151" spans="1:6" x14ac:dyDescent="0.2">
      <c r="A151" s="17" t="s">
        <v>68</v>
      </c>
      <c r="B151" s="24" t="s">
        <v>206</v>
      </c>
      <c r="C151" s="8"/>
      <c r="D151" s="41"/>
      <c r="E151" s="65"/>
      <c r="F151" s="83"/>
    </row>
    <row r="152" spans="1:6" ht="25.5" x14ac:dyDescent="0.2">
      <c r="A152" s="8" t="s">
        <v>88</v>
      </c>
      <c r="B152" s="29" t="s">
        <v>158</v>
      </c>
      <c r="C152" s="12" t="s">
        <v>120</v>
      </c>
      <c r="D152" s="41">
        <v>2</v>
      </c>
      <c r="E152" s="65">
        <v>506446.76999999944</v>
      </c>
      <c r="F152" s="83">
        <f t="shared" ref="F152:F157" si="9">ROUND(D152*E152,2)</f>
        <v>1012893.54</v>
      </c>
    </row>
    <row r="153" spans="1:6" x14ac:dyDescent="0.2">
      <c r="A153" s="8" t="s">
        <v>89</v>
      </c>
      <c r="B153" s="29" t="s">
        <v>159</v>
      </c>
      <c r="C153" s="12" t="s">
        <v>120</v>
      </c>
      <c r="D153" s="40">
        <v>3</v>
      </c>
      <c r="E153" s="65">
        <v>585920.99999999977</v>
      </c>
      <c r="F153" s="83">
        <f t="shared" si="9"/>
        <v>1757763</v>
      </c>
    </row>
    <row r="154" spans="1:6" ht="18" customHeight="1" x14ac:dyDescent="0.2">
      <c r="A154" s="8" t="s">
        <v>90</v>
      </c>
      <c r="B154" s="29" t="s">
        <v>160</v>
      </c>
      <c r="C154" s="12" t="s">
        <v>120</v>
      </c>
      <c r="D154" s="40">
        <v>1</v>
      </c>
      <c r="E154" s="65">
        <v>668915.76</v>
      </c>
      <c r="F154" s="83">
        <f t="shared" si="9"/>
        <v>668915.76</v>
      </c>
    </row>
    <row r="155" spans="1:6" ht="17.25" customHeight="1" x14ac:dyDescent="0.2">
      <c r="A155" s="8" t="s">
        <v>104</v>
      </c>
      <c r="B155" s="29" t="s">
        <v>161</v>
      </c>
      <c r="C155" s="12" t="s">
        <v>120</v>
      </c>
      <c r="D155" s="40">
        <v>4</v>
      </c>
      <c r="E155" s="65">
        <v>282686.41999999987</v>
      </c>
      <c r="F155" s="83">
        <f t="shared" si="9"/>
        <v>1130745.68</v>
      </c>
    </row>
    <row r="156" spans="1:6" x14ac:dyDescent="0.2">
      <c r="A156" s="8" t="s">
        <v>110</v>
      </c>
      <c r="B156" s="29" t="s">
        <v>162</v>
      </c>
      <c r="C156" s="12" t="s">
        <v>120</v>
      </c>
      <c r="D156" s="40">
        <v>1</v>
      </c>
      <c r="E156" s="65">
        <v>297835.99999999994</v>
      </c>
      <c r="F156" s="83">
        <f t="shared" si="9"/>
        <v>297836</v>
      </c>
    </row>
    <row r="157" spans="1:6" ht="19.5" customHeight="1" x14ac:dyDescent="0.2">
      <c r="A157" s="8" t="s">
        <v>111</v>
      </c>
      <c r="B157" s="29" t="s">
        <v>164</v>
      </c>
      <c r="C157" s="12" t="s">
        <v>120</v>
      </c>
      <c r="D157" s="40">
        <f>1</f>
        <v>1</v>
      </c>
      <c r="E157" s="65">
        <v>314652.3</v>
      </c>
      <c r="F157" s="83">
        <f t="shared" si="9"/>
        <v>314652.3</v>
      </c>
    </row>
    <row r="158" spans="1:6" x14ac:dyDescent="0.2">
      <c r="A158" s="17" t="s">
        <v>69</v>
      </c>
      <c r="B158" s="24" t="s">
        <v>171</v>
      </c>
      <c r="C158" s="12"/>
      <c r="D158" s="40"/>
      <c r="E158" s="86"/>
      <c r="F158" s="83"/>
    </row>
    <row r="159" spans="1:6" ht="27.75" customHeight="1" x14ac:dyDescent="0.2">
      <c r="A159" s="8" t="s">
        <v>91</v>
      </c>
      <c r="B159" s="29" t="s">
        <v>172</v>
      </c>
      <c r="C159" s="12" t="s">
        <v>52</v>
      </c>
      <c r="D159" s="40">
        <v>15</v>
      </c>
      <c r="E159" s="65">
        <v>112359</v>
      </c>
      <c r="F159" s="83">
        <f>ROUND(D159*E159,2)</f>
        <v>1685385</v>
      </c>
    </row>
    <row r="160" spans="1:6" ht="12.75" customHeight="1" x14ac:dyDescent="0.2">
      <c r="A160" s="17" t="s">
        <v>189</v>
      </c>
      <c r="B160" s="24" t="s">
        <v>173</v>
      </c>
      <c r="C160" s="12"/>
      <c r="D160" s="40"/>
      <c r="E160" s="65"/>
      <c r="F160" s="83"/>
    </row>
    <row r="161" spans="1:6" ht="12.75" customHeight="1" x14ac:dyDescent="0.2">
      <c r="A161" s="8" t="s">
        <v>207</v>
      </c>
      <c r="B161" s="29" t="s">
        <v>174</v>
      </c>
      <c r="C161" s="12" t="s">
        <v>157</v>
      </c>
      <c r="D161" s="40">
        <v>1</v>
      </c>
      <c r="E161" s="65">
        <v>1100575.4100000004</v>
      </c>
      <c r="F161" s="83">
        <f>ROUND(D161*E161,2)</f>
        <v>1100575.4099999999</v>
      </c>
    </row>
    <row r="162" spans="1:6" ht="12.75" customHeight="1" x14ac:dyDescent="0.2">
      <c r="A162" s="17" t="s">
        <v>209</v>
      </c>
      <c r="B162" s="24" t="s">
        <v>208</v>
      </c>
      <c r="C162" s="12"/>
      <c r="D162" s="40"/>
      <c r="E162" s="65"/>
      <c r="F162" s="83"/>
    </row>
    <row r="163" spans="1:6" ht="25.5" customHeight="1" x14ac:dyDescent="0.2">
      <c r="A163" s="8" t="s">
        <v>210</v>
      </c>
      <c r="B163" s="29" t="s">
        <v>176</v>
      </c>
      <c r="C163" s="12" t="s">
        <v>120</v>
      </c>
      <c r="D163" s="40">
        <v>1</v>
      </c>
      <c r="E163" s="65">
        <v>435116.93999999994</v>
      </c>
      <c r="F163" s="83">
        <f>ROUND(D163*E163,2)</f>
        <v>435116.94</v>
      </c>
    </row>
    <row r="164" spans="1:6" ht="15" customHeight="1" x14ac:dyDescent="0.2">
      <c r="A164" s="8" t="s">
        <v>211</v>
      </c>
      <c r="B164" s="29" t="s">
        <v>177</v>
      </c>
      <c r="C164" s="12" t="s">
        <v>120</v>
      </c>
      <c r="D164" s="40">
        <v>2</v>
      </c>
      <c r="E164" s="65">
        <v>36856.85</v>
      </c>
      <c r="F164" s="83">
        <f>ROUND(D164*E164,2)</f>
        <v>73713.7</v>
      </c>
    </row>
    <row r="165" spans="1:6" ht="12.75" customHeight="1" x14ac:dyDescent="0.2">
      <c r="A165" s="8" t="s">
        <v>212</v>
      </c>
      <c r="B165" s="29" t="s">
        <v>178</v>
      </c>
      <c r="C165" s="12" t="s">
        <v>120</v>
      </c>
      <c r="D165" s="40">
        <v>3</v>
      </c>
      <c r="E165" s="65">
        <v>69227</v>
      </c>
      <c r="F165" s="83">
        <f>ROUND(D165*E165,2)</f>
        <v>207681</v>
      </c>
    </row>
    <row r="166" spans="1:6" ht="12.75" customHeight="1" x14ac:dyDescent="0.2">
      <c r="A166" s="17" t="s">
        <v>213</v>
      </c>
      <c r="B166" s="24" t="s">
        <v>37</v>
      </c>
      <c r="C166" s="12"/>
      <c r="D166" s="40"/>
      <c r="E166" s="86"/>
      <c r="F166" s="83"/>
    </row>
    <row r="167" spans="1:6" ht="12.75" customHeight="1" x14ac:dyDescent="0.2">
      <c r="A167" s="8" t="s">
        <v>214</v>
      </c>
      <c r="B167" s="29" t="s">
        <v>179</v>
      </c>
      <c r="C167" s="12" t="s">
        <v>157</v>
      </c>
      <c r="D167" s="40">
        <v>1</v>
      </c>
      <c r="E167" s="65">
        <v>1313395</v>
      </c>
      <c r="F167" s="83">
        <f>ROUND(D167*E167,2)</f>
        <v>1313395</v>
      </c>
    </row>
    <row r="168" spans="1:6" ht="12.75" customHeight="1" x14ac:dyDescent="0.2">
      <c r="A168" s="8" t="s">
        <v>215</v>
      </c>
      <c r="B168" s="24" t="s">
        <v>181</v>
      </c>
      <c r="C168" s="12"/>
      <c r="D168" s="40"/>
      <c r="E168" s="65"/>
      <c r="F168" s="83"/>
    </row>
    <row r="169" spans="1:6" ht="12.75" customHeight="1" x14ac:dyDescent="0.2">
      <c r="A169" s="8" t="s">
        <v>216</v>
      </c>
      <c r="B169" s="29" t="s">
        <v>183</v>
      </c>
      <c r="C169" s="12" t="s">
        <v>157</v>
      </c>
      <c r="D169" s="40">
        <v>3</v>
      </c>
      <c r="E169" s="65">
        <v>260117.88</v>
      </c>
      <c r="F169" s="83">
        <f>ROUND(D169*E169,2)</f>
        <v>780353.64</v>
      </c>
    </row>
    <row r="170" spans="1:6" ht="25.5" x14ac:dyDescent="0.2">
      <c r="A170" s="8" t="s">
        <v>217</v>
      </c>
      <c r="B170" s="29" t="s">
        <v>184</v>
      </c>
      <c r="C170" s="12" t="s">
        <v>157</v>
      </c>
      <c r="D170" s="40">
        <v>1</v>
      </c>
      <c r="E170" s="65">
        <v>221706</v>
      </c>
      <c r="F170" s="83">
        <f>ROUND(D170*E170,2)</f>
        <v>221706</v>
      </c>
    </row>
    <row r="171" spans="1:6" x14ac:dyDescent="0.2">
      <c r="A171" s="17">
        <v>8</v>
      </c>
      <c r="B171" s="24" t="s">
        <v>147</v>
      </c>
      <c r="C171" s="8"/>
      <c r="D171" s="42"/>
      <c r="E171" s="86"/>
      <c r="F171" s="83"/>
    </row>
    <row r="172" spans="1:6" ht="38.25" x14ac:dyDescent="0.2">
      <c r="A172" s="8" t="s">
        <v>70</v>
      </c>
      <c r="B172" s="39" t="s">
        <v>149</v>
      </c>
      <c r="C172" s="8" t="s">
        <v>32</v>
      </c>
      <c r="D172" s="41">
        <v>1</v>
      </c>
      <c r="E172" s="65">
        <v>980907.4</v>
      </c>
      <c r="F172" s="83">
        <f>ROUND(D172*E172,2)</f>
        <v>980907.4</v>
      </c>
    </row>
    <row r="173" spans="1:6" x14ac:dyDescent="0.2">
      <c r="A173" s="17">
        <v>9</v>
      </c>
      <c r="B173" s="32" t="s">
        <v>65</v>
      </c>
      <c r="C173" s="17"/>
      <c r="D173" s="43"/>
      <c r="E173" s="65"/>
      <c r="F173" s="83"/>
    </row>
    <row r="174" spans="1:6" x14ac:dyDescent="0.2">
      <c r="A174" s="8" t="s">
        <v>218</v>
      </c>
      <c r="B174" s="39" t="s">
        <v>38</v>
      </c>
      <c r="C174" s="8" t="s">
        <v>52</v>
      </c>
      <c r="D174" s="42">
        <v>4</v>
      </c>
      <c r="E174" s="65">
        <v>182162</v>
      </c>
      <c r="F174" s="83">
        <f>ROUND(D174*E174,2)</f>
        <v>728648</v>
      </c>
    </row>
    <row r="175" spans="1:6" x14ac:dyDescent="0.2">
      <c r="A175" s="8" t="s">
        <v>219</v>
      </c>
      <c r="B175" s="39" t="s">
        <v>39</v>
      </c>
      <c r="C175" s="8" t="s">
        <v>32</v>
      </c>
      <c r="D175" s="42">
        <v>1</v>
      </c>
      <c r="E175" s="65">
        <v>507712</v>
      </c>
      <c r="F175" s="83">
        <f>ROUND(D175*E175,2)</f>
        <v>507712</v>
      </c>
    </row>
    <row r="176" spans="1:6" s="18" customFormat="1" x14ac:dyDescent="0.2">
      <c r="A176" s="17"/>
      <c r="B176" s="24" t="s">
        <v>40</v>
      </c>
      <c r="C176" s="17"/>
      <c r="D176" s="44"/>
      <c r="E176" s="70"/>
      <c r="F176" s="85">
        <f>SUM(F8:F175)</f>
        <v>220379017.12999997</v>
      </c>
    </row>
    <row r="177" spans="1:6" ht="12" customHeight="1" x14ac:dyDescent="0.2">
      <c r="A177" s="8"/>
      <c r="B177" s="24"/>
      <c r="C177" s="8"/>
      <c r="D177" s="45"/>
      <c r="E177" s="86"/>
      <c r="F177" s="84"/>
    </row>
    <row r="178" spans="1:6" x14ac:dyDescent="0.2">
      <c r="A178" s="8"/>
      <c r="B178" s="27" t="s">
        <v>41</v>
      </c>
      <c r="C178" s="8"/>
      <c r="D178" s="45"/>
      <c r="E178" s="60">
        <v>0.26</v>
      </c>
      <c r="F178" s="65">
        <f>F176*E178</f>
        <v>57298544.453799993</v>
      </c>
    </row>
    <row r="179" spans="1:6" x14ac:dyDescent="0.2">
      <c r="A179" s="8"/>
      <c r="B179" s="27" t="s">
        <v>42</v>
      </c>
      <c r="C179" s="8"/>
      <c r="D179" s="45"/>
      <c r="E179" s="60">
        <v>0.05</v>
      </c>
      <c r="F179" s="65">
        <f>F176*E179</f>
        <v>11018950.8565</v>
      </c>
    </row>
    <row r="180" spans="1:6" x14ac:dyDescent="0.2">
      <c r="A180" s="8"/>
      <c r="B180" s="27"/>
      <c r="C180" s="8"/>
      <c r="D180" s="45"/>
      <c r="E180" s="60"/>
      <c r="F180" s="65"/>
    </row>
    <row r="181" spans="1:6" x14ac:dyDescent="0.2">
      <c r="A181" s="8"/>
      <c r="B181" s="27" t="s">
        <v>152</v>
      </c>
      <c r="C181" s="8"/>
      <c r="D181" s="45"/>
      <c r="E181" s="60">
        <v>0.19</v>
      </c>
      <c r="F181" s="65">
        <f>F179*E181</f>
        <v>2093600.662735</v>
      </c>
    </row>
    <row r="182" spans="1:6" x14ac:dyDescent="0.2">
      <c r="A182" s="8"/>
      <c r="B182" s="24"/>
      <c r="C182" s="8"/>
      <c r="D182" s="45"/>
      <c r="E182" s="86"/>
      <c r="F182" s="65"/>
    </row>
    <row r="183" spans="1:6" s="18" customFormat="1" x14ac:dyDescent="0.2">
      <c r="A183" s="17"/>
      <c r="B183" s="24" t="s">
        <v>153</v>
      </c>
      <c r="C183" s="17"/>
      <c r="D183" s="44"/>
      <c r="E183" s="86"/>
      <c r="F183" s="85">
        <f>F178+F179+F181</f>
        <v>70411095.973034993</v>
      </c>
    </row>
    <row r="184" spans="1:6" x14ac:dyDescent="0.2">
      <c r="A184" s="8"/>
      <c r="B184" s="24"/>
      <c r="C184" s="8"/>
      <c r="D184" s="45"/>
      <c r="E184" s="86"/>
      <c r="F184" s="65"/>
    </row>
    <row r="185" spans="1:6" x14ac:dyDescent="0.2">
      <c r="A185" s="8"/>
      <c r="B185" s="24" t="s">
        <v>43</v>
      </c>
      <c r="C185" s="8"/>
      <c r="D185" s="45"/>
      <c r="E185" s="86"/>
      <c r="F185" s="87">
        <f>+F183+F176</f>
        <v>290790113.10303497</v>
      </c>
    </row>
    <row r="186" spans="1:6" x14ac:dyDescent="0.2">
      <c r="A186" s="47"/>
      <c r="B186" s="50"/>
      <c r="C186" s="47"/>
      <c r="D186" s="51"/>
      <c r="E186" s="56"/>
      <c r="F186" s="57"/>
    </row>
    <row r="187" spans="1:6" x14ac:dyDescent="0.2">
      <c r="D187" s="47"/>
    </row>
    <row r="188" spans="1:6" x14ac:dyDescent="0.2">
      <c r="D188" s="47"/>
    </row>
    <row r="189" spans="1:6" x14ac:dyDescent="0.2">
      <c r="B189" s="18"/>
      <c r="D189" s="47"/>
    </row>
    <row r="190" spans="1:6" x14ac:dyDescent="0.2">
      <c r="B190" s="18"/>
      <c r="F190" s="37"/>
    </row>
    <row r="191" spans="1:6" x14ac:dyDescent="0.2">
      <c r="B191" s="18"/>
      <c r="F191" s="20"/>
    </row>
    <row r="192" spans="1:6" x14ac:dyDescent="0.2">
      <c r="F192" s="20"/>
    </row>
    <row r="196" spans="2:6" x14ac:dyDescent="0.2">
      <c r="F196" s="20"/>
    </row>
    <row r="198" spans="2:6" x14ac:dyDescent="0.2">
      <c r="B198" s="19"/>
      <c r="C198" s="21"/>
    </row>
    <row r="199" spans="2:6" x14ac:dyDescent="0.2">
      <c r="B199" s="19"/>
      <c r="C199" s="21"/>
    </row>
    <row r="200" spans="2:6" x14ac:dyDescent="0.2">
      <c r="B200" s="20"/>
      <c r="C200" s="21"/>
    </row>
    <row r="201" spans="2:6" x14ac:dyDescent="0.2">
      <c r="B201" s="20"/>
      <c r="C201" s="21"/>
    </row>
    <row r="202" spans="2:6" x14ac:dyDescent="0.2">
      <c r="B202" s="20"/>
      <c r="C202" s="21"/>
    </row>
    <row r="207" spans="2:6" x14ac:dyDescent="0.2">
      <c r="D207" s="49"/>
      <c r="F207" s="20"/>
    </row>
    <row r="219" spans="6:6" x14ac:dyDescent="0.2">
      <c r="F219" s="20"/>
    </row>
    <row r="220" spans="6:6" x14ac:dyDescent="0.2">
      <c r="F220" s="20"/>
    </row>
    <row r="224" spans="6:6" x14ac:dyDescent="0.2">
      <c r="F224" s="20"/>
    </row>
    <row r="227" spans="6:6" x14ac:dyDescent="0.2">
      <c r="F227" s="20"/>
    </row>
  </sheetData>
  <mergeCells count="3">
    <mergeCell ref="A3:F3"/>
    <mergeCell ref="A1:F1"/>
    <mergeCell ref="A2:F2"/>
  </mergeCells>
  <printOptions horizontalCentered="1"/>
  <pageMargins left="0.25" right="0.25" top="0.75" bottom="0.75" header="0.3" footer="0.3"/>
  <pageSetup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ESTUDIO DE MERCADO</vt:lpstr>
      <vt:lpstr>COTIZACION 1</vt:lpstr>
      <vt:lpstr>COTIZACION 2</vt:lpstr>
      <vt:lpstr>COTIZACION 3</vt:lpstr>
      <vt:lpstr>'COTIZACION 1'!Área_de_impresión</vt:lpstr>
      <vt:lpstr>'COTIZACION 2'!Área_de_impresión</vt:lpstr>
      <vt:lpstr>'COTIZACION 3'!Área_de_impresión</vt:lpstr>
      <vt:lpstr>'ESTUDIO DE MERCADO'!Área_de_impresión</vt:lpstr>
      <vt:lpstr>'COTIZACION 1'!Títulos_a_imprimir</vt:lpstr>
      <vt:lpstr>'COTIZACION 2'!Títulos_a_imprimir</vt:lpstr>
      <vt:lpstr>'COTIZACION 3'!Títulos_a_imprimir</vt:lpstr>
      <vt:lpstr>'ESTUDIO DE MERCADO'!Títulos_a_imprimir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FELIPE PINEDA</dc:creator>
  <cp:lastModifiedBy>Maria angélica Padilla Monterrosa</cp:lastModifiedBy>
  <cp:lastPrinted>2024-07-04T15:28:47Z</cp:lastPrinted>
  <dcterms:created xsi:type="dcterms:W3CDTF">2024-02-09T20:19:09Z</dcterms:created>
  <dcterms:modified xsi:type="dcterms:W3CDTF">2024-11-07T18:12:39Z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2024-05-14T21:01:42Z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a7a90b76-6862-43f9-b4ad-3468640b1ddf</vt:lpwstr>
  </property>
  <property fmtid="{D5CDD505-2E9C-101B-9397-08002B2CF9AE}" pid="8" name="MSIP_Label_fc111285-cafa-4fc9-8a9a-bd902089b24f_ContentBits">
    <vt:lpwstr>0</vt:lpwstr>
  </property>
</Properties>
</file>