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bibliotecasmedellin-my.sharepoint.com/personal/juridica3_bpp_gov_co/Documents/Trabajo/2024/3. PROCESOS DE CONTRATACIÓN/2. MINIMA CUANTIA/9. COWORKING 2/"/>
    </mc:Choice>
  </mc:AlternateContent>
  <xr:revisionPtr revIDLastSave="13" documentId="11_FE517EA66B96BA4D3B68A55356836D9E3E18A4D7" xr6:coauthVersionLast="47" xr6:coauthVersionMax="47" xr10:uidLastSave="{40A08013-FDFB-4F0F-BBE3-71100C43CC3F}"/>
  <bookViews>
    <workbookView xWindow="-120" yWindow="-120" windowWidth="20730" windowHeight="11160" xr2:uid="{00000000-000D-0000-FFFF-FFFF00000000}"/>
  </bookViews>
  <sheets>
    <sheet name="ESTUDIO DE MERCADO" sheetId="5" r:id="rId1"/>
    <sheet name="Hoja1"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5" i="5" l="1"/>
  <c r="N13" i="5"/>
  <c r="N14" i="5" s="1"/>
  <c r="N4" i="5"/>
  <c r="G5" i="4"/>
  <c r="H5" i="4" s="1"/>
  <c r="I3" i="4" l="1"/>
  <c r="J4" i="4"/>
  <c r="K3" i="4"/>
</calcChain>
</file>

<file path=xl/sharedStrings.xml><?xml version="1.0" encoding="utf-8"?>
<sst xmlns="http://schemas.openxmlformats.org/spreadsheetml/2006/main" count="41" uniqueCount="32">
  <si>
    <t>Cotización No 1</t>
  </si>
  <si>
    <t>Cotización No 2</t>
  </si>
  <si>
    <t>Cotización No 3</t>
  </si>
  <si>
    <t>ESTUDIO DE MERCADO</t>
  </si>
  <si>
    <t>Descripción</t>
  </si>
  <si>
    <t>Detalle</t>
  </si>
  <si>
    <t>Valor unitario mes, sin Iva</t>
  </si>
  <si>
    <t>Valor Iva</t>
  </si>
  <si>
    <t>Valor unitario mes, Iva incluido</t>
  </si>
  <si>
    <t>Espacios de trabajo operativo con una capacidad máxima para 30 personas con punto de red.</t>
  </si>
  <si>
    <t>30 Puestos de trabajos lineales entre 1,05 a 1,15 mts promedio en oficina de trabajo grupal, la estructura del puesto está elaborada en aglomerado de 25 mm, patas en acero inoxidable con pintura electrostática blanca, acabado en laminado de alta presión, canto plano, salidas eléctricas de 110 V normal, con archivador metálico de 3 cuerpos Sillas operativas  ergonómica de alta resistencia, asiento tapizado, espaldar en malla, sistema basculante, graduación en altura, con 5 puntos de rodachinas y punto de red por usuario o wifi.</t>
  </si>
  <si>
    <t>Computador de escritorio</t>
  </si>
  <si>
    <t>30 Computadores todo en Uno con procesador Intel Core i5 (doceava generación), memoria Ram de 8 GB ddr4, disco duro SSD 240 GB, pantalla 24” herramientas de software: Windows 10 Professional + Office.</t>
  </si>
  <si>
    <t>Internet</t>
  </si>
  <si>
    <t>Servicio de internet a través de Wifi con categorías de Aps Ruckus, con 150MB de velocidad.</t>
  </si>
  <si>
    <t>Baterías de baños</t>
  </si>
  <si>
    <t>Baterías de baños para hombre completamente dotadas en zona común.</t>
  </si>
  <si>
    <t>Baterías de baños para damas completamente dotadas en zona común.</t>
  </si>
  <si>
    <t>Batería de baño para personas con movilidad reducida completamente dotada en zona común</t>
  </si>
  <si>
    <t>Servicios públicos</t>
  </si>
  <si>
    <t>Energía, agua potable y saneamiento, Aseo y cafetería</t>
  </si>
  <si>
    <t>A demanda, incluido en el valor del canon.</t>
  </si>
  <si>
    <t>Horario de funcionamiento:</t>
  </si>
  <si>
    <t>El horario de funcionamiento de la sede en la cual se suministre el espacio de trabajo deberá ser mínimo de 7:30 am a 08:00 pm, con posibilidad de extender eventualmente el horario de trabajo hasta las 10:00 pm</t>
  </si>
  <si>
    <t>Unidad</t>
  </si>
  <si>
    <t xml:space="preserve">   Ubicación:</t>
  </si>
  <si>
    <t>Comuna 10 La Candelaria</t>
  </si>
  <si>
    <t>Valor promedio mes</t>
  </si>
  <si>
    <t>Unidades DIAS 30</t>
  </si>
  <si>
    <t>Valor día</t>
  </si>
  <si>
    <t>Valor total mes</t>
  </si>
  <si>
    <t>Presupuesto 32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</si>
</sst>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Calibri"/>
      <family val="2"/>
      <scheme val="minor"/>
    </font>
    <font>
      <b/>
      <sz val="10"/>
      <color theme="1"/>
      <name val="Arial"/>
      <family val="2"/>
    </font>
    <font>
      <sz val="10"/>
      <color theme="1"/>
      <name val="Arial"/>
      <family val="2"/>
    </font>
    <font>
      <sz val="11"/>
      <color theme="1"/>
      <name val="Calibri"/>
      <family val="2"/>
      <scheme val="minor"/>
    </font>
    <font>
      <b/>
      <sz val="11"/>
      <color theme="1"/>
      <name val="Calibri"/>
      <family val="2"/>
      <scheme val="minor"/>
    </font>
    <font>
      <sz val="11"/>
      <color theme="1"/>
      <name val="Arial"/>
      <family val="2"/>
    </font>
    <font>
      <b/>
      <sz val="10"/>
      <name val="Arial"/>
      <family val="2"/>
    </font>
    <font>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4" fontId="3" fillId="0" borderId="0" applyFont="0" applyFill="0" applyBorder="0" applyAlignment="0" applyProtection="0"/>
  </cellStyleXfs>
  <cellXfs count="66">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left" vertical="center" wrapText="1"/>
    </xf>
    <xf numFmtId="164" fontId="0" fillId="0" borderId="0" xfId="0" applyNumberFormat="1"/>
    <xf numFmtId="164" fontId="1" fillId="0" borderId="18" xfId="0" applyNumberFormat="1" applyFont="1" applyBorder="1" applyAlignment="1">
      <alignment horizontal="center" vertical="center" wrapText="1"/>
    </xf>
    <xf numFmtId="164" fontId="1" fillId="0" borderId="19" xfId="0" applyNumberFormat="1" applyFont="1" applyBorder="1" applyAlignment="1">
      <alignment horizontal="center" vertical="center" wrapText="1"/>
    </xf>
    <xf numFmtId="164" fontId="1" fillId="0" borderId="2" xfId="0" applyNumberFormat="1" applyFont="1" applyBorder="1" applyAlignment="1">
      <alignment horizontal="center" vertical="center" wrapText="1"/>
    </xf>
    <xf numFmtId="164" fontId="1" fillId="0" borderId="3" xfId="0" applyNumberFormat="1" applyFont="1" applyBorder="1" applyAlignment="1">
      <alignment horizontal="center" vertical="center" wrapText="1"/>
    </xf>
    <xf numFmtId="164" fontId="1" fillId="0" borderId="4" xfId="0" applyNumberFormat="1" applyFont="1" applyBorder="1" applyAlignment="1">
      <alignment horizontal="center" vertical="center" wrapText="1"/>
    </xf>
    <xf numFmtId="164" fontId="1" fillId="0" borderId="8" xfId="0" applyNumberFormat="1" applyFont="1" applyBorder="1" applyAlignment="1">
      <alignment wrapText="1"/>
    </xf>
    <xf numFmtId="0" fontId="2" fillId="0" borderId="6" xfId="0" applyFont="1" applyBorder="1" applyAlignment="1">
      <alignment horizontal="center" vertical="center" wrapText="1"/>
    </xf>
    <xf numFmtId="0" fontId="2" fillId="0" borderId="6" xfId="0" applyFont="1" applyBorder="1" applyAlignment="1">
      <alignment horizontal="center" wrapText="1"/>
    </xf>
    <xf numFmtId="0" fontId="2" fillId="0" borderId="6" xfId="0" applyFont="1" applyBorder="1" applyAlignment="1">
      <alignment horizontal="left" vertical="center" wrapText="1"/>
    </xf>
    <xf numFmtId="0" fontId="2" fillId="0" borderId="7" xfId="0" applyFont="1" applyBorder="1" applyAlignment="1">
      <alignment horizontal="center" wrapText="1"/>
    </xf>
    <xf numFmtId="0" fontId="2" fillId="0" borderId="8" xfId="0" applyFont="1" applyBorder="1" applyAlignment="1">
      <alignment horizontal="center" vertical="center" wrapText="1"/>
    </xf>
    <xf numFmtId="164" fontId="1" fillId="3" borderId="8" xfId="0" applyNumberFormat="1" applyFont="1" applyFill="1" applyBorder="1" applyAlignment="1">
      <alignment wrapText="1"/>
    </xf>
    <xf numFmtId="164" fontId="6" fillId="3" borderId="8" xfId="1" applyNumberFormat="1" applyFont="1" applyFill="1" applyBorder="1" applyAlignment="1">
      <alignment wrapText="1"/>
    </xf>
    <xf numFmtId="0" fontId="2" fillId="0" borderId="21" xfId="0" applyFont="1" applyBorder="1" applyAlignment="1">
      <alignment horizontal="center" vertical="center" wrapText="1"/>
    </xf>
    <xf numFmtId="164" fontId="1" fillId="0" borderId="26"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0" borderId="7" xfId="0" applyFont="1" applyBorder="1" applyAlignment="1">
      <alignment horizontal="center" vertical="center" wrapText="1"/>
    </xf>
    <xf numFmtId="164" fontId="6" fillId="3" borderId="28" xfId="1" applyNumberFormat="1" applyFont="1" applyFill="1" applyBorder="1" applyAlignment="1">
      <alignment wrapText="1"/>
    </xf>
    <xf numFmtId="164" fontId="6" fillId="3" borderId="29" xfId="1" applyNumberFormat="1" applyFont="1" applyFill="1" applyBorder="1" applyAlignment="1">
      <alignment wrapText="1"/>
    </xf>
    <xf numFmtId="164" fontId="6" fillId="3" borderId="30" xfId="1" applyNumberFormat="1" applyFont="1" applyFill="1" applyBorder="1" applyAlignment="1">
      <alignment wrapText="1"/>
    </xf>
    <xf numFmtId="164" fontId="1" fillId="0" borderId="28" xfId="0" applyNumberFormat="1" applyFont="1" applyBorder="1" applyAlignment="1">
      <alignment wrapText="1"/>
    </xf>
    <xf numFmtId="164" fontId="1" fillId="0" borderId="29" xfId="0" applyNumberFormat="1" applyFont="1" applyBorder="1" applyAlignment="1">
      <alignment wrapText="1"/>
    </xf>
    <xf numFmtId="164" fontId="1" fillId="0" borderId="30" xfId="0" applyNumberFormat="1" applyFont="1" applyBorder="1" applyAlignment="1">
      <alignment wrapText="1"/>
    </xf>
    <xf numFmtId="164" fontId="1" fillId="3" borderId="28" xfId="0" applyNumberFormat="1" applyFont="1" applyFill="1" applyBorder="1" applyAlignment="1">
      <alignment horizontal="center" vertical="center" wrapText="1"/>
    </xf>
    <xf numFmtId="164" fontId="1" fillId="3" borderId="29" xfId="0" applyNumberFormat="1" applyFont="1" applyFill="1" applyBorder="1" applyAlignment="1">
      <alignment wrapText="1"/>
    </xf>
    <xf numFmtId="164" fontId="1" fillId="3" borderId="30" xfId="0" applyNumberFormat="1" applyFont="1" applyFill="1" applyBorder="1" applyAlignment="1">
      <alignment wrapText="1"/>
    </xf>
    <xf numFmtId="0" fontId="0" fillId="0" borderId="31" xfId="0" applyBorder="1"/>
    <xf numFmtId="0" fontId="0" fillId="0" borderId="32" xfId="0" applyBorder="1"/>
    <xf numFmtId="164" fontId="1" fillId="3" borderId="33" xfId="0" applyNumberFormat="1" applyFont="1" applyFill="1" applyBorder="1" applyAlignment="1">
      <alignment wrapText="1"/>
    </xf>
    <xf numFmtId="0" fontId="1" fillId="0" borderId="32" xfId="0" applyFont="1" applyBorder="1" applyAlignment="1">
      <alignment horizontal="center" wrapText="1"/>
    </xf>
    <xf numFmtId="164" fontId="2" fillId="3" borderId="5" xfId="0"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164" fontId="2" fillId="3" borderId="6" xfId="0" applyNumberFormat="1" applyFont="1" applyFill="1" applyBorder="1" applyAlignment="1">
      <alignment horizontal="center" vertical="center" wrapText="1"/>
    </xf>
    <xf numFmtId="164" fontId="1" fillId="0" borderId="6" xfId="0" applyNumberFormat="1" applyFont="1" applyBorder="1" applyAlignment="1">
      <alignment horizontal="center" vertical="center" wrapText="1"/>
    </xf>
    <xf numFmtId="0" fontId="4" fillId="0" borderId="27" xfId="0" applyFont="1" applyBorder="1" applyAlignment="1">
      <alignment horizontal="right" wrapText="1"/>
    </xf>
    <xf numFmtId="0" fontId="4" fillId="0" borderId="0" xfId="0" applyFont="1" applyAlignment="1">
      <alignment horizontal="right" wrapText="1"/>
    </xf>
    <xf numFmtId="164" fontId="7" fillId="3" borderId="11" xfId="0" applyNumberFormat="1" applyFont="1" applyFill="1" applyBorder="1" applyAlignment="1">
      <alignment horizontal="center" vertical="center" wrapText="1"/>
    </xf>
    <xf numFmtId="164" fontId="7" fillId="3" borderId="1" xfId="0" applyNumberFormat="1" applyFont="1" applyFill="1" applyBorder="1" applyAlignment="1">
      <alignment horizontal="center" vertical="center" wrapText="1"/>
    </xf>
    <xf numFmtId="164" fontId="7" fillId="3" borderId="6" xfId="0" applyNumberFormat="1" applyFont="1" applyFill="1" applyBorder="1" applyAlignment="1">
      <alignment horizontal="center" vertical="center" wrapText="1"/>
    </xf>
    <xf numFmtId="164" fontId="2" fillId="0" borderId="5"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0" fontId="5" fillId="0" borderId="12" xfId="0" applyFont="1" applyBorder="1" applyAlignment="1">
      <alignment horizontal="center"/>
    </xf>
    <xf numFmtId="0" fontId="5" fillId="0" borderId="9" xfId="0" applyFont="1" applyBorder="1" applyAlignment="1">
      <alignment horizontal="center"/>
    </xf>
    <xf numFmtId="0" fontId="5" fillId="0" borderId="13" xfId="0" applyFont="1" applyBorder="1" applyAlignment="1">
      <alignment horizontal="center"/>
    </xf>
    <xf numFmtId="0" fontId="1" fillId="0" borderId="17"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5" xfId="0" applyFont="1" applyBorder="1" applyAlignment="1">
      <alignment horizontal="center" vertical="center" wrapText="1"/>
    </xf>
    <xf numFmtId="164" fontId="1" fillId="0" borderId="12" xfId="0" applyNumberFormat="1" applyFont="1" applyBorder="1" applyAlignment="1">
      <alignment horizontal="center" vertical="center" wrapText="1"/>
    </xf>
    <xf numFmtId="164" fontId="1" fillId="0" borderId="27" xfId="0" applyNumberFormat="1" applyFont="1" applyBorder="1" applyAlignment="1">
      <alignment horizontal="center" vertical="center" wrapText="1"/>
    </xf>
    <xf numFmtId="164" fontId="6" fillId="2" borderId="15" xfId="0" applyNumberFormat="1" applyFont="1" applyFill="1" applyBorder="1" applyAlignment="1">
      <alignment horizontal="center" vertical="center" wrapText="1"/>
    </xf>
    <xf numFmtId="164" fontId="6" fillId="2" borderId="16" xfId="0" applyNumberFormat="1" applyFont="1" applyFill="1" applyBorder="1" applyAlignment="1">
      <alignment horizontal="center" vertical="center" wrapText="1"/>
    </xf>
    <xf numFmtId="164" fontId="1" fillId="0" borderId="10" xfId="0" applyNumberFormat="1" applyFont="1" applyBorder="1" applyAlignment="1">
      <alignment horizontal="center" vertical="center" wrapText="1"/>
    </xf>
    <xf numFmtId="164" fontId="1" fillId="0" borderId="14" xfId="0" applyNumberFormat="1" applyFont="1" applyBorder="1" applyAlignment="1">
      <alignment horizontal="center" vertical="center" wrapText="1"/>
    </xf>
    <xf numFmtId="164" fontId="1" fillId="0" borderId="20" xfId="0" applyNumberFormat="1" applyFont="1" applyBorder="1" applyAlignment="1">
      <alignment horizontal="center" vertical="center" wrapText="1"/>
    </xf>
    <xf numFmtId="164" fontId="1" fillId="3" borderId="10" xfId="0" applyNumberFormat="1" applyFont="1" applyFill="1" applyBorder="1" applyAlignment="1">
      <alignment horizontal="center" vertical="center" wrapText="1"/>
    </xf>
    <xf numFmtId="164" fontId="1" fillId="3" borderId="14" xfId="0" applyNumberFormat="1" applyFont="1" applyFill="1" applyBorder="1" applyAlignment="1">
      <alignment horizontal="center" vertical="center" wrapText="1"/>
    </xf>
    <xf numFmtId="164" fontId="1" fillId="3" borderId="20"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tabSelected="1" topLeftCell="A10" zoomScaleNormal="100" workbookViewId="0">
      <selection activeCell="A14" sqref="A14"/>
    </sheetView>
  </sheetViews>
  <sheetFormatPr baseColWidth="10" defaultRowHeight="15" x14ac:dyDescent="0.25"/>
  <cols>
    <col min="3" max="3" width="90.42578125" customWidth="1"/>
    <col min="4" max="4" width="11" bestFit="1" customWidth="1"/>
    <col min="5" max="5" width="12.85546875" bestFit="1" customWidth="1"/>
    <col min="6" max="6" width="11.85546875" bestFit="1" customWidth="1"/>
    <col min="7" max="8" width="12.85546875" bestFit="1" customWidth="1"/>
    <col min="9" max="9" width="11.85546875" bestFit="1" customWidth="1"/>
    <col min="10" max="11" width="12.85546875" bestFit="1" customWidth="1"/>
    <col min="12" max="12" width="11.85546875" bestFit="1" customWidth="1"/>
    <col min="13" max="14" width="12.85546875" bestFit="1" customWidth="1"/>
  </cols>
  <sheetData>
    <row r="1" spans="2:14" ht="15.75" thickBot="1" x14ac:dyDescent="0.3">
      <c r="B1" s="47" t="s">
        <v>3</v>
      </c>
      <c r="C1" s="48"/>
      <c r="D1" s="48"/>
      <c r="E1" s="48"/>
      <c r="F1" s="48"/>
      <c r="G1" s="48"/>
      <c r="H1" s="48"/>
      <c r="I1" s="48"/>
      <c r="J1" s="48"/>
      <c r="K1" s="48"/>
      <c r="L1" s="48"/>
      <c r="M1" s="49"/>
    </row>
    <row r="2" spans="2:14" ht="39" thickBot="1" x14ac:dyDescent="0.3">
      <c r="B2" s="50" t="s">
        <v>4</v>
      </c>
      <c r="C2" s="52" t="s">
        <v>5</v>
      </c>
      <c r="D2" s="54" t="s">
        <v>28</v>
      </c>
      <c r="E2" s="19" t="s">
        <v>6</v>
      </c>
      <c r="F2" s="5" t="s">
        <v>7</v>
      </c>
      <c r="G2" s="6" t="s">
        <v>8</v>
      </c>
      <c r="H2" s="7" t="s">
        <v>6</v>
      </c>
      <c r="I2" s="8" t="s">
        <v>7</v>
      </c>
      <c r="J2" s="9" t="s">
        <v>8</v>
      </c>
      <c r="K2" s="7" t="s">
        <v>6</v>
      </c>
      <c r="L2" s="8" t="s">
        <v>7</v>
      </c>
      <c r="M2" s="9" t="s">
        <v>8</v>
      </c>
      <c r="N2" s="56" t="s">
        <v>27</v>
      </c>
    </row>
    <row r="3" spans="2:14" ht="15.75" thickBot="1" x14ac:dyDescent="0.3">
      <c r="B3" s="51"/>
      <c r="C3" s="53"/>
      <c r="D3" s="55"/>
      <c r="E3" s="58" t="s">
        <v>0</v>
      </c>
      <c r="F3" s="58"/>
      <c r="G3" s="59"/>
      <c r="H3" s="60" t="s">
        <v>1</v>
      </c>
      <c r="I3" s="61"/>
      <c r="J3" s="62"/>
      <c r="K3" s="63" t="s">
        <v>2</v>
      </c>
      <c r="L3" s="64"/>
      <c r="M3" s="65"/>
      <c r="N3" s="57"/>
    </row>
    <row r="4" spans="2:14" ht="127.5" x14ac:dyDescent="0.25">
      <c r="B4" s="18" t="s">
        <v>9</v>
      </c>
      <c r="C4" s="18" t="s">
        <v>10</v>
      </c>
      <c r="D4" s="20">
        <v>30</v>
      </c>
      <c r="E4" s="41">
        <v>22436975</v>
      </c>
      <c r="F4" s="42">
        <v>4263025</v>
      </c>
      <c r="G4" s="43">
        <v>26700000</v>
      </c>
      <c r="H4" s="44">
        <v>22605042</v>
      </c>
      <c r="I4" s="45">
        <v>4294958</v>
      </c>
      <c r="J4" s="46">
        <v>26900000</v>
      </c>
      <c r="K4" s="35">
        <v>23025210</v>
      </c>
      <c r="L4" s="36">
        <v>4374790</v>
      </c>
      <c r="M4" s="37">
        <v>27400000</v>
      </c>
      <c r="N4" s="38">
        <f>AVERAGE(G4,J4,M4)</f>
        <v>27000000</v>
      </c>
    </row>
    <row r="5" spans="2:14" ht="25.5" x14ac:dyDescent="0.25">
      <c r="B5" s="1" t="s">
        <v>11</v>
      </c>
      <c r="C5" s="1" t="s">
        <v>12</v>
      </c>
      <c r="D5" s="11">
        <v>30</v>
      </c>
      <c r="E5" s="41"/>
      <c r="F5" s="42"/>
      <c r="G5" s="43"/>
      <c r="H5" s="44"/>
      <c r="I5" s="45"/>
      <c r="J5" s="46"/>
      <c r="K5" s="35"/>
      <c r="L5" s="36"/>
      <c r="M5" s="37"/>
      <c r="N5" s="38"/>
    </row>
    <row r="6" spans="2:14" x14ac:dyDescent="0.25">
      <c r="B6" s="1" t="s">
        <v>13</v>
      </c>
      <c r="C6" s="2" t="s">
        <v>14</v>
      </c>
      <c r="D6" s="12">
        <v>30</v>
      </c>
      <c r="E6" s="41"/>
      <c r="F6" s="42"/>
      <c r="G6" s="43"/>
      <c r="H6" s="44"/>
      <c r="I6" s="45"/>
      <c r="J6" s="46"/>
      <c r="K6" s="35"/>
      <c r="L6" s="36"/>
      <c r="M6" s="37"/>
      <c r="N6" s="38"/>
    </row>
    <row r="7" spans="2:14" ht="25.5" x14ac:dyDescent="0.25">
      <c r="B7" s="1" t="s">
        <v>15</v>
      </c>
      <c r="C7" s="2" t="s">
        <v>16</v>
      </c>
      <c r="D7" s="12">
        <v>1</v>
      </c>
      <c r="E7" s="41"/>
      <c r="F7" s="42"/>
      <c r="G7" s="43"/>
      <c r="H7" s="44"/>
      <c r="I7" s="45"/>
      <c r="J7" s="46"/>
      <c r="K7" s="35"/>
      <c r="L7" s="36"/>
      <c r="M7" s="37"/>
      <c r="N7" s="38"/>
    </row>
    <row r="8" spans="2:14" ht="25.5" x14ac:dyDescent="0.25">
      <c r="B8" s="1" t="s">
        <v>15</v>
      </c>
      <c r="C8" s="2" t="s">
        <v>17</v>
      </c>
      <c r="D8" s="12">
        <v>1</v>
      </c>
      <c r="E8" s="41"/>
      <c r="F8" s="42"/>
      <c r="G8" s="43"/>
      <c r="H8" s="44"/>
      <c r="I8" s="45"/>
      <c r="J8" s="46"/>
      <c r="K8" s="35"/>
      <c r="L8" s="36"/>
      <c r="M8" s="37"/>
      <c r="N8" s="38"/>
    </row>
    <row r="9" spans="2:14" ht="25.5" x14ac:dyDescent="0.25">
      <c r="B9" s="1" t="s">
        <v>15</v>
      </c>
      <c r="C9" s="2" t="s">
        <v>18</v>
      </c>
      <c r="D9" s="12">
        <v>1</v>
      </c>
      <c r="E9" s="41"/>
      <c r="F9" s="42"/>
      <c r="G9" s="43"/>
      <c r="H9" s="44"/>
      <c r="I9" s="45"/>
      <c r="J9" s="46"/>
      <c r="K9" s="35"/>
      <c r="L9" s="36"/>
      <c r="M9" s="37"/>
      <c r="N9" s="38"/>
    </row>
    <row r="10" spans="2:14" ht="51" x14ac:dyDescent="0.25">
      <c r="B10" s="1" t="s">
        <v>19</v>
      </c>
      <c r="C10" s="3" t="s">
        <v>20</v>
      </c>
      <c r="D10" s="13" t="s">
        <v>21</v>
      </c>
      <c r="E10" s="41"/>
      <c r="F10" s="42"/>
      <c r="G10" s="43"/>
      <c r="H10" s="44"/>
      <c r="I10" s="45"/>
      <c r="J10" s="46"/>
      <c r="K10" s="35"/>
      <c r="L10" s="36"/>
      <c r="M10" s="37"/>
      <c r="N10" s="38"/>
    </row>
    <row r="11" spans="2:14" ht="39" x14ac:dyDescent="0.25">
      <c r="B11" s="1" t="s">
        <v>22</v>
      </c>
      <c r="C11" s="2" t="s">
        <v>23</v>
      </c>
      <c r="D11" s="11" t="s">
        <v>24</v>
      </c>
      <c r="E11" s="41"/>
      <c r="F11" s="42"/>
      <c r="G11" s="43"/>
      <c r="H11" s="44"/>
      <c r="I11" s="45"/>
      <c r="J11" s="46"/>
      <c r="K11" s="35"/>
      <c r="L11" s="36"/>
      <c r="M11" s="37"/>
      <c r="N11" s="38"/>
    </row>
    <row r="12" spans="2:14" ht="15.75" thickBot="1" x14ac:dyDescent="0.3">
      <c r="B12" s="21" t="s">
        <v>25</v>
      </c>
      <c r="C12" s="14" t="s">
        <v>26</v>
      </c>
      <c r="D12" s="15" t="s">
        <v>24</v>
      </c>
      <c r="E12" s="41"/>
      <c r="F12" s="42"/>
      <c r="G12" s="43"/>
      <c r="H12" s="44"/>
      <c r="I12" s="45"/>
      <c r="J12" s="46"/>
      <c r="K12" s="35"/>
      <c r="L12" s="36"/>
      <c r="M12" s="37"/>
      <c r="N12" s="38"/>
    </row>
    <row r="13" spans="2:14" ht="15.75" thickBot="1" x14ac:dyDescent="0.3">
      <c r="B13" s="39" t="s">
        <v>30</v>
      </c>
      <c r="C13" s="40"/>
      <c r="D13" s="40"/>
      <c r="E13" s="22">
        <v>22436975</v>
      </c>
      <c r="F13" s="23">
        <v>4263025</v>
      </c>
      <c r="G13" s="24">
        <v>26700000</v>
      </c>
      <c r="H13" s="25">
        <v>22605042</v>
      </c>
      <c r="I13" s="26">
        <v>4294958</v>
      </c>
      <c r="J13" s="27">
        <v>26900000</v>
      </c>
      <c r="K13" s="28">
        <v>23025210</v>
      </c>
      <c r="L13" s="29">
        <v>4374790</v>
      </c>
      <c r="M13" s="30">
        <v>27400000</v>
      </c>
      <c r="N13" s="30">
        <f>AVERAGE(G13,J13,M13)</f>
        <v>27000000</v>
      </c>
    </row>
    <row r="14" spans="2:14" ht="15.75" thickBot="1" x14ac:dyDescent="0.3">
      <c r="B14" s="31"/>
      <c r="C14" s="34" t="s">
        <v>29</v>
      </c>
      <c r="D14" s="32"/>
      <c r="E14" s="32"/>
      <c r="F14" s="32"/>
      <c r="G14" s="32"/>
      <c r="H14" s="32"/>
      <c r="I14" s="32"/>
      <c r="J14" s="32"/>
      <c r="K14" s="32"/>
      <c r="L14" s="32"/>
      <c r="M14" s="32"/>
      <c r="N14" s="33">
        <f>+N13/30</f>
        <v>900000</v>
      </c>
    </row>
    <row r="15" spans="2:14" ht="15.75" thickBot="1" x14ac:dyDescent="0.3">
      <c r="B15" s="31"/>
      <c r="C15" s="34" t="s">
        <v>31</v>
      </c>
      <c r="D15" s="32"/>
      <c r="E15" s="32"/>
      <c r="F15" s="32"/>
      <c r="G15" s="32"/>
      <c r="H15" s="32"/>
      <c r="I15" s="32"/>
      <c r="J15" s="32"/>
      <c r="K15" s="32"/>
      <c r="L15" s="32"/>
      <c r="M15" s="32"/>
      <c r="N15" s="33">
        <f>+N14*32</f>
        <v>28800000</v>
      </c>
    </row>
  </sheetData>
  <mergeCells count="19">
    <mergeCell ref="B1:M1"/>
    <mergeCell ref="B2:B3"/>
    <mergeCell ref="C2:C3"/>
    <mergeCell ref="D2:D3"/>
    <mergeCell ref="N2:N3"/>
    <mergeCell ref="E3:G3"/>
    <mergeCell ref="H3:J3"/>
    <mergeCell ref="K3:M3"/>
    <mergeCell ref="K4:K12"/>
    <mergeCell ref="L4:L12"/>
    <mergeCell ref="M4:M12"/>
    <mergeCell ref="N4:N12"/>
    <mergeCell ref="B13:D13"/>
    <mergeCell ref="E4:E12"/>
    <mergeCell ref="F4:F12"/>
    <mergeCell ref="G4:G12"/>
    <mergeCell ref="H4:H12"/>
    <mergeCell ref="I4:I12"/>
    <mergeCell ref="J4:J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1:M5"/>
  <sheetViews>
    <sheetView workbookViewId="0">
      <selection activeCell="J4" sqref="J4"/>
    </sheetView>
  </sheetViews>
  <sheetFormatPr baseColWidth="10" defaultRowHeight="15" x14ac:dyDescent="0.25"/>
  <cols>
    <col min="7" max="7" width="16.5703125" customWidth="1"/>
    <col min="9" max="11" width="15.42578125" customWidth="1"/>
  </cols>
  <sheetData>
    <row r="1" spans="5:13" x14ac:dyDescent="0.25">
      <c r="E1" s="4"/>
      <c r="F1" s="4"/>
      <c r="G1" s="4"/>
      <c r="H1" s="4"/>
      <c r="I1" s="4"/>
      <c r="J1" s="4"/>
      <c r="K1" s="4"/>
      <c r="L1" s="4"/>
      <c r="M1" s="4"/>
    </row>
    <row r="2" spans="5:13" ht="15.75" thickBot="1" x14ac:dyDescent="0.3">
      <c r="E2" s="4"/>
      <c r="F2" s="4"/>
      <c r="G2" s="17">
        <v>26700000</v>
      </c>
      <c r="H2" s="4"/>
      <c r="I2" s="4"/>
      <c r="J2" s="4"/>
      <c r="K2" s="4"/>
      <c r="L2" s="4"/>
      <c r="M2" s="4"/>
    </row>
    <row r="3" spans="5:13" ht="15.75" thickBot="1" x14ac:dyDescent="0.3">
      <c r="E3" s="4"/>
      <c r="F3" s="4"/>
      <c r="G3" s="10">
        <v>26900000</v>
      </c>
      <c r="H3" s="4"/>
      <c r="I3" s="4">
        <f>H5*30</f>
        <v>27000000</v>
      </c>
      <c r="J3" s="4"/>
      <c r="K3" s="4">
        <f>H5*10</f>
        <v>9000000</v>
      </c>
      <c r="L3" s="4"/>
      <c r="M3" s="4"/>
    </row>
    <row r="4" spans="5:13" ht="15.75" thickBot="1" x14ac:dyDescent="0.3">
      <c r="E4" s="4"/>
      <c r="F4" s="4"/>
      <c r="G4" s="16">
        <v>27400000</v>
      </c>
      <c r="H4" s="4"/>
      <c r="I4" s="4"/>
      <c r="J4" s="4">
        <f>H5*40</f>
        <v>36000000</v>
      </c>
      <c r="K4" s="4"/>
      <c r="L4" s="4"/>
      <c r="M4" s="4"/>
    </row>
    <row r="5" spans="5:13" x14ac:dyDescent="0.25">
      <c r="E5" s="4"/>
      <c r="F5" s="4"/>
      <c r="G5" s="4">
        <f>AVERAGE(G2:G4)</f>
        <v>27000000</v>
      </c>
      <c r="H5" s="4">
        <f>G5/30</f>
        <v>900000</v>
      </c>
      <c r="I5" s="4"/>
      <c r="J5" s="4"/>
      <c r="K5" s="4"/>
      <c r="L5" s="4"/>
      <c r="M5"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Marisol Echeverri Diaz</cp:lastModifiedBy>
  <cp:lastPrinted>2024-11-06T18:43:53Z</cp:lastPrinted>
  <dcterms:created xsi:type="dcterms:W3CDTF">2024-11-01T14:09:28Z</dcterms:created>
  <dcterms:modified xsi:type="dcterms:W3CDTF">2024-11-19T17:30:01Z</dcterms:modified>
</cp:coreProperties>
</file>