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1570" windowHeight="5955" firstSheet="1" activeTab="1"/>
  </bookViews>
  <sheets>
    <sheet name="SMMLV" sheetId="4" state="hidden" r:id="rId1"/>
    <sheet name="EXPERIENCIA DEL PROPONENTE" sheetId="1" r:id="rId2"/>
  </sheets>
  <definedNames>
    <definedName name="Codigo">'EXPERIENCIA DEL PROPONENTE'!$I$27</definedName>
    <definedName name="CR">'EXPERIENCIA DEL PROPONENTE'!$I$1</definedName>
    <definedName name="EEED">'EXPERIENCIA DEL PROPONENTE'!#REF!</definedName>
    <definedName name="EEM">'EXPERIENCIA DEL PROPONENTE'!$AB$25</definedName>
    <definedName name="EEOC">'EXPERIENCIA DEL PROPONENTE'!$P$25</definedName>
    <definedName name="EG">'EXPERIENCIA DEL PROPONENTE'!$L$25</definedName>
    <definedName name="EstDis">'EXPERIENCIA DEL PROPONENTE'!#REF!</definedName>
    <definedName name="Mob">'EXPERIENCIA DEL PROPONENTE'!$AB$1</definedName>
    <definedName name="RangoExpG1">'EXPERIENCIA DEL PROPONENTE'!$F$28:$L$28</definedName>
    <definedName name="RangoExpG10">'EXPERIENCIA DEL PROPONENTE'!$F$37:$L$37</definedName>
    <definedName name="RangoExpG2">'EXPERIENCIA DEL PROPONENTE'!$F$29:$L$29</definedName>
    <definedName name="RangoExpG3">'EXPERIENCIA DEL PROPONENTE'!$F$30:$L$30</definedName>
    <definedName name="RangoExpG4">'EXPERIENCIA DEL PROPONENTE'!$F$31:$L$31</definedName>
    <definedName name="RangoExpG5">'EXPERIENCIA DEL PROPONENTE'!$F$32:$L$32</definedName>
    <definedName name="RangoExpG6">'EXPERIENCIA DEL PROPONENTE'!$F$33:$L$33</definedName>
    <definedName name="RangoExpG7">'EXPERIENCIA DEL PROPONENTE'!$F$34:$L$34</definedName>
    <definedName name="RangoExpG8">'EXPERIENCIA DEL PROPONENTE'!$F$35:$L$35</definedName>
    <definedName name="RangoExpG9">'EXPERIENCIA DEL PROPONENTE'!$F$36:$L$36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8" i="1" l="1"/>
  <c r="T29" i="1"/>
  <c r="L39" i="1"/>
  <c r="W37" i="1"/>
  <c r="X37" i="1" s="1"/>
  <c r="W36" i="1"/>
  <c r="X36" i="1" s="1"/>
  <c r="W35" i="1"/>
  <c r="X35" i="1" s="1"/>
  <c r="W34" i="1"/>
  <c r="X34" i="1" s="1"/>
  <c r="W33" i="1"/>
  <c r="X33" i="1" s="1"/>
  <c r="X32" i="1"/>
  <c r="W32" i="1"/>
  <c r="W31" i="1"/>
  <c r="X31" i="1" s="1"/>
  <c r="W30" i="1"/>
  <c r="X30" i="1" s="1"/>
  <c r="W29" i="1"/>
  <c r="X29" i="1" s="1"/>
  <c r="W28" i="1"/>
  <c r="X28" i="1" s="1"/>
  <c r="X38" i="1" s="1"/>
  <c r="T37" i="1"/>
  <c r="T36" i="1"/>
  <c r="T35" i="1"/>
  <c r="T34" i="1"/>
  <c r="T33" i="1"/>
  <c r="T32" i="1"/>
  <c r="T31" i="1"/>
  <c r="T30" i="1"/>
  <c r="T38" i="1" l="1"/>
  <c r="T39" i="1" s="1"/>
  <c r="AA28" i="1"/>
  <c r="AB28" i="1" s="1"/>
  <c r="AA29" i="1"/>
  <c r="AB29" i="1" s="1"/>
  <c r="AA30" i="1"/>
  <c r="AB30" i="1" s="1"/>
  <c r="AA31" i="1"/>
  <c r="AB31" i="1" s="1"/>
  <c r="AA32" i="1"/>
  <c r="AB32" i="1" s="1"/>
  <c r="AA33" i="1"/>
  <c r="AB33" i="1" s="1"/>
  <c r="AA34" i="1"/>
  <c r="AB34" i="1" s="1"/>
  <c r="AA35" i="1"/>
  <c r="AB35" i="1" s="1"/>
  <c r="AA36" i="1"/>
  <c r="AB36" i="1" s="1"/>
  <c r="AA37" i="1"/>
  <c r="AB37" i="1" s="1"/>
  <c r="AB38" i="1" l="1"/>
  <c r="H17" i="1"/>
  <c r="XEU27" i="1"/>
  <c r="XEV27" i="1"/>
  <c r="XEW27" i="1"/>
  <c r="XEX27" i="1"/>
  <c r="XEY27" i="1"/>
  <c r="XET27" i="1"/>
  <c r="XEV37" i="1"/>
  <c r="XEV28" i="1"/>
  <c r="XFA29" i="1"/>
  <c r="XEW29" i="1"/>
  <c r="XEW34" i="1"/>
  <c r="XEW35" i="1"/>
  <c r="XEY32" i="1"/>
  <c r="XEX30" i="1"/>
  <c r="XEV35" i="1"/>
  <c r="XEY30" i="1"/>
  <c r="XET29" i="1"/>
  <c r="XEV36" i="1"/>
  <c r="XEV32" i="1"/>
  <c r="XEW30" i="1"/>
  <c r="XEU37" i="1"/>
  <c r="XEW32" i="1"/>
  <c r="XEU35" i="1"/>
  <c r="XEX34" i="1"/>
  <c r="XEU28" i="1"/>
  <c r="XEV31" i="1"/>
  <c r="L35" i="1" l="1"/>
  <c r="L37" i="1"/>
  <c r="XEV29" i="1"/>
  <c r="XET36" i="1"/>
  <c r="XEX29" i="1"/>
  <c r="XEW33" i="1"/>
  <c r="XEU36" i="1"/>
  <c r="XEX37" i="1"/>
  <c r="XEU30" i="1"/>
  <c r="XET33" i="1"/>
  <c r="XET34" i="1"/>
  <c r="XET31" i="1"/>
  <c r="XEU33" i="1"/>
  <c r="XEX32" i="1"/>
  <c r="XEY29" i="1"/>
  <c r="XEW36" i="1"/>
  <c r="XET37" i="1"/>
  <c r="XEW28" i="1"/>
  <c r="XEY35" i="1"/>
  <c r="XEX35" i="1"/>
  <c r="XEY34" i="1"/>
  <c r="XEX31" i="1"/>
  <c r="XEY31" i="1"/>
  <c r="XEY37" i="1"/>
  <c r="XET35" i="1"/>
  <c r="XEU34" i="1"/>
  <c r="XEW37" i="1"/>
  <c r="XEU31" i="1"/>
  <c r="XEX28" i="1"/>
  <c r="XET30" i="1"/>
  <c r="XEX36" i="1"/>
  <c r="XEY28" i="1"/>
  <c r="P37" i="1" l="1"/>
  <c r="P36" i="1"/>
  <c r="L36" i="1"/>
  <c r="P35" i="1"/>
  <c r="P34" i="1"/>
  <c r="L34" i="1"/>
  <c r="P33" i="1"/>
  <c r="L33" i="1"/>
  <c r="P32" i="1"/>
  <c r="L32" i="1"/>
  <c r="P31" i="1"/>
  <c r="L31" i="1"/>
  <c r="P30" i="1"/>
  <c r="L30" i="1"/>
  <c r="P29" i="1"/>
  <c r="L29" i="1"/>
  <c r="P28" i="1"/>
  <c r="L28" i="1"/>
  <c r="XEV34" i="1"/>
  <c r="XEY33" i="1"/>
  <c r="XEU29" i="1"/>
  <c r="XEW31" i="1"/>
  <c r="XET32" i="1"/>
  <c r="XEU32" i="1"/>
  <c r="XEY36" i="1"/>
  <c r="XEV30" i="1"/>
  <c r="XEV33" i="1"/>
  <c r="XET28" i="1"/>
  <c r="XEX33" i="1"/>
  <c r="XEX38" i="1" l="1"/>
  <c r="H19" i="1" s="1"/>
  <c r="XEY38" i="1"/>
  <c r="H20" i="1" s="1"/>
  <c r="XEV38" i="1"/>
  <c r="XET38" i="1"/>
  <c r="H15" i="1" s="1"/>
  <c r="XEU38" i="1"/>
  <c r="H16" i="1" s="1"/>
  <c r="XEW38" i="1"/>
  <c r="H18" i="1" s="1"/>
  <c r="L38" i="1"/>
  <c r="P38" i="1"/>
  <c r="P39" i="1" s="1"/>
</calcChain>
</file>

<file path=xl/sharedStrings.xml><?xml version="1.0" encoding="utf-8"?>
<sst xmlns="http://schemas.openxmlformats.org/spreadsheetml/2006/main" count="75" uniqueCount="49">
  <si>
    <t>Año</t>
  </si>
  <si>
    <t>Salario Mínimo</t>
  </si>
  <si>
    <t>(Pesos Colombianos)</t>
  </si>
  <si>
    <t>Rama Judicial del Poder Público</t>
  </si>
  <si>
    <t xml:space="preserve">Consejo Superior de la Judicatura 
Dirección Seccional de Administración Judicial de Villavicencio </t>
  </si>
  <si>
    <t>Formato 5 – Experiencia del proponente</t>
  </si>
  <si>
    <t>NUMERO DE PROCESO:</t>
  </si>
  <si>
    <t>[INDICAR NUMERO DEL PROCESO]</t>
  </si>
  <si>
    <t>OBJETO DEL PROCESO:</t>
  </si>
  <si>
    <t>[INDICAR OBJETO DEL PROCESO]</t>
  </si>
  <si>
    <t xml:space="preserve">NOMBRE DEL PROPONENTE: </t>
  </si>
  <si>
    <t>[INDICAR NOMBRE DEL PROPONENTE]</t>
  </si>
  <si>
    <t>Conformación del Proponente Plural</t>
  </si>
  <si>
    <t>No</t>
  </si>
  <si>
    <t>Integrante</t>
  </si>
  <si>
    <t xml:space="preserve">Tipo y Numero de Identificacion </t>
  </si>
  <si>
    <t>Porcentaje de Participación</t>
  </si>
  <si>
    <t>Porcentaje de Exp General Aportada</t>
  </si>
  <si>
    <t>[INDICAR EL NOMBRE DEL INTEGRANTE DEL PROPONENTE PLURAL]</t>
  </si>
  <si>
    <t xml:space="preserve"> [C.C., NIT, ETC Y NUMERO DE IDENTIFICACIÓN]</t>
  </si>
  <si>
    <t xml:space="preserve"> </t>
  </si>
  <si>
    <t>CONTRATOS EJECUTADOS REPORTADOS EN EL RUP</t>
  </si>
  <si>
    <t>EXPERIENCIA GENERAL</t>
  </si>
  <si>
    <t>EXPERIENCIA ESPECIFICA</t>
  </si>
  <si>
    <t>HABILITANTE</t>
  </si>
  <si>
    <t>PONDERABLE</t>
  </si>
  <si>
    <t>Interventoría a Obras de construcción nueva o remodelación o adecuación o ampliación o mejoramiento o restauración o mantenimiento o reparación o modificación o reforzamiento de edificaciones</t>
  </si>
  <si>
    <t>SMMLV Min</t>
  </si>
  <si>
    <t>M2 Min</t>
  </si>
  <si>
    <t>ID</t>
  </si>
  <si>
    <t>Numero consecutivo del reporte del contrato ejecutado</t>
  </si>
  <si>
    <t>Nombre del contratista</t>
  </si>
  <si>
    <t>Nombre del contratante</t>
  </si>
  <si>
    <t xml:space="preserve">En caso de proponente plural indicar el nombre del integrante de la figura asociativa que acredita la experiencia </t>
  </si>
  <si>
    <t>UNSPSC</t>
  </si>
  <si>
    <t>Valor del contrato ejecutado expresado en SMMLV consignado en el RUP</t>
  </si>
  <si>
    <t>Porcentaje de participación en el valor ejecutado como figura asociativa consignado en el RUP, en el caso contrario indicar 100%.</t>
  </si>
  <si>
    <t>Valor total del contrato en SMMLV afectado por el porcentaje de participación</t>
  </si>
  <si>
    <t>Objeto del Contrato</t>
  </si>
  <si>
    <t xml:space="preserve">Áreas Construidas o Intervenidas Certificada
(M2) </t>
  </si>
  <si>
    <t xml:space="preserve">Áreas Construidas o Intervenidas certificada, afectada por el porcentaje de participación
(M2) </t>
  </si>
  <si>
    <t>Valor del contrato o actividades</t>
  </si>
  <si>
    <t>Año de Terminación del Contrato</t>
  </si>
  <si>
    <t>Valor en SMMLV
(La conversión se realiza con el SMMLV del año
de terminación del contrato)</t>
  </si>
  <si>
    <t>Valor total en SMMLV afectado por el porcentaje de participación</t>
  </si>
  <si>
    <t>TOTAL (SMMLV)</t>
  </si>
  <si>
    <t>TOTAL (M2)</t>
  </si>
  <si>
    <t>Puntaje Asignado de acuerdo a lo establecido en el Pliego de Condiciones</t>
  </si>
  <si>
    <t>Interventoría y/o consultoría a: Estudios y diseños: Por lo menos uno de los contratos válidos aportados para acreditar la experiencia en interventoría a obra civil debe contemplar en su alcance la interventoría a “elaboración o revisión y ajuste o actualización o complementación de los estudios y diseños para la obra ejecutada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</si>
</sst>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$&quot;\ #,##0.00;[Red]\-&quot;$&quot;\ #,##0.00"/>
    <numFmt numFmtId="43" formatCode="_-* #,##0.00_-;\-* #,##0.00_-;_-* &quot;-&quot;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rgb="FF212529"/>
      <name val="Segoe UI"/>
      <family val="2"/>
    </font>
    <font>
      <sz val="10"/>
      <color rgb="FF212529"/>
      <name val="Segoe UI"/>
      <family val="2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name val="Arial"/>
      <family val="2"/>
    </font>
    <font>
      <b/>
      <sz val="22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11"/>
      <color rgb="FFFF0000"/>
      <name val="Calibri"/>
      <family val="2"/>
      <scheme val="minor"/>
    </font>
    <font>
      <sz val="12"/>
      <color rgb="FF000000"/>
      <name val="Arial"/>
      <family val="2"/>
    </font>
    <font>
      <b/>
      <sz val="11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93">
    <border>
      <left/>
      <right/>
      <top/>
      <bottom/>
      <diagonal/>
    </border>
    <border>
      <left/>
      <right/>
      <top style="medium">
        <color rgb="FFDEE2E6"/>
      </top>
      <bottom/>
      <diagonal/>
    </border>
    <border>
      <left/>
      <right/>
      <top/>
      <bottom style="thick">
        <color rgb="FFDEE2E6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/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/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3" borderId="0" applyNumberFormat="0" applyBorder="0" applyAlignment="0" applyProtection="0"/>
  </cellStyleXfs>
  <cellXfs count="187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8" fontId="0" fillId="0" borderId="0" xfId="0" applyNumberFormat="1"/>
    <xf numFmtId="0" fontId="21" fillId="0" borderId="24" xfId="0" applyFont="1" applyBorder="1" applyAlignment="1" applyProtection="1">
      <alignment horizontal="center" vertical="center" wrapText="1"/>
      <protection locked="0"/>
    </xf>
    <xf numFmtId="0" fontId="21" fillId="0" borderId="25" xfId="0" applyFont="1" applyBorder="1" applyAlignment="1" applyProtection="1">
      <alignment horizontal="center" vertical="center" wrapText="1"/>
      <protection locked="0"/>
    </xf>
    <xf numFmtId="0" fontId="21" fillId="0" borderId="26" xfId="0" applyFont="1" applyBorder="1" applyAlignment="1" applyProtection="1">
      <alignment horizontal="center" vertical="center" wrapText="1"/>
      <protection locked="0"/>
    </xf>
    <xf numFmtId="0" fontId="21" fillId="0" borderId="27" xfId="0" applyFont="1" applyBorder="1" applyAlignment="1" applyProtection="1">
      <alignment horizontal="center" vertical="center" wrapText="1"/>
      <protection locked="0"/>
    </xf>
    <xf numFmtId="0" fontId="21" fillId="0" borderId="28" xfId="0" applyFont="1" applyBorder="1" applyAlignment="1" applyProtection="1">
      <alignment horizontal="center" vertical="center" wrapText="1"/>
      <protection locked="0"/>
    </xf>
    <xf numFmtId="4" fontId="21" fillId="0" borderId="28" xfId="4" applyNumberFormat="1" applyFont="1" applyFill="1" applyBorder="1" applyAlignment="1" applyProtection="1">
      <alignment horizontal="center" vertical="center" wrapText="1"/>
      <protection locked="0"/>
    </xf>
    <xf numFmtId="9" fontId="21" fillId="0" borderId="29" xfId="5" applyFont="1" applyFill="1" applyBorder="1" applyAlignment="1" applyProtection="1">
      <alignment horizontal="center" vertical="center" wrapText="1"/>
      <protection locked="0"/>
    </xf>
    <xf numFmtId="0" fontId="21" fillId="0" borderId="31" xfId="0" applyFont="1" applyBorder="1" applyAlignment="1" applyProtection="1">
      <alignment horizontal="center" vertical="center" wrapText="1"/>
      <protection locked="0"/>
    </xf>
    <xf numFmtId="0" fontId="21" fillId="0" borderId="32" xfId="0" applyFont="1" applyBorder="1" applyAlignment="1" applyProtection="1">
      <alignment horizontal="center" vertical="center" wrapText="1"/>
      <protection locked="0"/>
    </xf>
    <xf numFmtId="0" fontId="21" fillId="0" borderId="33" xfId="0" applyFont="1" applyBorder="1" applyAlignment="1" applyProtection="1">
      <alignment horizontal="center" vertical="center" wrapText="1"/>
      <protection locked="0"/>
    </xf>
    <xf numFmtId="0" fontId="21" fillId="0" borderId="34" xfId="0" applyFont="1" applyBorder="1" applyAlignment="1" applyProtection="1">
      <alignment horizontal="center" vertical="center" wrapText="1"/>
      <protection locked="0"/>
    </xf>
    <xf numFmtId="0" fontId="21" fillId="0" borderId="35" xfId="0" applyFont="1" applyBorder="1" applyAlignment="1" applyProtection="1">
      <alignment horizontal="center" vertical="center" wrapText="1"/>
      <protection locked="0"/>
    </xf>
    <xf numFmtId="0" fontId="21" fillId="0" borderId="36" xfId="0" applyFont="1" applyBorder="1" applyAlignment="1" applyProtection="1">
      <alignment horizontal="center" vertical="center" wrapText="1"/>
      <protection locked="0"/>
    </xf>
    <xf numFmtId="4" fontId="21" fillId="0" borderId="36" xfId="4" applyNumberFormat="1" applyFont="1" applyFill="1" applyBorder="1" applyAlignment="1" applyProtection="1">
      <alignment horizontal="center" vertical="center" wrapText="1"/>
      <protection locked="0"/>
    </xf>
    <xf numFmtId="9" fontId="21" fillId="0" borderId="37" xfId="5" applyFont="1" applyFill="1" applyBorder="1" applyAlignment="1" applyProtection="1">
      <alignment horizontal="center" vertical="center" wrapText="1"/>
      <protection locked="0"/>
    </xf>
    <xf numFmtId="4" fontId="21" fillId="0" borderId="16" xfId="4" applyNumberFormat="1" applyFont="1" applyFill="1" applyBorder="1" applyAlignment="1" applyProtection="1">
      <alignment horizontal="center" vertical="center" wrapText="1"/>
      <protection locked="0"/>
    </xf>
    <xf numFmtId="1" fontId="21" fillId="0" borderId="13" xfId="4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0" fillId="0" borderId="3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top"/>
    </xf>
    <xf numFmtId="0" fontId="0" fillId="0" borderId="0" xfId="0" applyAlignment="1">
      <alignment horizontal="center" vertical="center"/>
    </xf>
    <xf numFmtId="4" fontId="14" fillId="11" borderId="30" xfId="0" applyNumberFormat="1" applyFont="1" applyFill="1" applyBorder="1" applyAlignment="1">
      <alignment horizontal="center" vertical="center" wrapText="1"/>
    </xf>
    <xf numFmtId="4" fontId="14" fillId="8" borderId="28" xfId="0" applyNumberFormat="1" applyFont="1" applyFill="1" applyBorder="1" applyAlignment="1">
      <alignment horizontal="center" vertical="center" wrapText="1"/>
    </xf>
    <xf numFmtId="4" fontId="14" fillId="11" borderId="38" xfId="0" applyNumberFormat="1" applyFont="1" applyFill="1" applyBorder="1" applyAlignment="1">
      <alignment horizontal="center" vertical="center" wrapText="1"/>
    </xf>
    <xf numFmtId="4" fontId="14" fillId="8" borderId="36" xfId="0" applyNumberFormat="1" applyFont="1" applyFill="1" applyBorder="1" applyAlignment="1">
      <alignment horizontal="center" vertical="center" wrapText="1"/>
    </xf>
    <xf numFmtId="4" fontId="14" fillId="11" borderId="44" xfId="0" applyNumberFormat="1" applyFont="1" applyFill="1" applyBorder="1" applyAlignment="1">
      <alignment horizontal="center" vertical="center" wrapText="1"/>
    </xf>
    <xf numFmtId="4" fontId="22" fillId="3" borderId="53" xfId="6" applyNumberFormat="1" applyFont="1" applyBorder="1" applyAlignment="1" applyProtection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11" fillId="4" borderId="0" xfId="0" applyFont="1" applyFill="1" applyAlignment="1" applyProtection="1">
      <alignment vertical="center"/>
      <protection locked="0"/>
    </xf>
    <xf numFmtId="0" fontId="5" fillId="4" borderId="0" xfId="0" applyFont="1" applyFill="1" applyAlignment="1" applyProtection="1">
      <alignment horizontal="left" vertical="top"/>
      <protection locked="0"/>
    </xf>
    <xf numFmtId="0" fontId="11" fillId="4" borderId="0" xfId="0" applyFont="1" applyFill="1" applyAlignment="1" applyProtection="1">
      <alignment vertical="center" wrapTex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center"/>
      <protection locked="0"/>
    </xf>
    <xf numFmtId="4" fontId="21" fillId="0" borderId="34" xfId="0" applyNumberFormat="1" applyFont="1" applyBorder="1" applyAlignment="1" applyProtection="1">
      <alignment horizontal="center" vertical="center" wrapText="1"/>
      <protection locked="0"/>
    </xf>
    <xf numFmtId="1" fontId="21" fillId="0" borderId="36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center"/>
    </xf>
    <xf numFmtId="0" fontId="21" fillId="0" borderId="68" xfId="0" applyFont="1" applyBorder="1" applyAlignment="1" applyProtection="1">
      <alignment horizontal="center" vertical="center" wrapText="1"/>
      <protection locked="0"/>
    </xf>
    <xf numFmtId="0" fontId="21" fillId="0" borderId="70" xfId="0" applyFont="1" applyBorder="1" applyAlignment="1" applyProtection="1">
      <alignment horizontal="center" vertical="center" wrapText="1"/>
      <protection locked="0"/>
    </xf>
    <xf numFmtId="0" fontId="21" fillId="0" borderId="71" xfId="0" applyFont="1" applyBorder="1" applyAlignment="1" applyProtection="1">
      <alignment horizontal="center" vertical="center" wrapText="1"/>
      <protection locked="0"/>
    </xf>
    <xf numFmtId="1" fontId="13" fillId="4" borderId="72" xfId="0" applyNumberFormat="1" applyFont="1" applyFill="1" applyBorder="1" applyAlignment="1">
      <alignment horizontal="center" vertical="center" shrinkToFit="1"/>
    </xf>
    <xf numFmtId="2" fontId="18" fillId="9" borderId="49" xfId="4" applyNumberFormat="1" applyFont="1" applyFill="1" applyBorder="1" applyAlignment="1" applyProtection="1">
      <alignment horizontal="center" vertical="center" wrapText="1"/>
      <protection locked="0"/>
    </xf>
    <xf numFmtId="0" fontId="21" fillId="0" borderId="39" xfId="0" applyFont="1" applyBorder="1" applyAlignment="1" applyProtection="1">
      <alignment horizontal="center" vertical="center" wrapText="1"/>
      <protection locked="0"/>
    </xf>
    <xf numFmtId="0" fontId="21" fillId="0" borderId="40" xfId="0" applyFont="1" applyBorder="1" applyAlignment="1" applyProtection="1">
      <alignment horizontal="center" vertical="center" wrapText="1"/>
      <protection locked="0"/>
    </xf>
    <xf numFmtId="0" fontId="21" fillId="0" borderId="73" xfId="0" applyFont="1" applyBorder="1" applyAlignment="1" applyProtection="1">
      <alignment horizontal="center" vertical="center" wrapText="1"/>
      <protection locked="0"/>
    </xf>
    <xf numFmtId="0" fontId="21" fillId="0" borderId="41" xfId="0" applyFont="1" applyBorder="1" applyAlignment="1" applyProtection="1">
      <alignment horizontal="center" vertical="center" wrapText="1"/>
      <protection locked="0"/>
    </xf>
    <xf numFmtId="0" fontId="21" fillId="0" borderId="42" xfId="0" applyFont="1" applyBorder="1" applyAlignment="1" applyProtection="1">
      <alignment horizontal="center" vertical="center" wrapText="1"/>
      <protection locked="0"/>
    </xf>
    <xf numFmtId="0" fontId="21" fillId="0" borderId="43" xfId="0" applyFont="1" applyBorder="1" applyAlignment="1" applyProtection="1">
      <alignment horizontal="center" vertical="center" wrapText="1"/>
      <protection locked="0"/>
    </xf>
    <xf numFmtId="4" fontId="21" fillId="0" borderId="43" xfId="4" applyNumberFormat="1" applyFont="1" applyFill="1" applyBorder="1" applyAlignment="1" applyProtection="1">
      <alignment horizontal="center" vertical="center" wrapText="1"/>
      <protection locked="0"/>
    </xf>
    <xf numFmtId="9" fontId="21" fillId="0" borderId="43" xfId="5" applyFont="1" applyFill="1" applyBorder="1" applyAlignment="1" applyProtection="1">
      <alignment horizontal="center" vertical="center" wrapText="1"/>
      <protection locked="0"/>
    </xf>
    <xf numFmtId="4" fontId="21" fillId="0" borderId="41" xfId="0" applyNumberFormat="1" applyFont="1" applyBorder="1" applyAlignment="1" applyProtection="1">
      <alignment horizontal="center" vertical="center" wrapText="1"/>
      <protection locked="0"/>
    </xf>
    <xf numFmtId="1" fontId="21" fillId="0" borderId="43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 applyProtection="1">
      <alignment horizontal="left" vertical="top"/>
      <protection locked="0"/>
    </xf>
    <xf numFmtId="0" fontId="14" fillId="0" borderId="12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center" wrapText="1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24" fillId="11" borderId="76" xfId="0" applyFont="1" applyFill="1" applyBorder="1" applyAlignment="1">
      <alignment horizontal="center" vertical="center" wrapText="1"/>
    </xf>
    <xf numFmtId="10" fontId="14" fillId="0" borderId="12" xfId="5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13" fillId="0" borderId="0" xfId="0" applyFont="1" applyAlignment="1">
      <alignment vertical="center" wrapText="1"/>
    </xf>
    <xf numFmtId="0" fontId="13" fillId="0" borderId="75" xfId="0" applyFont="1" applyBorder="1" applyAlignment="1">
      <alignment horizontal="center" vertical="center" wrapText="1"/>
    </xf>
    <xf numFmtId="0" fontId="24" fillId="0" borderId="83" xfId="0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20" fillId="10" borderId="18" xfId="0" applyFont="1" applyFill="1" applyBorder="1" applyAlignment="1">
      <alignment horizontal="center" vertical="center" textRotation="90" wrapText="1"/>
    </xf>
    <xf numFmtId="0" fontId="20" fillId="10" borderId="19" xfId="0" applyFont="1" applyFill="1" applyBorder="1" applyAlignment="1">
      <alignment horizontal="center" vertical="center" textRotation="90" wrapText="1"/>
    </xf>
    <xf numFmtId="0" fontId="20" fillId="10" borderId="20" xfId="0" applyFont="1" applyFill="1" applyBorder="1" applyAlignment="1">
      <alignment horizontal="center" vertical="center" textRotation="90" wrapText="1"/>
    </xf>
    <xf numFmtId="1" fontId="13" fillId="4" borderId="67" xfId="0" applyNumberFormat="1" applyFont="1" applyFill="1" applyBorder="1" applyAlignment="1">
      <alignment horizontal="center" vertical="center" shrinkToFit="1"/>
    </xf>
    <xf numFmtId="1" fontId="13" fillId="4" borderId="69" xfId="0" applyNumberFormat="1" applyFont="1" applyFill="1" applyBorder="1" applyAlignment="1">
      <alignment horizontal="center" vertical="center" shrinkToFit="1"/>
    </xf>
    <xf numFmtId="0" fontId="23" fillId="0" borderId="11" xfId="0" applyFont="1" applyBorder="1" applyAlignment="1">
      <alignment horizontal="center" vertical="center" wrapText="1"/>
    </xf>
    <xf numFmtId="10" fontId="14" fillId="11" borderId="49" xfId="5" applyNumberFormat="1" applyFont="1" applyFill="1" applyBorder="1" applyAlignment="1" applyProtection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14" fillId="0" borderId="56" xfId="0" applyFont="1" applyBorder="1" applyAlignment="1" applyProtection="1">
      <alignment horizontal="center" vertical="center" wrapText="1"/>
      <protection locked="0"/>
    </xf>
    <xf numFmtId="10" fontId="14" fillId="0" borderId="56" xfId="5" applyNumberFormat="1" applyFont="1" applyBorder="1" applyAlignment="1" applyProtection="1">
      <alignment horizontal="center" vertical="center" wrapText="1"/>
      <protection locked="0"/>
    </xf>
    <xf numFmtId="10" fontId="14" fillId="11" borderId="53" xfId="5" applyNumberFormat="1" applyFont="1" applyFill="1" applyBorder="1" applyAlignment="1" applyProtection="1">
      <alignment horizontal="center" vertical="center" wrapText="1"/>
    </xf>
    <xf numFmtId="4" fontId="22" fillId="3" borderId="87" xfId="6" applyNumberFormat="1" applyFont="1" applyBorder="1" applyAlignment="1" applyProtection="1">
      <alignment horizontal="center" vertical="center" wrapText="1"/>
    </xf>
    <xf numFmtId="2" fontId="18" fillId="9" borderId="89" xfId="4" applyNumberFormat="1" applyFont="1" applyFill="1" applyBorder="1" applyAlignment="1" applyProtection="1">
      <alignment horizontal="center" vertical="center" wrapText="1"/>
      <protection locked="0"/>
    </xf>
    <xf numFmtId="4" fontId="14" fillId="11" borderId="29" xfId="0" applyNumberFormat="1" applyFont="1" applyFill="1" applyBorder="1" applyAlignment="1">
      <alignment horizontal="center" vertical="center" wrapText="1"/>
    </xf>
    <xf numFmtId="4" fontId="14" fillId="11" borderId="37" xfId="0" applyNumberFormat="1" applyFont="1" applyFill="1" applyBorder="1" applyAlignment="1">
      <alignment horizontal="center" vertical="center" wrapText="1"/>
    </xf>
    <xf numFmtId="4" fontId="14" fillId="11" borderId="92" xfId="0" applyNumberFormat="1" applyFont="1" applyFill="1" applyBorder="1" applyAlignment="1">
      <alignment horizontal="center" vertical="center" wrapText="1"/>
    </xf>
    <xf numFmtId="2" fontId="12" fillId="13" borderId="53" xfId="0" applyNumberFormat="1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4" fontId="12" fillId="13" borderId="55" xfId="0" applyNumberFormat="1" applyFont="1" applyFill="1" applyBorder="1" applyAlignment="1">
      <alignment horizontal="center" vertical="center" wrapText="1"/>
    </xf>
    <xf numFmtId="4" fontId="12" fillId="13" borderId="56" xfId="0" applyNumberFormat="1" applyFont="1" applyFill="1" applyBorder="1" applyAlignment="1">
      <alignment horizontal="center" vertical="center" wrapText="1"/>
    </xf>
    <xf numFmtId="0" fontId="20" fillId="10" borderId="13" xfId="0" applyFont="1" applyFill="1" applyBorder="1" applyAlignment="1">
      <alignment horizontal="center" vertical="center" wrapText="1"/>
    </xf>
    <xf numFmtId="0" fontId="20" fillId="10" borderId="23" xfId="0" applyFont="1" applyFill="1" applyBorder="1" applyAlignment="1">
      <alignment horizontal="center" vertical="center" wrapText="1"/>
    </xf>
    <xf numFmtId="0" fontId="14" fillId="0" borderId="12" xfId="0" applyFont="1" applyBorder="1" applyAlignment="1" applyProtection="1">
      <alignment horizontal="center" vertical="center"/>
      <protection locked="0"/>
    </xf>
    <xf numFmtId="9" fontId="21" fillId="0" borderId="81" xfId="5" applyFont="1" applyFill="1" applyBorder="1" applyAlignment="1" applyProtection="1">
      <alignment horizontal="center" vertical="center" wrapText="1"/>
      <protection locked="0"/>
    </xf>
    <xf numFmtId="9" fontId="21" fillId="0" borderId="35" xfId="5" applyFont="1" applyFill="1" applyBorder="1" applyAlignment="1" applyProtection="1">
      <alignment horizontal="center" vertical="center" wrapText="1"/>
      <protection locked="0"/>
    </xf>
    <xf numFmtId="9" fontId="21" fillId="0" borderId="82" xfId="5" applyFont="1" applyFill="1" applyBorder="1" applyAlignment="1" applyProtection="1">
      <alignment horizontal="center" vertical="center" wrapText="1"/>
      <protection locked="0"/>
    </xf>
    <xf numFmtId="9" fontId="21" fillId="0" borderId="42" xfId="5" applyFont="1" applyFill="1" applyBorder="1" applyAlignment="1" applyProtection="1">
      <alignment horizontal="center" vertical="center" wrapText="1"/>
      <protection locked="0"/>
    </xf>
    <xf numFmtId="0" fontId="20" fillId="10" borderId="5" xfId="0" applyFont="1" applyFill="1" applyBorder="1" applyAlignment="1">
      <alignment horizontal="center" vertical="center" wrapText="1"/>
    </xf>
    <xf numFmtId="0" fontId="20" fillId="10" borderId="77" xfId="0" applyFont="1" applyFill="1" applyBorder="1" applyAlignment="1">
      <alignment horizontal="center" vertical="center" wrapText="1"/>
    </xf>
    <xf numFmtId="0" fontId="20" fillId="10" borderId="8" xfId="0" applyFont="1" applyFill="1" applyBorder="1" applyAlignment="1">
      <alignment horizontal="center" vertical="center" wrapText="1"/>
    </xf>
    <xf numFmtId="0" fontId="20" fillId="10" borderId="78" xfId="0" applyFont="1" applyFill="1" applyBorder="1" applyAlignment="1">
      <alignment horizontal="center" vertical="center" wrapText="1"/>
    </xf>
    <xf numFmtId="9" fontId="21" fillId="0" borderId="80" xfId="5" applyFont="1" applyFill="1" applyBorder="1" applyAlignment="1" applyProtection="1">
      <alignment horizontal="center" vertical="center" wrapText="1"/>
      <protection locked="0"/>
    </xf>
    <xf numFmtId="9" fontId="21" fillId="0" borderId="27" xfId="5" applyFont="1" applyFill="1" applyBorder="1" applyAlignment="1" applyProtection="1">
      <alignment horizontal="center" vertical="center" wrapText="1"/>
      <protection locked="0"/>
    </xf>
    <xf numFmtId="0" fontId="18" fillId="8" borderId="11" xfId="0" applyFont="1" applyFill="1" applyBorder="1" applyAlignment="1">
      <alignment horizontal="right" vertical="center"/>
    </xf>
    <xf numFmtId="0" fontId="18" fillId="8" borderId="12" xfId="0" applyFont="1" applyFill="1" applyBorder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1" fillId="4" borderId="0" xfId="0" applyFont="1" applyFill="1" applyAlignment="1">
      <alignment horizontal="left" vertical="center"/>
    </xf>
    <xf numFmtId="0" fontId="18" fillId="8" borderId="6" xfId="0" applyFont="1" applyFill="1" applyBorder="1" applyAlignment="1">
      <alignment horizontal="right" vertical="center"/>
    </xf>
    <xf numFmtId="0" fontId="18" fillId="8" borderId="54" xfId="0" applyFont="1" applyFill="1" applyBorder="1" applyAlignment="1">
      <alignment horizontal="right" vertical="center"/>
    </xf>
    <xf numFmtId="0" fontId="18" fillId="8" borderId="7" xfId="0" applyFont="1" applyFill="1" applyBorder="1" applyAlignment="1">
      <alignment horizontal="right" vertical="center"/>
    </xf>
    <xf numFmtId="0" fontId="11" fillId="0" borderId="0" xfId="0" quotePrefix="1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8" fillId="5" borderId="60" xfId="0" applyFont="1" applyFill="1" applyBorder="1" applyAlignment="1">
      <alignment horizontal="center" vertical="center" wrapText="1"/>
    </xf>
    <xf numFmtId="0" fontId="8" fillId="5" borderId="61" xfId="0" applyFont="1" applyFill="1" applyBorder="1" applyAlignment="1">
      <alignment horizontal="center" vertical="center" wrapText="1"/>
    </xf>
    <xf numFmtId="0" fontId="8" fillId="5" borderId="62" xfId="0" applyFont="1" applyFill="1" applyBorder="1" applyAlignment="1">
      <alignment horizontal="center" vertical="center" wrapText="1"/>
    </xf>
    <xf numFmtId="0" fontId="8" fillId="5" borderId="63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8" fillId="5" borderId="64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16" fillId="6" borderId="60" xfId="0" applyFont="1" applyFill="1" applyBorder="1" applyAlignment="1">
      <alignment horizontal="center" vertical="center" wrapText="1"/>
    </xf>
    <xf numFmtId="0" fontId="16" fillId="6" borderId="61" xfId="0" applyFont="1" applyFill="1" applyBorder="1" applyAlignment="1">
      <alignment horizontal="center" vertical="center" wrapText="1"/>
    </xf>
    <xf numFmtId="0" fontId="16" fillId="6" borderId="62" xfId="0" applyFont="1" applyFill="1" applyBorder="1" applyAlignment="1">
      <alignment horizontal="center" vertical="center" wrapText="1"/>
    </xf>
    <xf numFmtId="0" fontId="16" fillId="6" borderId="63" xfId="0" applyFont="1" applyFill="1" applyBorder="1" applyAlignment="1">
      <alignment horizontal="center" vertical="center" wrapText="1"/>
    </xf>
    <xf numFmtId="0" fontId="16" fillId="6" borderId="0" xfId="0" applyFont="1" applyFill="1" applyAlignment="1">
      <alignment horizontal="center" vertical="center" wrapText="1"/>
    </xf>
    <xf numFmtId="0" fontId="16" fillId="6" borderId="64" xfId="0" applyFont="1" applyFill="1" applyBorder="1" applyAlignment="1">
      <alignment horizontal="center" vertical="center" wrapText="1"/>
    </xf>
    <xf numFmtId="0" fontId="16" fillId="6" borderId="8" xfId="0" applyFont="1" applyFill="1" applyBorder="1" applyAlignment="1">
      <alignment horizontal="center" vertical="center" wrapText="1"/>
    </xf>
    <xf numFmtId="0" fontId="16" fillId="6" borderId="9" xfId="0" applyFont="1" applyFill="1" applyBorder="1" applyAlignment="1">
      <alignment horizontal="center" vertical="center" wrapText="1"/>
    </xf>
    <xf numFmtId="0" fontId="16" fillId="6" borderId="10" xfId="0" applyFont="1" applyFill="1" applyBorder="1" applyAlignment="1">
      <alignment horizontal="center" vertical="center" wrapText="1"/>
    </xf>
    <xf numFmtId="0" fontId="16" fillId="7" borderId="57" xfId="0" applyFont="1" applyFill="1" applyBorder="1" applyAlignment="1">
      <alignment horizontal="center" vertical="center" wrapText="1"/>
    </xf>
    <xf numFmtId="0" fontId="16" fillId="7" borderId="58" xfId="0" applyFont="1" applyFill="1" applyBorder="1" applyAlignment="1">
      <alignment horizontal="center" vertical="center" wrapText="1"/>
    </xf>
    <xf numFmtId="0" fontId="16" fillId="7" borderId="59" xfId="0" applyFont="1" applyFill="1" applyBorder="1" applyAlignment="1">
      <alignment horizontal="center" vertical="center" wrapText="1"/>
    </xf>
    <xf numFmtId="0" fontId="23" fillId="7" borderId="47" xfId="0" applyFont="1" applyFill="1" applyBorder="1" applyAlignment="1">
      <alignment horizontal="center" vertical="center" wrapText="1"/>
    </xf>
    <xf numFmtId="0" fontId="23" fillId="7" borderId="74" xfId="0" applyFont="1" applyFill="1" applyBorder="1" applyAlignment="1">
      <alignment horizontal="center" vertical="center" wrapText="1"/>
    </xf>
    <xf numFmtId="0" fontId="23" fillId="7" borderId="48" xfId="0" applyFont="1" applyFill="1" applyBorder="1" applyAlignment="1">
      <alignment horizontal="center" vertical="center" wrapText="1"/>
    </xf>
    <xf numFmtId="0" fontId="23" fillId="7" borderId="88" xfId="0" applyFont="1" applyFill="1" applyBorder="1" applyAlignment="1">
      <alignment horizontal="center" vertical="center" wrapText="1"/>
    </xf>
    <xf numFmtId="0" fontId="14" fillId="0" borderId="56" xfId="0" applyFont="1" applyBorder="1" applyAlignment="1" applyProtection="1">
      <alignment horizontal="center" vertical="center"/>
      <protection locked="0"/>
    </xf>
    <xf numFmtId="0" fontId="17" fillId="0" borderId="57" xfId="0" applyFont="1" applyBorder="1" applyAlignment="1">
      <alignment horizontal="center" vertical="center" wrapText="1"/>
    </xf>
    <xf numFmtId="0" fontId="17" fillId="0" borderId="58" xfId="0" applyFont="1" applyBorder="1" applyAlignment="1">
      <alignment horizontal="center" vertical="center" wrapText="1"/>
    </xf>
    <xf numFmtId="0" fontId="17" fillId="0" borderId="59" xfId="0" applyFont="1" applyBorder="1" applyAlignment="1">
      <alignment horizontal="center" vertical="center" wrapText="1"/>
    </xf>
    <xf numFmtId="0" fontId="13" fillId="0" borderId="83" xfId="0" applyFont="1" applyBorder="1" applyAlignment="1">
      <alignment horizontal="center" vertical="center" wrapText="1"/>
    </xf>
    <xf numFmtId="0" fontId="0" fillId="12" borderId="55" xfId="0" applyFill="1" applyBorder="1" applyAlignment="1">
      <alignment horizontal="center" vertical="top"/>
    </xf>
    <xf numFmtId="0" fontId="0" fillId="12" borderId="56" xfId="0" applyFill="1" applyBorder="1" applyAlignment="1">
      <alignment horizontal="center" vertical="top"/>
    </xf>
    <xf numFmtId="0" fontId="0" fillId="12" borderId="53" xfId="0" applyFill="1" applyBorder="1" applyAlignment="1">
      <alignment horizontal="center" vertical="top"/>
    </xf>
    <xf numFmtId="0" fontId="20" fillId="11" borderId="90" xfId="0" applyFont="1" applyFill="1" applyBorder="1" applyAlignment="1">
      <alignment horizontal="center" vertical="center" wrapText="1"/>
    </xf>
    <xf numFmtId="0" fontId="20" fillId="11" borderId="91" xfId="0" applyFont="1" applyFill="1" applyBorder="1" applyAlignment="1">
      <alignment horizontal="center" vertical="center" wrapText="1"/>
    </xf>
    <xf numFmtId="0" fontId="19" fillId="7" borderId="5" xfId="0" applyFont="1" applyFill="1" applyBorder="1" applyAlignment="1">
      <alignment horizontal="center" vertical="center" wrapText="1"/>
    </xf>
    <xf numFmtId="0" fontId="19" fillId="7" borderId="4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 wrapText="1"/>
    </xf>
    <xf numFmtId="0" fontId="2" fillId="7" borderId="20" xfId="0" applyFont="1" applyFill="1" applyBorder="1" applyAlignment="1">
      <alignment horizontal="center" vertical="center" wrapText="1"/>
    </xf>
    <xf numFmtId="0" fontId="2" fillId="11" borderId="15" xfId="0" applyFont="1" applyFill="1" applyBorder="1" applyAlignment="1">
      <alignment horizontal="center" vertical="center" wrapText="1"/>
    </xf>
    <xf numFmtId="0" fontId="2" fillId="11" borderId="21" xfId="0" applyFont="1" applyFill="1" applyBorder="1" applyAlignment="1">
      <alignment horizontal="center" vertical="center" wrapText="1"/>
    </xf>
    <xf numFmtId="0" fontId="2" fillId="10" borderId="16" xfId="0" applyFont="1" applyFill="1" applyBorder="1" applyAlignment="1">
      <alignment horizontal="center" vertical="center" wrapText="1"/>
    </xf>
    <xf numFmtId="0" fontId="2" fillId="10" borderId="65" xfId="0" applyFont="1" applyFill="1" applyBorder="1" applyAlignment="1">
      <alignment horizontal="center" vertical="center" wrapText="1"/>
    </xf>
    <xf numFmtId="0" fontId="2" fillId="10" borderId="13" xfId="0" applyFont="1" applyFill="1" applyBorder="1" applyAlignment="1">
      <alignment horizontal="center" vertical="center" wrapText="1"/>
    </xf>
    <xf numFmtId="0" fontId="2" fillId="10" borderId="17" xfId="0" applyFont="1" applyFill="1" applyBorder="1" applyAlignment="1">
      <alignment horizontal="center" vertical="center" wrapText="1"/>
    </xf>
    <xf numFmtId="0" fontId="2" fillId="10" borderId="45" xfId="0" applyFont="1" applyFill="1" applyBorder="1" applyAlignment="1">
      <alignment horizontal="center" vertical="center" wrapText="1"/>
    </xf>
    <xf numFmtId="0" fontId="2" fillId="10" borderId="66" xfId="0" applyFont="1" applyFill="1" applyBorder="1" applyAlignment="1">
      <alignment horizontal="center" vertical="center" wrapText="1"/>
    </xf>
    <xf numFmtId="0" fontId="12" fillId="13" borderId="55" xfId="0" applyFont="1" applyFill="1" applyBorder="1" applyAlignment="1">
      <alignment horizontal="center" vertical="center"/>
    </xf>
    <xf numFmtId="0" fontId="12" fillId="13" borderId="56" xfId="0" applyFont="1" applyFill="1" applyBorder="1" applyAlignment="1">
      <alignment horizontal="center" vertical="center"/>
    </xf>
    <xf numFmtId="0" fontId="12" fillId="13" borderId="51" xfId="0" applyFont="1" applyFill="1" applyBorder="1" applyAlignment="1">
      <alignment horizontal="center" vertical="center"/>
    </xf>
    <xf numFmtId="0" fontId="12" fillId="13" borderId="79" xfId="0" applyFont="1" applyFill="1" applyBorder="1" applyAlignment="1">
      <alignment horizontal="center" vertical="center"/>
    </xf>
    <xf numFmtId="0" fontId="12" fillId="13" borderId="52" xfId="0" applyFont="1" applyFill="1" applyBorder="1" applyAlignment="1">
      <alignment horizontal="center" vertical="center"/>
    </xf>
    <xf numFmtId="0" fontId="17" fillId="7" borderId="57" xfId="0" applyFont="1" applyFill="1" applyBorder="1" applyAlignment="1">
      <alignment horizontal="center" vertical="center" wrapText="1"/>
    </xf>
    <xf numFmtId="0" fontId="17" fillId="7" borderId="58" xfId="0" applyFont="1" applyFill="1" applyBorder="1" applyAlignment="1">
      <alignment horizontal="center" vertical="center" wrapText="1"/>
    </xf>
    <xf numFmtId="0" fontId="17" fillId="7" borderId="59" xfId="0" applyFont="1" applyFill="1" applyBorder="1" applyAlignment="1">
      <alignment horizontal="center" vertical="center" wrapText="1"/>
    </xf>
    <xf numFmtId="0" fontId="20" fillId="10" borderId="16" xfId="0" applyFont="1" applyFill="1" applyBorder="1" applyAlignment="1">
      <alignment horizontal="center" vertical="center" wrapText="1"/>
    </xf>
    <xf numFmtId="0" fontId="20" fillId="10" borderId="22" xfId="0" applyFont="1" applyFill="1" applyBorder="1" applyAlignment="1">
      <alignment horizontal="center" vertical="center" wrapText="1"/>
    </xf>
    <xf numFmtId="4" fontId="18" fillId="8" borderId="6" xfId="0" applyNumberFormat="1" applyFont="1" applyFill="1" applyBorder="1" applyAlignment="1">
      <alignment horizontal="right" vertical="center" wrapText="1"/>
    </xf>
    <xf numFmtId="4" fontId="18" fillId="8" borderId="54" xfId="0" applyNumberFormat="1" applyFont="1" applyFill="1" applyBorder="1" applyAlignment="1">
      <alignment horizontal="right" vertical="center" wrapText="1"/>
    </xf>
    <xf numFmtId="4" fontId="18" fillId="8" borderId="7" xfId="0" applyNumberFormat="1" applyFont="1" applyFill="1" applyBorder="1" applyAlignment="1">
      <alignment horizontal="right" vertical="center" wrapText="1"/>
    </xf>
    <xf numFmtId="0" fontId="23" fillId="7" borderId="84" xfId="0" applyFont="1" applyFill="1" applyBorder="1" applyAlignment="1">
      <alignment horizontal="center" vertical="center" wrapText="1"/>
    </xf>
    <xf numFmtId="0" fontId="23" fillId="7" borderId="85" xfId="0" applyFont="1" applyFill="1" applyBorder="1" applyAlignment="1">
      <alignment horizontal="center" vertical="center" wrapText="1"/>
    </xf>
    <xf numFmtId="0" fontId="23" fillId="7" borderId="86" xfId="0" applyFont="1" applyFill="1" applyBorder="1" applyAlignment="1">
      <alignment horizontal="center" vertical="center" wrapText="1"/>
    </xf>
    <xf numFmtId="0" fontId="20" fillId="11" borderId="45" xfId="0" applyFont="1" applyFill="1" applyBorder="1" applyAlignment="1">
      <alignment horizontal="center" vertical="center" wrapText="1"/>
    </xf>
    <xf numFmtId="0" fontId="20" fillId="11" borderId="50" xfId="0" applyFont="1" applyFill="1" applyBorder="1" applyAlignment="1">
      <alignment horizontal="center" vertical="center" wrapText="1"/>
    </xf>
  </cellXfs>
  <cellStyles count="7">
    <cellStyle name="Incorrecto" xfId="6" builtinId="27"/>
    <cellStyle name="Millares" xfId="4" builtinId="3"/>
    <cellStyle name="Millares 2" xfId="3"/>
    <cellStyle name="Normal" xfId="0" builtinId="0"/>
    <cellStyle name="Normal 10 2" xfId="2"/>
    <cellStyle name="Normal 3" xfId="1"/>
    <cellStyle name="Porcentaje" xfId="5" builtinId="5"/>
  </cellStyles>
  <dxfs count="28">
    <dxf>
      <font>
        <b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ont>
        <b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ont>
        <b/>
        <i val="0"/>
        <strike val="0"/>
        <color auto="1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FF0000"/>
        </patternFill>
      </fill>
    </dxf>
    <dxf>
      <font>
        <color rgb="FFC00000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strike val="0"/>
        <color auto="1"/>
      </font>
      <fill>
        <patternFill>
          <bgColor theme="9" tint="0.59996337778862885"/>
        </patternFill>
      </fill>
    </dxf>
    <dxf>
      <font>
        <b/>
        <i val="0"/>
        <strike val="0"/>
        <color auto="1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D7777"/>
      <color rgb="FFFFC7CE"/>
      <color rgb="FF9C0006"/>
      <color rgb="FFFFCEC2"/>
      <color rgb="FFFF8B8B"/>
      <color rgb="FF2DF3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SMMLV!$B$1:$B$2</c:f>
              <c:strCache>
                <c:ptCount val="2"/>
                <c:pt idx="0">
                  <c:v>Salario Mínimo</c:v>
                </c:pt>
                <c:pt idx="1">
                  <c:v>(Pesos Colombianos)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SMMLV!$A$3:$A$43</c:f>
              <c:numCache>
                <c:formatCode>General</c:formatCode>
                <c:ptCount val="41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  <c:pt idx="5">
                  <c:v>2019</c:v>
                </c:pt>
                <c:pt idx="6">
                  <c:v>2018</c:v>
                </c:pt>
                <c:pt idx="7">
                  <c:v>2017</c:v>
                </c:pt>
                <c:pt idx="8">
                  <c:v>2016</c:v>
                </c:pt>
                <c:pt idx="9">
                  <c:v>2015</c:v>
                </c:pt>
                <c:pt idx="10">
                  <c:v>2014</c:v>
                </c:pt>
                <c:pt idx="11">
                  <c:v>2013</c:v>
                </c:pt>
                <c:pt idx="12">
                  <c:v>2012</c:v>
                </c:pt>
                <c:pt idx="13">
                  <c:v>2011</c:v>
                </c:pt>
                <c:pt idx="14">
                  <c:v>2010</c:v>
                </c:pt>
                <c:pt idx="15">
                  <c:v>2009</c:v>
                </c:pt>
                <c:pt idx="16">
                  <c:v>2008</c:v>
                </c:pt>
                <c:pt idx="17">
                  <c:v>2007</c:v>
                </c:pt>
                <c:pt idx="18">
                  <c:v>2006</c:v>
                </c:pt>
                <c:pt idx="19">
                  <c:v>2005</c:v>
                </c:pt>
                <c:pt idx="20">
                  <c:v>2004</c:v>
                </c:pt>
                <c:pt idx="21">
                  <c:v>2003</c:v>
                </c:pt>
                <c:pt idx="22">
                  <c:v>2002</c:v>
                </c:pt>
                <c:pt idx="23">
                  <c:v>2001</c:v>
                </c:pt>
                <c:pt idx="24">
                  <c:v>2000</c:v>
                </c:pt>
                <c:pt idx="25">
                  <c:v>1999</c:v>
                </c:pt>
                <c:pt idx="26">
                  <c:v>1998</c:v>
                </c:pt>
                <c:pt idx="27">
                  <c:v>1997</c:v>
                </c:pt>
                <c:pt idx="28">
                  <c:v>1996</c:v>
                </c:pt>
                <c:pt idx="29">
                  <c:v>1995</c:v>
                </c:pt>
                <c:pt idx="30">
                  <c:v>1994</c:v>
                </c:pt>
                <c:pt idx="31">
                  <c:v>1993</c:v>
                </c:pt>
                <c:pt idx="32">
                  <c:v>1992</c:v>
                </c:pt>
                <c:pt idx="33">
                  <c:v>1991</c:v>
                </c:pt>
                <c:pt idx="34">
                  <c:v>1990</c:v>
                </c:pt>
                <c:pt idx="35">
                  <c:v>1989</c:v>
                </c:pt>
                <c:pt idx="36">
                  <c:v>1988</c:v>
                </c:pt>
                <c:pt idx="37">
                  <c:v>1987</c:v>
                </c:pt>
                <c:pt idx="38">
                  <c:v>1986</c:v>
                </c:pt>
                <c:pt idx="39">
                  <c:v>1985</c:v>
                </c:pt>
                <c:pt idx="40">
                  <c:v>1984</c:v>
                </c:pt>
              </c:numCache>
            </c:numRef>
          </c:cat>
          <c:val>
            <c:numRef>
              <c:f>SMMLV!$B$3:$B$43</c:f>
              <c:numCache>
                <c:formatCode>"$"#,##0.00_);[Red]\("$"#,##0.00\)</c:formatCode>
                <c:ptCount val="41"/>
                <c:pt idx="0">
                  <c:v>1300000</c:v>
                </c:pt>
                <c:pt idx="1">
                  <c:v>1160000</c:v>
                </c:pt>
                <c:pt idx="2">
                  <c:v>1000000</c:v>
                </c:pt>
                <c:pt idx="3">
                  <c:v>908526</c:v>
                </c:pt>
                <c:pt idx="4">
                  <c:v>877803</c:v>
                </c:pt>
                <c:pt idx="5">
                  <c:v>828116</c:v>
                </c:pt>
                <c:pt idx="6">
                  <c:v>781242</c:v>
                </c:pt>
                <c:pt idx="7">
                  <c:v>737717</c:v>
                </c:pt>
                <c:pt idx="8">
                  <c:v>689455</c:v>
                </c:pt>
                <c:pt idx="9">
                  <c:v>644350</c:v>
                </c:pt>
                <c:pt idx="10">
                  <c:v>616000</c:v>
                </c:pt>
                <c:pt idx="11">
                  <c:v>589500</c:v>
                </c:pt>
                <c:pt idx="12">
                  <c:v>566700</c:v>
                </c:pt>
                <c:pt idx="13">
                  <c:v>535600</c:v>
                </c:pt>
                <c:pt idx="14">
                  <c:v>515000</c:v>
                </c:pt>
                <c:pt idx="15">
                  <c:v>496900</c:v>
                </c:pt>
                <c:pt idx="16">
                  <c:v>461500</c:v>
                </c:pt>
                <c:pt idx="17">
                  <c:v>433700</c:v>
                </c:pt>
                <c:pt idx="18">
                  <c:v>408000</c:v>
                </c:pt>
                <c:pt idx="19">
                  <c:v>381500</c:v>
                </c:pt>
                <c:pt idx="20">
                  <c:v>358000</c:v>
                </c:pt>
                <c:pt idx="21">
                  <c:v>332000</c:v>
                </c:pt>
                <c:pt idx="22">
                  <c:v>309000</c:v>
                </c:pt>
                <c:pt idx="23">
                  <c:v>286000</c:v>
                </c:pt>
                <c:pt idx="24">
                  <c:v>260100</c:v>
                </c:pt>
                <c:pt idx="25">
                  <c:v>236460</c:v>
                </c:pt>
                <c:pt idx="26">
                  <c:v>203826</c:v>
                </c:pt>
                <c:pt idx="27">
                  <c:v>172005</c:v>
                </c:pt>
                <c:pt idx="28">
                  <c:v>142125</c:v>
                </c:pt>
                <c:pt idx="29">
                  <c:v>118934</c:v>
                </c:pt>
                <c:pt idx="30">
                  <c:v>98700</c:v>
                </c:pt>
                <c:pt idx="31">
                  <c:v>81510</c:v>
                </c:pt>
                <c:pt idx="32">
                  <c:v>65190</c:v>
                </c:pt>
                <c:pt idx="33">
                  <c:v>51720</c:v>
                </c:pt>
                <c:pt idx="34">
                  <c:v>41025</c:v>
                </c:pt>
                <c:pt idx="35">
                  <c:v>32560</c:v>
                </c:pt>
                <c:pt idx="36">
                  <c:v>25637</c:v>
                </c:pt>
                <c:pt idx="37">
                  <c:v>20510</c:v>
                </c:pt>
                <c:pt idx="38">
                  <c:v>16811</c:v>
                </c:pt>
                <c:pt idx="39">
                  <c:v>13558</c:v>
                </c:pt>
                <c:pt idx="40">
                  <c:v>11298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AA-4C52-9E30-0E2D8D5524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4499215"/>
        <c:axId val="1782820751"/>
      </c:lineChart>
      <c:catAx>
        <c:axId val="1784499215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782820751"/>
        <c:crosses val="autoZero"/>
        <c:auto val="1"/>
        <c:lblAlgn val="ctr"/>
        <c:lblOffset val="100"/>
        <c:noMultiLvlLbl val="0"/>
      </c:catAx>
      <c:valAx>
        <c:axId val="1782820751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_);[Red]\(&quot;$&quot;#,##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7844992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704850</xdr:colOff>
      <xdr:row>1</xdr:row>
      <xdr:rowOff>300036</xdr:rowOff>
    </xdr:from>
    <xdr:to>
      <xdr:col>14</xdr:col>
      <xdr:colOff>742950</xdr:colOff>
      <xdr:row>30</xdr:row>
      <xdr:rowOff>114299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148079</xdr:colOff>
      <xdr:row>1</xdr:row>
      <xdr:rowOff>27431</xdr:rowOff>
    </xdr:from>
    <xdr:to>
      <xdr:col>4</xdr:col>
      <xdr:colOff>717975</xdr:colOff>
      <xdr:row>2</xdr:row>
      <xdr:rowOff>617763</xdr:rowOff>
    </xdr:to>
    <xdr:pic>
      <xdr:nvPicPr>
        <xdr:cNvPr id="7" name="Imagen 6" descr="Logo CSJ RGB_0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79" y="217931"/>
          <a:ext cx="3974885" cy="1229868"/>
        </a:xfrm>
        <a:prstGeom prst="rect">
          <a:avLst/>
        </a:prstGeom>
        <a:noFill/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B43"/>
  <sheetViews>
    <sheetView zoomScale="85" zoomScaleNormal="85" workbookViewId="0">
      <selection activeCell="R33" sqref="R33"/>
    </sheetView>
  </sheetViews>
  <sheetFormatPr baseColWidth="10" defaultColWidth="11.42578125" defaultRowHeight="15" x14ac:dyDescent="0.25"/>
  <cols>
    <col min="2" max="2" width="14.28515625" bestFit="1" customWidth="1"/>
  </cols>
  <sheetData>
    <row r="1" spans="1:2" ht="34.5" x14ac:dyDescent="0.3">
      <c r="A1" s="94" t="s">
        <v>0</v>
      </c>
      <c r="B1" s="1" t="s">
        <v>1</v>
      </c>
    </row>
    <row r="2" spans="1:2" ht="29.25" thickBot="1" x14ac:dyDescent="0.3">
      <c r="A2" s="95"/>
      <c r="B2" s="2" t="s">
        <v>2</v>
      </c>
    </row>
    <row r="3" spans="1:2" ht="15.75" thickTop="1" x14ac:dyDescent="0.25">
      <c r="A3" s="3">
        <v>2024</v>
      </c>
      <c r="B3" s="4">
        <v>1300000</v>
      </c>
    </row>
    <row r="4" spans="1:2" x14ac:dyDescent="0.25">
      <c r="A4" s="3">
        <v>2023</v>
      </c>
      <c r="B4" s="4">
        <v>1160000</v>
      </c>
    </row>
    <row r="5" spans="1:2" x14ac:dyDescent="0.25">
      <c r="A5" s="3">
        <v>2022</v>
      </c>
      <c r="B5" s="4">
        <v>1000000</v>
      </c>
    </row>
    <row r="6" spans="1:2" x14ac:dyDescent="0.25">
      <c r="A6" s="3">
        <v>2021</v>
      </c>
      <c r="B6" s="4">
        <v>908526</v>
      </c>
    </row>
    <row r="7" spans="1:2" x14ac:dyDescent="0.25">
      <c r="A7" s="3">
        <v>2020</v>
      </c>
      <c r="B7" s="4">
        <v>877803</v>
      </c>
    </row>
    <row r="8" spans="1:2" x14ac:dyDescent="0.25">
      <c r="A8" s="3">
        <v>2019</v>
      </c>
      <c r="B8" s="4">
        <v>828116</v>
      </c>
    </row>
    <row r="9" spans="1:2" x14ac:dyDescent="0.25">
      <c r="A9" s="3">
        <v>2018</v>
      </c>
      <c r="B9" s="4">
        <v>781242</v>
      </c>
    </row>
    <row r="10" spans="1:2" x14ac:dyDescent="0.25">
      <c r="A10" s="3">
        <v>2017</v>
      </c>
      <c r="B10" s="4">
        <v>737717</v>
      </c>
    </row>
    <row r="11" spans="1:2" x14ac:dyDescent="0.25">
      <c r="A11" s="3">
        <v>2016</v>
      </c>
      <c r="B11" s="4">
        <v>689455</v>
      </c>
    </row>
    <row r="12" spans="1:2" x14ac:dyDescent="0.25">
      <c r="A12" s="3">
        <v>2015</v>
      </c>
      <c r="B12" s="4">
        <v>644350</v>
      </c>
    </row>
    <row r="13" spans="1:2" x14ac:dyDescent="0.25">
      <c r="A13" s="3">
        <v>2014</v>
      </c>
      <c r="B13" s="4">
        <v>616000</v>
      </c>
    </row>
    <row r="14" spans="1:2" x14ac:dyDescent="0.25">
      <c r="A14" s="3">
        <v>2013</v>
      </c>
      <c r="B14" s="4">
        <v>589500</v>
      </c>
    </row>
    <row r="15" spans="1:2" x14ac:dyDescent="0.25">
      <c r="A15" s="3">
        <v>2012</v>
      </c>
      <c r="B15" s="4">
        <v>566700</v>
      </c>
    </row>
    <row r="16" spans="1:2" x14ac:dyDescent="0.25">
      <c r="A16" s="3">
        <v>2011</v>
      </c>
      <c r="B16" s="4">
        <v>535600</v>
      </c>
    </row>
    <row r="17" spans="1:2" x14ac:dyDescent="0.25">
      <c r="A17" s="3">
        <v>2010</v>
      </c>
      <c r="B17" s="4">
        <v>515000</v>
      </c>
    </row>
    <row r="18" spans="1:2" x14ac:dyDescent="0.25">
      <c r="A18" s="3">
        <v>2009</v>
      </c>
      <c r="B18" s="4">
        <v>496900</v>
      </c>
    </row>
    <row r="19" spans="1:2" x14ac:dyDescent="0.25">
      <c r="A19" s="3">
        <v>2008</v>
      </c>
      <c r="B19" s="4">
        <v>461500</v>
      </c>
    </row>
    <row r="20" spans="1:2" x14ac:dyDescent="0.25">
      <c r="A20" s="3">
        <v>2007</v>
      </c>
      <c r="B20" s="4">
        <v>433700</v>
      </c>
    </row>
    <row r="21" spans="1:2" x14ac:dyDescent="0.25">
      <c r="A21" s="3">
        <v>2006</v>
      </c>
      <c r="B21" s="4">
        <v>408000</v>
      </c>
    </row>
    <row r="22" spans="1:2" x14ac:dyDescent="0.25">
      <c r="A22" s="3">
        <v>2005</v>
      </c>
      <c r="B22" s="4">
        <v>381500</v>
      </c>
    </row>
    <row r="23" spans="1:2" x14ac:dyDescent="0.25">
      <c r="A23" s="3">
        <v>2004</v>
      </c>
      <c r="B23" s="4">
        <v>358000</v>
      </c>
    </row>
    <row r="24" spans="1:2" x14ac:dyDescent="0.25">
      <c r="A24" s="3">
        <v>2003</v>
      </c>
      <c r="B24" s="4">
        <v>332000</v>
      </c>
    </row>
    <row r="25" spans="1:2" x14ac:dyDescent="0.25">
      <c r="A25" s="3">
        <v>2002</v>
      </c>
      <c r="B25" s="4">
        <v>309000</v>
      </c>
    </row>
    <row r="26" spans="1:2" x14ac:dyDescent="0.25">
      <c r="A26" s="3">
        <v>2001</v>
      </c>
      <c r="B26" s="4">
        <v>286000</v>
      </c>
    </row>
    <row r="27" spans="1:2" x14ac:dyDescent="0.25">
      <c r="A27" s="3">
        <v>2000</v>
      </c>
      <c r="B27" s="4">
        <v>260100</v>
      </c>
    </row>
    <row r="28" spans="1:2" x14ac:dyDescent="0.25">
      <c r="A28" s="3">
        <v>1999</v>
      </c>
      <c r="B28" s="4">
        <v>236460</v>
      </c>
    </row>
    <row r="29" spans="1:2" x14ac:dyDescent="0.25">
      <c r="A29" s="3">
        <v>1998</v>
      </c>
      <c r="B29" s="4">
        <v>203826</v>
      </c>
    </row>
    <row r="30" spans="1:2" x14ac:dyDescent="0.25">
      <c r="A30" s="3">
        <v>1997</v>
      </c>
      <c r="B30" s="4">
        <v>172005</v>
      </c>
    </row>
    <row r="31" spans="1:2" x14ac:dyDescent="0.25">
      <c r="A31" s="3">
        <v>1996</v>
      </c>
      <c r="B31" s="4">
        <v>142125</v>
      </c>
    </row>
    <row r="32" spans="1:2" x14ac:dyDescent="0.25">
      <c r="A32" s="3">
        <v>1995</v>
      </c>
      <c r="B32" s="4">
        <v>118934</v>
      </c>
    </row>
    <row r="33" spans="1:2" x14ac:dyDescent="0.25">
      <c r="A33" s="3">
        <v>1994</v>
      </c>
      <c r="B33" s="4">
        <v>98700</v>
      </c>
    </row>
    <row r="34" spans="1:2" x14ac:dyDescent="0.25">
      <c r="A34" s="3">
        <v>1993</v>
      </c>
      <c r="B34" s="4">
        <v>81510</v>
      </c>
    </row>
    <row r="35" spans="1:2" x14ac:dyDescent="0.25">
      <c r="A35" s="3">
        <v>1992</v>
      </c>
      <c r="B35" s="4">
        <v>65190</v>
      </c>
    </row>
    <row r="36" spans="1:2" x14ac:dyDescent="0.25">
      <c r="A36" s="3">
        <v>1991</v>
      </c>
      <c r="B36" s="4">
        <v>51720</v>
      </c>
    </row>
    <row r="37" spans="1:2" x14ac:dyDescent="0.25">
      <c r="A37" s="3">
        <v>1990</v>
      </c>
      <c r="B37" s="4">
        <v>41025</v>
      </c>
    </row>
    <row r="38" spans="1:2" x14ac:dyDescent="0.25">
      <c r="A38" s="3">
        <v>1989</v>
      </c>
      <c r="B38" s="4">
        <v>32560</v>
      </c>
    </row>
    <row r="39" spans="1:2" x14ac:dyDescent="0.25">
      <c r="A39" s="3">
        <v>1988</v>
      </c>
      <c r="B39" s="4">
        <v>25637</v>
      </c>
    </row>
    <row r="40" spans="1:2" x14ac:dyDescent="0.25">
      <c r="A40" s="3">
        <v>1987</v>
      </c>
      <c r="B40" s="4">
        <v>20510</v>
      </c>
    </row>
    <row r="41" spans="1:2" x14ac:dyDescent="0.25">
      <c r="A41" s="3">
        <v>1986</v>
      </c>
      <c r="B41" s="4">
        <v>16811</v>
      </c>
    </row>
    <row r="42" spans="1:2" x14ac:dyDescent="0.25">
      <c r="A42" s="3">
        <v>1985</v>
      </c>
      <c r="B42" s="4">
        <v>13558</v>
      </c>
    </row>
    <row r="43" spans="1:2" x14ac:dyDescent="0.25">
      <c r="A43" s="3">
        <v>1984</v>
      </c>
      <c r="B43" s="4">
        <v>11298</v>
      </c>
    </row>
  </sheetData>
  <mergeCells count="1">
    <mergeCell ref="A1:A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XFD41"/>
  <sheetViews>
    <sheetView tabSelected="1" zoomScale="60" zoomScaleNormal="60" workbookViewId="0">
      <selection activeCell="AA46" sqref="AA46"/>
    </sheetView>
  </sheetViews>
  <sheetFormatPr baseColWidth="10" defaultColWidth="8" defaultRowHeight="15" x14ac:dyDescent="0.25"/>
  <cols>
    <col min="1" max="1" width="8" style="22"/>
    <col min="2" max="2" width="7" style="22" customWidth="1"/>
    <col min="3" max="3" width="16.85546875" style="22" customWidth="1"/>
    <col min="4" max="4" width="27.28515625" style="22" customWidth="1"/>
    <col min="5" max="5" width="23.5703125" style="22" customWidth="1"/>
    <col min="6" max="6" width="30.28515625" style="22" customWidth="1"/>
    <col min="7" max="8" width="14.42578125" style="25" customWidth="1"/>
    <col min="9" max="9" width="7.28515625" style="22" hidden="1" customWidth="1"/>
    <col min="10" max="10" width="17.7109375" style="22" customWidth="1"/>
    <col min="11" max="11" width="20" style="22" customWidth="1"/>
    <col min="12" max="12" width="21.42578125" style="22" customWidth="1"/>
    <col min="13" max="13" width="23" style="22" customWidth="1"/>
    <col min="14" max="14" width="24.5703125" style="22" customWidth="1"/>
    <col min="15" max="15" width="16" style="22" customWidth="1"/>
    <col min="16" max="16" width="21.42578125" style="22" customWidth="1"/>
    <col min="17" max="17" width="23" style="22" customWidth="1"/>
    <col min="18" max="18" width="24.5703125" style="22" customWidth="1"/>
    <col min="19" max="19" width="16" style="22" customWidth="1"/>
    <col min="20" max="20" width="21.42578125" style="22" customWidth="1"/>
    <col min="21" max="22" width="16.42578125" style="22" customWidth="1"/>
    <col min="23" max="23" width="23" style="22" customWidth="1"/>
    <col min="24" max="24" width="26.7109375" style="22" customWidth="1"/>
    <col min="25" max="26" width="16.42578125" style="22" customWidth="1"/>
    <col min="27" max="27" width="23" style="22" customWidth="1"/>
    <col min="28" max="28" width="26.7109375" style="22" customWidth="1"/>
    <col min="29" max="29" width="14.28515625" style="22" customWidth="1"/>
    <col min="30" max="16373" width="8" style="22"/>
    <col min="16374" max="16379" width="25.85546875" style="25" hidden="1" customWidth="1"/>
    <col min="16380" max="16380" width="0" style="22" hidden="1" customWidth="1"/>
    <col min="16381" max="16381" width="10.7109375" style="22" hidden="1" customWidth="1"/>
    <col min="16382" max="16384" width="8" style="22"/>
  </cols>
  <sheetData>
    <row r="1" spans="2:28 16373:16381" x14ac:dyDescent="0.25">
      <c r="M1" s="23"/>
      <c r="N1" s="23"/>
      <c r="Q1" s="23"/>
      <c r="R1" s="23"/>
    </row>
    <row r="2" spans="2:28 16373:16381" s="43" customFormat="1" ht="50.25" customHeight="1" x14ac:dyDescent="0.25">
      <c r="B2" s="113" t="s">
        <v>3</v>
      </c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59"/>
      <c r="R2" s="93"/>
      <c r="XET2" s="62"/>
      <c r="XEU2" s="62"/>
      <c r="XEV2" s="62"/>
      <c r="XEW2" s="62"/>
      <c r="XEX2" s="62"/>
      <c r="XEY2" s="62"/>
    </row>
    <row r="3" spans="2:28 16373:16381" s="43" customFormat="1" ht="50.25" customHeight="1" x14ac:dyDescent="0.25">
      <c r="B3" s="113" t="s">
        <v>4</v>
      </c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59"/>
      <c r="R3" s="93"/>
      <c r="XET3" s="62"/>
      <c r="XEU3" s="62"/>
      <c r="XEV3" s="62"/>
      <c r="XEW3" s="62"/>
      <c r="XEX3" s="62"/>
      <c r="XEY3" s="62"/>
    </row>
    <row r="4" spans="2:28 16373:16381" x14ac:dyDescent="0.25">
      <c r="B4" s="24"/>
      <c r="C4" s="25"/>
      <c r="D4" s="25"/>
      <c r="E4" s="25"/>
      <c r="F4" s="25"/>
    </row>
    <row r="5" spans="2:28 16373:16381" ht="27.75" customHeight="1" x14ac:dyDescent="0.25">
      <c r="B5" s="114" t="s">
        <v>5</v>
      </c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</row>
    <row r="6" spans="2:28 16373:16381" ht="12.75" customHeight="1" x14ac:dyDescent="0.25"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</row>
    <row r="7" spans="2:28 16373:16381" s="68" customFormat="1" ht="27.75" customHeight="1" x14ac:dyDescent="0.25">
      <c r="B7" s="116" t="s">
        <v>6</v>
      </c>
      <c r="C7" s="116"/>
      <c r="D7" s="116"/>
      <c r="E7" s="36" t="s">
        <v>7</v>
      </c>
      <c r="F7" s="37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XET7" s="69"/>
      <c r="XEU7" s="69"/>
      <c r="XEV7" s="69"/>
      <c r="XEW7" s="69"/>
      <c r="XEX7" s="69"/>
      <c r="XEY7" s="69"/>
    </row>
    <row r="8" spans="2:28 16373:16381" ht="12.75" customHeight="1" x14ac:dyDescent="0.25">
      <c r="B8" s="115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115"/>
      <c r="Y8" s="115"/>
      <c r="Z8" s="115"/>
      <c r="AA8" s="115"/>
      <c r="AB8" s="115"/>
    </row>
    <row r="9" spans="2:28 16373:16381" s="68" customFormat="1" ht="27.75" customHeight="1" x14ac:dyDescent="0.25">
      <c r="B9" s="116" t="s">
        <v>8</v>
      </c>
      <c r="C9" s="116"/>
      <c r="D9" s="116"/>
      <c r="E9" s="36" t="s">
        <v>9</v>
      </c>
      <c r="F9" s="37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XET9" s="69"/>
      <c r="XEU9" s="69"/>
      <c r="XEV9" s="69"/>
      <c r="XEW9" s="69"/>
      <c r="XEX9" s="69"/>
      <c r="XEY9" s="69"/>
    </row>
    <row r="10" spans="2:28 16373:16381" ht="12.75" customHeight="1" x14ac:dyDescent="0.25"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</row>
    <row r="11" spans="2:28 16373:16381" s="68" customFormat="1" ht="27.75" customHeight="1" x14ac:dyDescent="0.25">
      <c r="B11" s="116" t="s">
        <v>10</v>
      </c>
      <c r="C11" s="116"/>
      <c r="D11" s="116"/>
      <c r="E11" s="36" t="s">
        <v>11</v>
      </c>
      <c r="F11" s="37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XET11" s="69"/>
      <c r="XEU11" s="69"/>
      <c r="XEV11" s="69"/>
      <c r="XEW11" s="69"/>
      <c r="XEX11" s="69"/>
      <c r="XEY11" s="69"/>
    </row>
    <row r="12" spans="2:28 16373:16381" ht="12.75" customHeight="1" thickBot="1" x14ac:dyDescent="0.3">
      <c r="B12" s="121"/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XES12"/>
      <c r="XET12"/>
      <c r="XEU12"/>
      <c r="XEV12"/>
      <c r="XEW12"/>
      <c r="XEX12"/>
      <c r="XEY12"/>
      <c r="XEZ12"/>
      <c r="XFA12"/>
    </row>
    <row r="13" spans="2:28 16373:16381" ht="41.25" customHeight="1" thickBot="1" x14ac:dyDescent="0.3">
      <c r="B13" s="148" t="s">
        <v>12</v>
      </c>
      <c r="C13" s="149"/>
      <c r="D13" s="149"/>
      <c r="E13" s="149"/>
      <c r="F13" s="149"/>
      <c r="G13" s="149"/>
      <c r="H13" s="150"/>
      <c r="I13"/>
      <c r="J13"/>
      <c r="K13"/>
      <c r="L13"/>
      <c r="M13"/>
      <c r="N13"/>
      <c r="O13"/>
      <c r="P13"/>
      <c r="Q13"/>
      <c r="R13"/>
      <c r="S13"/>
      <c r="T13"/>
      <c r="U13" s="70"/>
      <c r="V13" s="70"/>
      <c r="W13" s="70"/>
      <c r="X13" s="70"/>
      <c r="Y13" s="70"/>
      <c r="Z13" s="70"/>
      <c r="AA13" s="70"/>
      <c r="AB13" s="70"/>
      <c r="XES13"/>
      <c r="XET13"/>
      <c r="XEU13"/>
      <c r="XEV13"/>
      <c r="XEW13"/>
      <c r="XEX13"/>
      <c r="XEY13"/>
      <c r="XEZ13"/>
      <c r="XFA13"/>
    </row>
    <row r="14" spans="2:28 16373:16381" ht="60" x14ac:dyDescent="0.25">
      <c r="B14" s="71" t="s">
        <v>13</v>
      </c>
      <c r="C14" s="151" t="s">
        <v>14</v>
      </c>
      <c r="D14" s="151"/>
      <c r="E14" s="151"/>
      <c r="F14" s="72" t="s">
        <v>15</v>
      </c>
      <c r="G14" s="72" t="s">
        <v>16</v>
      </c>
      <c r="H14" s="66" t="s">
        <v>17</v>
      </c>
      <c r="I14"/>
      <c r="K14"/>
      <c r="L14"/>
      <c r="M14"/>
      <c r="N14"/>
      <c r="O14"/>
      <c r="P14"/>
      <c r="Q14"/>
      <c r="R14"/>
      <c r="S14"/>
      <c r="T14"/>
      <c r="U14" s="70"/>
      <c r="V14" s="70"/>
      <c r="W14" s="70"/>
      <c r="X14" s="70"/>
      <c r="Y14" s="70"/>
      <c r="Z14" s="70"/>
      <c r="AA14" s="70"/>
      <c r="AB14" s="70"/>
      <c r="XES14"/>
      <c r="XET14"/>
      <c r="XEU14"/>
      <c r="XEV14"/>
      <c r="XEW14"/>
      <c r="XEX14"/>
      <c r="XEY14"/>
      <c r="XEZ14"/>
      <c r="XFA14"/>
    </row>
    <row r="15" spans="2:28 16373:16381" ht="22.5" customHeight="1" x14ac:dyDescent="0.25">
      <c r="B15" s="79">
        <v>1</v>
      </c>
      <c r="C15" s="100" t="s">
        <v>18</v>
      </c>
      <c r="D15" s="100"/>
      <c r="E15" s="100"/>
      <c r="F15" s="61" t="s">
        <v>19</v>
      </c>
      <c r="G15" s="67">
        <v>0</v>
      </c>
      <c r="H15" s="80">
        <f ca="1">XET38/EG</f>
        <v>0</v>
      </c>
      <c r="I15"/>
      <c r="J15"/>
      <c r="K15"/>
      <c r="L15"/>
      <c r="M15"/>
      <c r="N15"/>
      <c r="O15"/>
      <c r="Q15"/>
      <c r="R15"/>
      <c r="S15"/>
      <c r="U15" s="70"/>
      <c r="V15" s="70"/>
      <c r="W15" s="70"/>
      <c r="X15" s="70"/>
      <c r="Y15" s="70"/>
      <c r="Z15" s="70"/>
      <c r="AA15" s="70"/>
      <c r="AB15" s="70"/>
      <c r="XES15"/>
      <c r="XET15"/>
      <c r="XEU15"/>
      <c r="XEV15"/>
      <c r="XEW15"/>
      <c r="XEX15"/>
      <c r="XEY15"/>
      <c r="XEZ15"/>
      <c r="XFA15"/>
    </row>
    <row r="16" spans="2:28 16373:16381" ht="21.75" customHeight="1" x14ac:dyDescent="0.25">
      <c r="B16" s="81">
        <v>2</v>
      </c>
      <c r="C16" s="100" t="s">
        <v>18</v>
      </c>
      <c r="D16" s="100"/>
      <c r="E16" s="100"/>
      <c r="F16" s="61" t="s">
        <v>19</v>
      </c>
      <c r="G16" s="67">
        <v>0</v>
      </c>
      <c r="H16" s="80">
        <f ca="1">XEU38/EG</f>
        <v>0</v>
      </c>
      <c r="I16"/>
      <c r="J16"/>
      <c r="K16"/>
      <c r="L16"/>
      <c r="M16"/>
      <c r="N16"/>
      <c r="O16"/>
      <c r="P16"/>
      <c r="Q16"/>
      <c r="R16"/>
      <c r="S16"/>
      <c r="T16"/>
      <c r="U16" s="73"/>
      <c r="V16" s="73"/>
      <c r="W16" s="73"/>
      <c r="X16" s="73"/>
      <c r="Y16" s="73"/>
      <c r="Z16" s="73"/>
      <c r="AA16" s="73"/>
      <c r="AB16" s="73"/>
      <c r="XES16"/>
      <c r="XET16"/>
      <c r="XEU16"/>
      <c r="XEV16"/>
      <c r="XEW16"/>
      <c r="XEX16"/>
      <c r="XEY16"/>
      <c r="XEZ16"/>
      <c r="XFA16"/>
    </row>
    <row r="17" spans="1:30 16357:16384" ht="21.75" customHeight="1" x14ac:dyDescent="0.25">
      <c r="B17" s="81">
        <v>3</v>
      </c>
      <c r="C17" s="100" t="s">
        <v>18</v>
      </c>
      <c r="D17" s="100"/>
      <c r="E17" s="100"/>
      <c r="F17" s="61" t="s">
        <v>19</v>
      </c>
      <c r="G17" s="67">
        <v>0</v>
      </c>
      <c r="H17" s="80">
        <f>XEV39/EG</f>
        <v>0</v>
      </c>
      <c r="I17"/>
      <c r="J17" t="s">
        <v>20</v>
      </c>
      <c r="K17"/>
      <c r="L17"/>
      <c r="M17"/>
      <c r="N17"/>
      <c r="O17"/>
      <c r="P17"/>
      <c r="Q17"/>
      <c r="R17"/>
      <c r="S17"/>
      <c r="T17"/>
      <c r="U17" s="73"/>
      <c r="V17" s="73"/>
      <c r="W17" s="73"/>
      <c r="X17" s="73"/>
      <c r="Y17" s="73"/>
      <c r="Z17" s="73"/>
      <c r="AA17" s="73"/>
      <c r="AB17" s="73"/>
      <c r="XES17"/>
      <c r="XET17"/>
      <c r="XEU17"/>
      <c r="XEV17"/>
      <c r="XEW17"/>
      <c r="XEX17"/>
      <c r="XEY17"/>
      <c r="XEZ17"/>
      <c r="XFA17"/>
    </row>
    <row r="18" spans="1:30 16357:16384" ht="21.75" customHeight="1" x14ac:dyDescent="0.25">
      <c r="B18" s="81">
        <v>4</v>
      </c>
      <c r="C18" s="100" t="s">
        <v>18</v>
      </c>
      <c r="D18" s="100"/>
      <c r="E18" s="100"/>
      <c r="F18" s="61" t="s">
        <v>19</v>
      </c>
      <c r="G18" s="67">
        <v>0</v>
      </c>
      <c r="H18" s="80">
        <f ca="1">XEW38/EG</f>
        <v>0</v>
      </c>
      <c r="I18"/>
      <c r="J18"/>
      <c r="K18"/>
      <c r="L18"/>
      <c r="M18"/>
      <c r="N18"/>
      <c r="O18"/>
      <c r="P18"/>
      <c r="Q18"/>
      <c r="R18"/>
      <c r="S18"/>
      <c r="T18"/>
      <c r="U18" s="73"/>
      <c r="V18" s="73"/>
      <c r="W18" s="73"/>
      <c r="X18" s="73"/>
      <c r="Y18" s="73"/>
      <c r="Z18" s="73"/>
      <c r="AA18" s="73"/>
      <c r="AB18" s="73"/>
      <c r="XES18"/>
      <c r="XET18"/>
      <c r="XEU18"/>
      <c r="XEV18"/>
      <c r="XEW18"/>
      <c r="XEX18"/>
      <c r="XEY18"/>
      <c r="XEZ18"/>
      <c r="XFA18"/>
    </row>
    <row r="19" spans="1:30 16357:16384" ht="21.75" customHeight="1" x14ac:dyDescent="0.25">
      <c r="B19" s="81">
        <v>5</v>
      </c>
      <c r="C19" s="100" t="s">
        <v>18</v>
      </c>
      <c r="D19" s="100"/>
      <c r="E19" s="100"/>
      <c r="F19" s="61" t="s">
        <v>19</v>
      </c>
      <c r="G19" s="67">
        <v>0</v>
      </c>
      <c r="H19" s="80">
        <f ca="1">XEX38/EG</f>
        <v>0</v>
      </c>
      <c r="I19"/>
      <c r="J19"/>
      <c r="K19"/>
      <c r="L19"/>
      <c r="M19"/>
      <c r="N19"/>
      <c r="O19"/>
      <c r="P19"/>
      <c r="Q19"/>
      <c r="R19"/>
      <c r="S19"/>
      <c r="T19"/>
      <c r="U19" s="73"/>
      <c r="V19" s="73"/>
      <c r="W19" s="73"/>
      <c r="X19" s="73"/>
      <c r="Y19" s="73"/>
      <c r="Z19" s="73"/>
      <c r="AA19" s="73"/>
      <c r="AB19" s="73"/>
      <c r="XES19"/>
      <c r="XET19"/>
      <c r="XEU19"/>
      <c r="XEV19"/>
      <c r="XEW19"/>
      <c r="XEX19"/>
      <c r="XEY19"/>
      <c r="XEZ19"/>
      <c r="XFA19"/>
    </row>
    <row r="20" spans="1:30 16357:16384" ht="21.75" customHeight="1" thickBot="1" x14ac:dyDescent="0.3">
      <c r="B20" s="82">
        <v>6</v>
      </c>
      <c r="C20" s="147" t="s">
        <v>18</v>
      </c>
      <c r="D20" s="147"/>
      <c r="E20" s="147"/>
      <c r="F20" s="83" t="s">
        <v>19</v>
      </c>
      <c r="G20" s="84">
        <v>0</v>
      </c>
      <c r="H20" s="85">
        <f ca="1">XEY38/EG</f>
        <v>0</v>
      </c>
      <c r="I20"/>
      <c r="J20"/>
      <c r="K20"/>
      <c r="L20"/>
      <c r="M20"/>
      <c r="N20"/>
      <c r="O20"/>
      <c r="P20"/>
      <c r="Q20"/>
      <c r="R20"/>
      <c r="S20"/>
      <c r="T20"/>
      <c r="U20" s="73"/>
      <c r="V20" s="73"/>
      <c r="W20" s="73"/>
      <c r="X20" s="73"/>
      <c r="Y20" s="73"/>
      <c r="Z20" s="73"/>
      <c r="AA20" s="73"/>
      <c r="AB20" s="73"/>
      <c r="XES20"/>
      <c r="XET20"/>
      <c r="XEU20"/>
      <c r="XEV20"/>
      <c r="XEW20"/>
      <c r="XEX20"/>
      <c r="XEY20"/>
      <c r="XEZ20"/>
      <c r="XFA20"/>
    </row>
    <row r="21" spans="1:30 16357:16384" ht="15.75" thickBot="1" x14ac:dyDescent="0.3">
      <c r="B21" s="24"/>
      <c r="C21" s="25"/>
      <c r="D21" s="25"/>
      <c r="E21" s="25"/>
      <c r="F21" s="25"/>
      <c r="XES21"/>
      <c r="XET21"/>
      <c r="XEU21"/>
      <c r="XEV21"/>
      <c r="XEW21"/>
      <c r="XEX21"/>
      <c r="XEY21"/>
      <c r="XEZ21"/>
      <c r="XFA21"/>
    </row>
    <row r="22" spans="1:30 16357:16384" s="39" customFormat="1" ht="23.25" customHeight="1" thickBot="1" x14ac:dyDescent="0.3">
      <c r="A22" s="22"/>
      <c r="B22" s="122" t="s">
        <v>21</v>
      </c>
      <c r="C22" s="123"/>
      <c r="D22" s="123"/>
      <c r="E22" s="123"/>
      <c r="F22" s="124"/>
      <c r="G22" s="131" t="s">
        <v>22</v>
      </c>
      <c r="H22" s="132"/>
      <c r="I22" s="132"/>
      <c r="J22" s="132"/>
      <c r="K22" s="132"/>
      <c r="L22" s="133"/>
      <c r="M22" s="140" t="s">
        <v>23</v>
      </c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2"/>
      <c r="AC22"/>
      <c r="XEC22" s="22"/>
      <c r="XED22" s="22"/>
      <c r="XEE22" s="22"/>
      <c r="XEF22" s="22"/>
      <c r="XEG22" s="22"/>
      <c r="XEH22" s="22"/>
      <c r="XEI22" s="22"/>
      <c r="XEJ22" s="22"/>
      <c r="XEK22" s="22"/>
      <c r="XEL22" s="22"/>
      <c r="XEM22" s="22"/>
      <c r="XEN22" s="22"/>
      <c r="XEO22" s="22"/>
      <c r="XEP22" s="22"/>
      <c r="XEQ22" s="22"/>
      <c r="XER22" s="22"/>
      <c r="XES22"/>
      <c r="XET22"/>
      <c r="XEU22"/>
      <c r="XEV22"/>
      <c r="XEW22"/>
      <c r="XEX22"/>
      <c r="XEY22"/>
      <c r="XEZ22"/>
      <c r="XFA22"/>
      <c r="XFB22" s="22"/>
      <c r="XFC22" s="22"/>
      <c r="XFD22" s="22"/>
    </row>
    <row r="23" spans="1:30 16357:16384" s="39" customFormat="1" ht="23.25" customHeight="1" thickBot="1" x14ac:dyDescent="0.3">
      <c r="A23" s="22"/>
      <c r="B23" s="125"/>
      <c r="C23" s="126"/>
      <c r="D23" s="126"/>
      <c r="E23" s="126"/>
      <c r="F23" s="127"/>
      <c r="G23" s="134"/>
      <c r="H23" s="135"/>
      <c r="I23" s="135"/>
      <c r="J23" s="135"/>
      <c r="K23" s="135"/>
      <c r="L23" s="136"/>
      <c r="M23" s="174" t="s">
        <v>24</v>
      </c>
      <c r="N23" s="175"/>
      <c r="O23" s="175"/>
      <c r="P23" s="175"/>
      <c r="Q23" s="175"/>
      <c r="R23" s="175"/>
      <c r="S23" s="175"/>
      <c r="T23" s="176"/>
      <c r="U23" s="174" t="s">
        <v>25</v>
      </c>
      <c r="V23" s="175"/>
      <c r="W23" s="175"/>
      <c r="X23" s="175"/>
      <c r="Y23" s="175"/>
      <c r="Z23" s="175"/>
      <c r="AA23" s="175"/>
      <c r="AB23" s="176"/>
      <c r="AC23"/>
      <c r="XEC23" s="22"/>
      <c r="XED23" s="22"/>
      <c r="XEE23" s="22"/>
      <c r="XEF23" s="22"/>
      <c r="XEG23" s="22"/>
      <c r="XEH23" s="22"/>
      <c r="XEI23" s="22"/>
      <c r="XEJ23" s="22"/>
      <c r="XEK23" s="22"/>
      <c r="XEL23" s="22"/>
      <c r="XEM23" s="22"/>
      <c r="XEN23" s="22"/>
      <c r="XEO23" s="22"/>
      <c r="XEP23" s="22"/>
      <c r="XEQ23" s="22"/>
      <c r="XER23" s="22"/>
      <c r="XES23"/>
      <c r="XET23"/>
      <c r="XEU23"/>
      <c r="XEV23"/>
      <c r="XEW23"/>
      <c r="XEX23"/>
      <c r="XEY23"/>
      <c r="XEZ23"/>
      <c r="XFA23"/>
      <c r="XFB23" s="22"/>
      <c r="XFC23" s="22"/>
      <c r="XFD23" s="22"/>
    </row>
    <row r="24" spans="1:30 16357:16384" s="39" customFormat="1" ht="53.25" customHeight="1" x14ac:dyDescent="0.25">
      <c r="A24" s="22"/>
      <c r="B24" s="125"/>
      <c r="C24" s="126"/>
      <c r="D24" s="126"/>
      <c r="E24" s="126"/>
      <c r="F24" s="127"/>
      <c r="G24" s="137"/>
      <c r="H24" s="138"/>
      <c r="I24" s="138"/>
      <c r="J24" s="138"/>
      <c r="K24" s="138"/>
      <c r="L24" s="139"/>
      <c r="M24" s="143" t="s">
        <v>26</v>
      </c>
      <c r="N24" s="144"/>
      <c r="O24" s="145"/>
      <c r="P24" s="146"/>
      <c r="Q24" s="143" t="s">
        <v>48</v>
      </c>
      <c r="R24" s="144"/>
      <c r="S24" s="145"/>
      <c r="T24" s="146"/>
      <c r="U24" s="143" t="s">
        <v>26</v>
      </c>
      <c r="V24" s="144"/>
      <c r="W24" s="145"/>
      <c r="X24" s="146"/>
      <c r="Y24" s="182" t="s">
        <v>48</v>
      </c>
      <c r="Z24" s="183"/>
      <c r="AA24" s="183"/>
      <c r="AB24" s="184"/>
      <c r="AC24"/>
      <c r="XEC24" s="22"/>
      <c r="XED24" s="22"/>
      <c r="XEE24" s="22"/>
      <c r="XEF24" s="22"/>
      <c r="XEG24" s="22"/>
      <c r="XEH24" s="22"/>
      <c r="XEI24" s="22"/>
      <c r="XEJ24" s="22"/>
      <c r="XEK24" s="22"/>
      <c r="XEL24" s="22"/>
      <c r="XEM24" s="22"/>
      <c r="XEN24" s="22"/>
      <c r="XEO24" s="22"/>
      <c r="XEP24" s="22"/>
      <c r="XEQ24" s="22"/>
      <c r="XER24" s="22"/>
      <c r="XES24" s="22"/>
      <c r="XET24" s="25"/>
      <c r="XEU24" s="25"/>
      <c r="XEV24" s="25"/>
      <c r="XEW24" s="25"/>
      <c r="XEX24" s="25"/>
      <c r="XEY24" s="25"/>
      <c r="XEZ24" s="22"/>
      <c r="XFA24" s="22"/>
      <c r="XFB24" s="22"/>
      <c r="XFC24" s="22"/>
      <c r="XFD24" s="22"/>
    </row>
    <row r="25" spans="1:30 16357:16384" s="60" customFormat="1" ht="23.25" customHeight="1" x14ac:dyDescent="0.25">
      <c r="A25" s="27"/>
      <c r="B25" s="128"/>
      <c r="C25" s="129"/>
      <c r="D25" s="129"/>
      <c r="E25" s="129"/>
      <c r="F25" s="130"/>
      <c r="G25" s="111" t="s">
        <v>27</v>
      </c>
      <c r="H25" s="112"/>
      <c r="I25" s="112"/>
      <c r="J25" s="112"/>
      <c r="K25" s="112"/>
      <c r="L25" s="48">
        <v>1500</v>
      </c>
      <c r="M25" s="117" t="s">
        <v>28</v>
      </c>
      <c r="N25" s="118"/>
      <c r="O25" s="119"/>
      <c r="P25" s="87">
        <v>1500</v>
      </c>
      <c r="Q25" s="117" t="s">
        <v>28</v>
      </c>
      <c r="R25" s="118"/>
      <c r="S25" s="119"/>
      <c r="T25" s="87">
        <v>500</v>
      </c>
      <c r="U25" s="179" t="s">
        <v>27</v>
      </c>
      <c r="V25" s="180"/>
      <c r="W25" s="181"/>
      <c r="X25" s="48">
        <v>1500</v>
      </c>
      <c r="Y25" s="179" t="s">
        <v>27</v>
      </c>
      <c r="Z25" s="180"/>
      <c r="AA25" s="181"/>
      <c r="AB25" s="48">
        <v>500</v>
      </c>
      <c r="AC25"/>
      <c r="XEC25" s="27"/>
      <c r="XED25" s="27"/>
      <c r="XEE25" s="27"/>
      <c r="XEF25" s="27"/>
      <c r="XEG25" s="27"/>
      <c r="XEH25" s="27"/>
      <c r="XEI25" s="27"/>
      <c r="XEJ25" s="27"/>
      <c r="XEK25" s="27"/>
      <c r="XEL25" s="27"/>
      <c r="XEM25" s="27"/>
      <c r="XEN25" s="27"/>
      <c r="XEO25" s="27"/>
      <c r="XEP25" s="27"/>
      <c r="XEQ25" s="27"/>
      <c r="XER25" s="27"/>
      <c r="XES25" s="27"/>
      <c r="XET25" s="63"/>
      <c r="XEU25" s="63"/>
      <c r="XEV25" s="63"/>
      <c r="XEW25" s="63"/>
      <c r="XEX25" s="63"/>
      <c r="XEY25" s="63"/>
      <c r="XEZ25" s="27"/>
      <c r="XFA25" s="27"/>
      <c r="XFB25" s="27"/>
      <c r="XFC25" s="27"/>
      <c r="XFD25" s="27"/>
    </row>
    <row r="26" spans="1:30 16357:16384" s="40" customFormat="1" ht="19.5" customHeight="1" x14ac:dyDescent="0.25">
      <c r="A26" s="28"/>
      <c r="B26" s="163" t="s">
        <v>29</v>
      </c>
      <c r="C26" s="165" t="s">
        <v>30</v>
      </c>
      <c r="D26" s="165" t="s">
        <v>31</v>
      </c>
      <c r="E26" s="165" t="s">
        <v>32</v>
      </c>
      <c r="F26" s="167" t="s">
        <v>33</v>
      </c>
      <c r="G26" s="157" t="s">
        <v>34</v>
      </c>
      <c r="H26" s="158"/>
      <c r="I26" s="158"/>
      <c r="J26" s="159" t="s">
        <v>35</v>
      </c>
      <c r="K26" s="159" t="s">
        <v>36</v>
      </c>
      <c r="L26" s="161" t="s">
        <v>37</v>
      </c>
      <c r="M26" s="105" t="s">
        <v>38</v>
      </c>
      <c r="N26" s="106"/>
      <c r="O26" s="98" t="s">
        <v>39</v>
      </c>
      <c r="P26" s="155" t="s">
        <v>40</v>
      </c>
      <c r="Q26" s="105" t="s">
        <v>38</v>
      </c>
      <c r="R26" s="106"/>
      <c r="S26" s="98" t="s">
        <v>39</v>
      </c>
      <c r="T26" s="155" t="s">
        <v>40</v>
      </c>
      <c r="U26" s="177" t="s">
        <v>41</v>
      </c>
      <c r="V26" s="98" t="s">
        <v>42</v>
      </c>
      <c r="W26" s="98" t="s">
        <v>43</v>
      </c>
      <c r="X26" s="185" t="s">
        <v>44</v>
      </c>
      <c r="Y26" s="177" t="s">
        <v>41</v>
      </c>
      <c r="Z26" s="98" t="s">
        <v>42</v>
      </c>
      <c r="AA26" s="98" t="s">
        <v>43</v>
      </c>
      <c r="AB26" s="185" t="s">
        <v>44</v>
      </c>
      <c r="AC26"/>
      <c r="XEC26" s="28"/>
      <c r="XED26" s="28"/>
      <c r="XEE26" s="28"/>
      <c r="XEF26" s="28"/>
      <c r="XEG26" s="28"/>
      <c r="XEH26" s="28"/>
      <c r="XEI26" s="28"/>
      <c r="XEJ26" s="28"/>
      <c r="XEK26" s="28"/>
      <c r="XEL26" s="28"/>
      <c r="XEM26" s="28"/>
      <c r="XEN26" s="28"/>
      <c r="XEO26" s="28"/>
      <c r="XEP26" s="28"/>
      <c r="XEQ26" s="28"/>
      <c r="XER26" s="28"/>
      <c r="XES26" s="28"/>
      <c r="XET26" s="64"/>
      <c r="XEU26" s="64"/>
      <c r="XEV26" s="64"/>
      <c r="XEW26" s="64"/>
      <c r="XEX26" s="64"/>
      <c r="XEY26" s="64"/>
      <c r="XEZ26" s="28"/>
      <c r="XFA26" s="28"/>
      <c r="XFB26" s="28"/>
      <c r="XFC26" s="28"/>
      <c r="XFD26" s="28"/>
    </row>
    <row r="27" spans="1:30 16357:16384" s="40" customFormat="1" ht="80.25" customHeight="1" x14ac:dyDescent="0.25">
      <c r="A27" s="28"/>
      <c r="B27" s="164"/>
      <c r="C27" s="166"/>
      <c r="D27" s="166"/>
      <c r="E27" s="166"/>
      <c r="F27" s="168"/>
      <c r="G27" s="74">
        <v>81101500</v>
      </c>
      <c r="H27" s="75">
        <v>80101600</v>
      </c>
      <c r="I27" s="76"/>
      <c r="J27" s="160"/>
      <c r="K27" s="160"/>
      <c r="L27" s="162"/>
      <c r="M27" s="107"/>
      <c r="N27" s="108"/>
      <c r="O27" s="99"/>
      <c r="P27" s="156"/>
      <c r="Q27" s="107"/>
      <c r="R27" s="108"/>
      <c r="S27" s="99"/>
      <c r="T27" s="156"/>
      <c r="U27" s="178"/>
      <c r="V27" s="99"/>
      <c r="W27" s="99"/>
      <c r="X27" s="186"/>
      <c r="Y27" s="178"/>
      <c r="Z27" s="99"/>
      <c r="AA27" s="99"/>
      <c r="AB27" s="186"/>
      <c r="AC27"/>
      <c r="XEC27" s="28"/>
      <c r="XED27" s="28"/>
      <c r="XEE27" s="28"/>
      <c r="XEF27" s="28"/>
      <c r="XEG27" s="28"/>
      <c r="XEH27" s="28"/>
      <c r="XEI27" s="28"/>
      <c r="XEJ27" s="28"/>
      <c r="XEK27" s="28"/>
      <c r="XEL27" s="28"/>
      <c r="XEM27" s="28"/>
      <c r="XEN27" s="28"/>
      <c r="XEO27" s="28"/>
      <c r="XEP27" s="28"/>
      <c r="XEQ27" s="28"/>
      <c r="XER27" s="28"/>
      <c r="XES27" s="28"/>
      <c r="XET27" s="65" t="str">
        <f>C15</f>
        <v>[INDICAR EL NOMBRE DEL INTEGRANTE DEL PROPONENTE PLURAL]</v>
      </c>
      <c r="XEU27" s="65" t="str">
        <f>C16</f>
        <v>[INDICAR EL NOMBRE DEL INTEGRANTE DEL PROPONENTE PLURAL]</v>
      </c>
      <c r="XEV27" s="65" t="str">
        <f>C17</f>
        <v>[INDICAR EL NOMBRE DEL INTEGRANTE DEL PROPONENTE PLURAL]</v>
      </c>
      <c r="XEW27" s="65" t="str">
        <f>C18</f>
        <v>[INDICAR EL NOMBRE DEL INTEGRANTE DEL PROPONENTE PLURAL]</v>
      </c>
      <c r="XEX27" s="65" t="str">
        <f>C19</f>
        <v>[INDICAR EL NOMBRE DEL INTEGRANTE DEL PROPONENTE PLURAL]</v>
      </c>
      <c r="XEY27" s="65" t="str">
        <f>C20</f>
        <v>[INDICAR EL NOMBRE DEL INTEGRANTE DEL PROPONENTE PLURAL]</v>
      </c>
      <c r="XEZ27" s="28"/>
      <c r="XFA27" s="28"/>
      <c r="XFB27" s="28"/>
      <c r="XFC27" s="28"/>
      <c r="XFD27" s="28"/>
    </row>
    <row r="28" spans="1:30 16357:16384" s="39" customFormat="1" x14ac:dyDescent="0.25">
      <c r="A28" s="22"/>
      <c r="B28" s="77">
        <v>1</v>
      </c>
      <c r="C28" s="5"/>
      <c r="D28" s="5"/>
      <c r="E28" s="6"/>
      <c r="F28" s="44"/>
      <c r="G28" s="7"/>
      <c r="H28" s="8"/>
      <c r="I28" s="9"/>
      <c r="J28" s="10"/>
      <c r="K28" s="11"/>
      <c r="L28" s="29">
        <f t="shared" ref="L28:L36" si="0">ROUND(J28*K28,2)</f>
        <v>0</v>
      </c>
      <c r="M28" s="109"/>
      <c r="N28" s="110"/>
      <c r="O28" s="10"/>
      <c r="P28" s="88">
        <f t="shared" ref="P28:P37" si="1">ROUND(K28*O28,2)</f>
        <v>0</v>
      </c>
      <c r="Q28" s="109"/>
      <c r="R28" s="110"/>
      <c r="S28" s="10"/>
      <c r="T28" s="88">
        <f t="shared" ref="T28:T37" si="2">ROUND(O28*S28,2)</f>
        <v>0</v>
      </c>
      <c r="U28" s="20"/>
      <c r="V28" s="21"/>
      <c r="W28" s="30" t="e">
        <f>(U28/(VLOOKUP(V28,SMMLV!$A$3:$B$43,2,FALSE)))</f>
        <v>#N/A</v>
      </c>
      <c r="X28" s="29" t="e">
        <f t="shared" ref="X28:X37" si="3">ROUND(W28*G28,2)</f>
        <v>#N/A</v>
      </c>
      <c r="Y28" s="20"/>
      <c r="Z28" s="21"/>
      <c r="AA28" s="30" t="e">
        <f>(Y28/(VLOOKUP(Z28,SMMLV!$A$3:$B$43,2,FALSE)))</f>
        <v>#N/A</v>
      </c>
      <c r="AB28" s="29" t="e">
        <f t="shared" ref="AB28:AB37" si="4">ROUND(AA28*K28,2)</f>
        <v>#N/A</v>
      </c>
      <c r="AC28"/>
      <c r="AD28" s="40"/>
      <c r="XEC28" s="22"/>
      <c r="XED28" s="22"/>
      <c r="XEE28" s="22"/>
      <c r="XEF28" s="22"/>
      <c r="XEG28" s="22"/>
      <c r="XEH28" s="22"/>
      <c r="XEI28" s="22"/>
      <c r="XEJ28" s="22"/>
      <c r="XEK28" s="22"/>
      <c r="XEL28" s="22"/>
      <c r="XEM28" s="22"/>
      <c r="XEN28" s="22"/>
      <c r="XEO28" s="22"/>
      <c r="XEP28" s="22"/>
      <c r="XEQ28" s="22"/>
      <c r="XER28" s="22"/>
      <c r="XES28" s="22"/>
      <c r="XET28" s="25" t="e">
        <f ca="1">VLOOKUP(XET$27,RangoExpG1,ContarColumnas(RangoExpG1),FALSE)</f>
        <v>#NAME?</v>
      </c>
      <c r="XEU28" s="25" t="e">
        <f ca="1">VLOOKUP(XEU$27,RangoExpG1,ContarColumnas(RangoExpG1),FALSE)</f>
        <v>#NAME?</v>
      </c>
      <c r="XEV28" s="25" t="e">
        <f ca="1">VLOOKUP(XEV$27,RangoExpG1,ContarColumnas(RangoExpG1),FALSE)</f>
        <v>#NAME?</v>
      </c>
      <c r="XEW28" s="25" t="e">
        <f ca="1">VLOOKUP(XEW$27,RangoExpG1,ContarColumnas(RangoExpG1),FALSE)</f>
        <v>#NAME?</v>
      </c>
      <c r="XEX28" s="25" t="e">
        <f ca="1">VLOOKUP(XEX$27,RangoExpG1,ContarColumnas(RangoExpG1),FALSE)</f>
        <v>#NAME?</v>
      </c>
      <c r="XEY28" s="25" t="e">
        <f ca="1">VLOOKUP(XEY$27,RangoExpG1,ContarColumnas(RangoExpG1),FALSE)</f>
        <v>#NAME?</v>
      </c>
      <c r="XEZ28" s="22"/>
      <c r="XFA28" s="22"/>
      <c r="XFB28" s="22"/>
      <c r="XFC28" s="22"/>
      <c r="XFD28" s="22"/>
    </row>
    <row r="29" spans="1:30 16357:16384" s="39" customFormat="1" x14ac:dyDescent="0.25">
      <c r="A29" s="22"/>
      <c r="B29" s="78">
        <v>2</v>
      </c>
      <c r="C29" s="12"/>
      <c r="D29" s="13"/>
      <c r="E29" s="14"/>
      <c r="F29" s="45"/>
      <c r="G29" s="15"/>
      <c r="H29" s="16"/>
      <c r="I29" s="17"/>
      <c r="J29" s="18"/>
      <c r="K29" s="19"/>
      <c r="L29" s="31">
        <f t="shared" si="0"/>
        <v>0</v>
      </c>
      <c r="M29" s="101"/>
      <c r="N29" s="102"/>
      <c r="O29" s="18"/>
      <c r="P29" s="89">
        <f t="shared" si="1"/>
        <v>0</v>
      </c>
      <c r="Q29" s="101"/>
      <c r="R29" s="102"/>
      <c r="S29" s="18"/>
      <c r="T29" s="89">
        <f t="shared" si="2"/>
        <v>0</v>
      </c>
      <c r="U29" s="41"/>
      <c r="V29" s="42"/>
      <c r="W29" s="32" t="e">
        <f>(U29/(VLOOKUP(V29,SMMLV!$A$3:$B$43,2,FALSE)))</f>
        <v>#N/A</v>
      </c>
      <c r="X29" s="31" t="e">
        <f t="shared" si="3"/>
        <v>#N/A</v>
      </c>
      <c r="Y29" s="41"/>
      <c r="Z29" s="42"/>
      <c r="AA29" s="32" t="e">
        <f>(Y29/(VLOOKUP(Z29,SMMLV!$A$3:$B$43,2,FALSE)))</f>
        <v>#N/A</v>
      </c>
      <c r="AB29" s="31" t="e">
        <f t="shared" si="4"/>
        <v>#N/A</v>
      </c>
      <c r="AC29"/>
      <c r="AD29" s="40"/>
      <c r="XEC29" s="22"/>
      <c r="XED29" s="22"/>
      <c r="XEE29" s="22"/>
      <c r="XEF29" s="22"/>
      <c r="XEG29" s="22"/>
      <c r="XEH29" s="22"/>
      <c r="XEI29" s="22"/>
      <c r="XEJ29" s="22"/>
      <c r="XEK29" s="22"/>
      <c r="XEL29" s="22"/>
      <c r="XEM29" s="22"/>
      <c r="XEN29" s="22"/>
      <c r="XEO29" s="22"/>
      <c r="XEP29" s="22"/>
      <c r="XEQ29" s="22"/>
      <c r="XER29" s="22"/>
      <c r="XES29" s="22"/>
      <c r="XET29" s="25" t="e">
        <f ca="1">VLOOKUP(XET$27,RangoExpG2,ContarColumnas(RangoExpG2),FALSE)</f>
        <v>#NAME?</v>
      </c>
      <c r="XEU29" s="25" t="e">
        <f ca="1">VLOOKUP(XEU$27,RangoExpG2,ContarColumnas(RangoExpG2),FALSE)</f>
        <v>#NAME?</v>
      </c>
      <c r="XEV29" s="25" t="e">
        <f ca="1">VLOOKUP(XEV$27,RangoExpG2,ContarColumnas(RangoExpG2),FALSE)</f>
        <v>#NAME?</v>
      </c>
      <c r="XEW29" s="25" t="e">
        <f ca="1">VLOOKUP(XEW$27,RangoExpG2,ContarColumnas(RangoExpG2),FALSE)</f>
        <v>#NAME?</v>
      </c>
      <c r="XEX29" s="25" t="e">
        <f ca="1">VLOOKUP(XEX$27,RangoExpG2,ContarColumnas(RangoExpG2),FALSE)</f>
        <v>#NAME?</v>
      </c>
      <c r="XEY29" s="25" t="e">
        <f ca="1">VLOOKUP(XEY$27,RangoExpG2,ContarColumnas(RangoExpG2),FALSE)</f>
        <v>#NAME?</v>
      </c>
      <c r="XEZ29" s="22"/>
      <c r="XFA29" s="22" t="e">
        <f ca="1">ContarColumnas(RangoExpG1)</f>
        <v>#NAME?</v>
      </c>
      <c r="XFB29" s="22"/>
      <c r="XFC29" s="22"/>
      <c r="XFD29" s="22"/>
    </row>
    <row r="30" spans="1:30 16357:16384" s="39" customFormat="1" x14ac:dyDescent="0.25">
      <c r="A30" s="22"/>
      <c r="B30" s="78">
        <v>3</v>
      </c>
      <c r="C30" s="12"/>
      <c r="D30" s="13"/>
      <c r="E30" s="14"/>
      <c r="F30" s="45"/>
      <c r="G30" s="15"/>
      <c r="H30" s="16"/>
      <c r="I30" s="17"/>
      <c r="J30" s="18"/>
      <c r="K30" s="19"/>
      <c r="L30" s="31">
        <f t="shared" si="0"/>
        <v>0</v>
      </c>
      <c r="M30" s="101"/>
      <c r="N30" s="102"/>
      <c r="O30" s="18"/>
      <c r="P30" s="89">
        <f t="shared" si="1"/>
        <v>0</v>
      </c>
      <c r="Q30" s="101"/>
      <c r="R30" s="102"/>
      <c r="S30" s="18"/>
      <c r="T30" s="89">
        <f t="shared" si="2"/>
        <v>0</v>
      </c>
      <c r="U30" s="41"/>
      <c r="V30" s="42"/>
      <c r="W30" s="32" t="e">
        <f>(U30/(VLOOKUP(V30,SMMLV!$A$3:$B$43,2,FALSE)))</f>
        <v>#N/A</v>
      </c>
      <c r="X30" s="31" t="e">
        <f t="shared" si="3"/>
        <v>#N/A</v>
      </c>
      <c r="Y30" s="41"/>
      <c r="Z30" s="42"/>
      <c r="AA30" s="32" t="e">
        <f>(Y30/(VLOOKUP(Z30,SMMLV!$A$3:$B$43,2,FALSE)))</f>
        <v>#N/A</v>
      </c>
      <c r="AB30" s="31" t="e">
        <f t="shared" si="4"/>
        <v>#N/A</v>
      </c>
      <c r="AC30"/>
      <c r="AD30" s="40"/>
      <c r="XEC30" s="22"/>
      <c r="XED30" s="22"/>
      <c r="XEE30" s="22"/>
      <c r="XEF30" s="22"/>
      <c r="XEG30" s="22"/>
      <c r="XEH30" s="22"/>
      <c r="XEI30" s="22"/>
      <c r="XEJ30" s="22"/>
      <c r="XEK30" s="22"/>
      <c r="XEL30" s="22"/>
      <c r="XEM30" s="22"/>
      <c r="XEN30" s="22"/>
      <c r="XEO30" s="22"/>
      <c r="XEP30" s="22"/>
      <c r="XEQ30" s="22"/>
      <c r="XER30" s="22"/>
      <c r="XES30" s="22"/>
      <c r="XET30" s="25" t="e">
        <f ca="1">VLOOKUP(XET$27,RangoExpG3,ContarColumnas(RangoExpG3),FALSE)</f>
        <v>#NAME?</v>
      </c>
      <c r="XEU30" s="25" t="e">
        <f ca="1">VLOOKUP(XEU$27,RangoExpG3,ContarColumnas(RangoExpG3),FALSE)</f>
        <v>#NAME?</v>
      </c>
      <c r="XEV30" s="25" t="e">
        <f ca="1">VLOOKUP(XEV$27,RangoExpG3,ContarColumnas(RangoExpG3),FALSE)</f>
        <v>#NAME?</v>
      </c>
      <c r="XEW30" s="25" t="e">
        <f ca="1">VLOOKUP(XEW$27,RangoExpG3,ContarColumnas(RangoExpG3),FALSE)</f>
        <v>#NAME?</v>
      </c>
      <c r="XEX30" s="25" t="e">
        <f ca="1">VLOOKUP(XEX$27,RangoExpG3,ContarColumnas(RangoExpG3),FALSE)</f>
        <v>#NAME?</v>
      </c>
      <c r="XEY30" s="25" t="e">
        <f ca="1">VLOOKUP(XEY$27,RangoExpG3,ContarColumnas(RangoExpG3),FALSE)</f>
        <v>#NAME?</v>
      </c>
      <c r="XEZ30" s="22"/>
      <c r="XFA30" s="22"/>
      <c r="XFB30" s="22"/>
      <c r="XFC30" s="22"/>
      <c r="XFD30" s="22"/>
    </row>
    <row r="31" spans="1:30 16357:16384" s="39" customFormat="1" x14ac:dyDescent="0.25">
      <c r="A31" s="22"/>
      <c r="B31" s="78">
        <v>4</v>
      </c>
      <c r="C31" s="12"/>
      <c r="D31" s="12"/>
      <c r="E31" s="13"/>
      <c r="F31" s="46"/>
      <c r="G31" s="15"/>
      <c r="H31" s="16"/>
      <c r="I31" s="17"/>
      <c r="J31" s="18"/>
      <c r="K31" s="19"/>
      <c r="L31" s="31">
        <f t="shared" si="0"/>
        <v>0</v>
      </c>
      <c r="M31" s="101"/>
      <c r="N31" s="102"/>
      <c r="O31" s="18"/>
      <c r="P31" s="89">
        <f t="shared" si="1"/>
        <v>0</v>
      </c>
      <c r="Q31" s="101"/>
      <c r="R31" s="102"/>
      <c r="S31" s="18"/>
      <c r="T31" s="89">
        <f t="shared" si="2"/>
        <v>0</v>
      </c>
      <c r="U31" s="41"/>
      <c r="V31" s="42"/>
      <c r="W31" s="32" t="e">
        <f>(U31/(VLOOKUP(V31,SMMLV!$A$3:$B$43,2,FALSE)))</f>
        <v>#N/A</v>
      </c>
      <c r="X31" s="31" t="e">
        <f t="shared" si="3"/>
        <v>#N/A</v>
      </c>
      <c r="Y31" s="41"/>
      <c r="Z31" s="42"/>
      <c r="AA31" s="32" t="e">
        <f>(Y31/(VLOOKUP(Z31,SMMLV!$A$3:$B$43,2,FALSE)))</f>
        <v>#N/A</v>
      </c>
      <c r="AB31" s="31" t="e">
        <f t="shared" si="4"/>
        <v>#N/A</v>
      </c>
      <c r="AC31"/>
      <c r="AD31" s="40"/>
      <c r="XEC31" s="22"/>
      <c r="XED31" s="22"/>
      <c r="XEE31" s="22"/>
      <c r="XEF31" s="22"/>
      <c r="XEG31" s="22"/>
      <c r="XEH31" s="22"/>
      <c r="XEI31" s="22"/>
      <c r="XEJ31" s="22"/>
      <c r="XEK31" s="22"/>
      <c r="XEL31" s="22"/>
      <c r="XEM31" s="22"/>
      <c r="XEN31" s="22"/>
      <c r="XEO31" s="22"/>
      <c r="XEP31" s="22"/>
      <c r="XEQ31" s="22"/>
      <c r="XER31" s="22"/>
      <c r="XES31" s="22"/>
      <c r="XET31" s="25" t="e">
        <f ca="1">VLOOKUP(XET$27,RangoExpG4,ContarColumnas(RangoExpG4),FALSE)</f>
        <v>#NAME?</v>
      </c>
      <c r="XEU31" s="25" t="e">
        <f ca="1">VLOOKUP(XEU$27,RangoExpG4,ContarColumnas(RangoExpG4),FALSE)</f>
        <v>#NAME?</v>
      </c>
      <c r="XEV31" s="25" t="e">
        <f ca="1">VLOOKUP(XEV$27,RangoExpG4,ContarColumnas(RangoExpG4),FALSE)</f>
        <v>#NAME?</v>
      </c>
      <c r="XEW31" s="25" t="e">
        <f ca="1">VLOOKUP(XEW$27,RangoExpG4,ContarColumnas(RangoExpG4),FALSE)</f>
        <v>#NAME?</v>
      </c>
      <c r="XEX31" s="25" t="e">
        <f ca="1">VLOOKUP(XEX$27,RangoExpG4,ContarColumnas(RangoExpG4),FALSE)</f>
        <v>#NAME?</v>
      </c>
      <c r="XEY31" s="25" t="e">
        <f ca="1">VLOOKUP(XEY$27,RangoExpG4,ContarColumnas(RangoExpG4),FALSE)</f>
        <v>#NAME?</v>
      </c>
      <c r="XEZ31" s="22"/>
      <c r="XFA31" s="22"/>
      <c r="XFB31" s="22"/>
      <c r="XFC31" s="22"/>
      <c r="XFD31" s="22"/>
    </row>
    <row r="32" spans="1:30 16357:16384" s="39" customFormat="1" x14ac:dyDescent="0.25">
      <c r="A32" s="22"/>
      <c r="B32" s="78">
        <v>5</v>
      </c>
      <c r="C32" s="12"/>
      <c r="D32" s="12"/>
      <c r="E32" s="13"/>
      <c r="F32" s="46"/>
      <c r="G32" s="15"/>
      <c r="H32" s="16"/>
      <c r="I32" s="17"/>
      <c r="J32" s="18"/>
      <c r="K32" s="19"/>
      <c r="L32" s="31">
        <f t="shared" si="0"/>
        <v>0</v>
      </c>
      <c r="M32" s="101"/>
      <c r="N32" s="102"/>
      <c r="O32" s="18"/>
      <c r="P32" s="89">
        <f t="shared" si="1"/>
        <v>0</v>
      </c>
      <c r="Q32" s="101"/>
      <c r="R32" s="102"/>
      <c r="S32" s="18"/>
      <c r="T32" s="89">
        <f t="shared" si="2"/>
        <v>0</v>
      </c>
      <c r="U32" s="41"/>
      <c r="V32" s="42"/>
      <c r="W32" s="32" t="e">
        <f>(U32/(VLOOKUP(V32,SMMLV!$A$3:$B$43,2,FALSE)))</f>
        <v>#N/A</v>
      </c>
      <c r="X32" s="31" t="e">
        <f t="shared" si="3"/>
        <v>#N/A</v>
      </c>
      <c r="Y32" s="41"/>
      <c r="Z32" s="42"/>
      <c r="AA32" s="32" t="e">
        <f>(Y32/(VLOOKUP(Z32,SMMLV!$A$3:$B$43,2,FALSE)))</f>
        <v>#N/A</v>
      </c>
      <c r="AB32" s="31" t="e">
        <f t="shared" si="4"/>
        <v>#N/A</v>
      </c>
      <c r="AC32"/>
      <c r="XEC32" s="22"/>
      <c r="XED32" s="22"/>
      <c r="XEE32" s="22"/>
      <c r="XEF32" s="22"/>
      <c r="XEG32" s="22"/>
      <c r="XEH32" s="22"/>
      <c r="XEI32" s="22"/>
      <c r="XEJ32" s="22"/>
      <c r="XEK32" s="22"/>
      <c r="XEL32" s="22"/>
      <c r="XEM32" s="22"/>
      <c r="XEN32" s="22"/>
      <c r="XEO32" s="22"/>
      <c r="XEP32" s="22"/>
      <c r="XEQ32" s="22"/>
      <c r="XER32" s="22"/>
      <c r="XES32" s="22"/>
      <c r="XET32" s="25" t="e">
        <f ca="1">VLOOKUP(XET$27,RangoExpG5,ContarColumnas(RangoExpG5),FALSE)</f>
        <v>#NAME?</v>
      </c>
      <c r="XEU32" s="25" t="e">
        <f ca="1">VLOOKUP(XEU$27,RangoExpG5,ContarColumnas(RangoExpG5),FALSE)</f>
        <v>#NAME?</v>
      </c>
      <c r="XEV32" s="25" t="e">
        <f ca="1">VLOOKUP(XEV$27,RangoExpG5,ContarColumnas(RangoExpG5),FALSE)</f>
        <v>#NAME?</v>
      </c>
      <c r="XEW32" s="25" t="e">
        <f ca="1">VLOOKUP(XEW$27,RangoExpG5,ContarColumnas(RangoExpG5),FALSE)</f>
        <v>#NAME?</v>
      </c>
      <c r="XEX32" s="25" t="e">
        <f ca="1">VLOOKUP(XEX$27,RangoExpG5,ContarColumnas(RangoExpG5),FALSE)</f>
        <v>#NAME?</v>
      </c>
      <c r="XEY32" s="25" t="e">
        <f ca="1">VLOOKUP(XEY$27,RangoExpG5,ContarColumnas(RangoExpG5),FALSE)</f>
        <v>#NAME?</v>
      </c>
      <c r="XEZ32" s="22"/>
      <c r="XFA32" s="22"/>
      <c r="XFB32" s="22"/>
      <c r="XFC32" s="22"/>
      <c r="XFD32" s="22"/>
    </row>
    <row r="33" spans="1:33 16357:16384" s="39" customFormat="1" x14ac:dyDescent="0.25">
      <c r="A33" s="22"/>
      <c r="B33" s="78">
        <v>6</v>
      </c>
      <c r="C33" s="12"/>
      <c r="D33" s="12"/>
      <c r="E33" s="13"/>
      <c r="F33" s="46"/>
      <c r="G33" s="15"/>
      <c r="H33" s="16"/>
      <c r="I33" s="17"/>
      <c r="J33" s="18"/>
      <c r="K33" s="19"/>
      <c r="L33" s="31">
        <f t="shared" si="0"/>
        <v>0</v>
      </c>
      <c r="M33" s="101"/>
      <c r="N33" s="102"/>
      <c r="O33" s="18"/>
      <c r="P33" s="89">
        <f t="shared" si="1"/>
        <v>0</v>
      </c>
      <c r="Q33" s="101"/>
      <c r="R33" s="102"/>
      <c r="S33" s="18"/>
      <c r="T33" s="89">
        <f t="shared" si="2"/>
        <v>0</v>
      </c>
      <c r="U33" s="41"/>
      <c r="V33" s="42"/>
      <c r="W33" s="32" t="e">
        <f>(U33/(VLOOKUP(V33,SMMLV!$A$3:$B$43,2,FALSE)))</f>
        <v>#N/A</v>
      </c>
      <c r="X33" s="31" t="e">
        <f t="shared" si="3"/>
        <v>#N/A</v>
      </c>
      <c r="Y33" s="41"/>
      <c r="Z33" s="42"/>
      <c r="AA33" s="32" t="e">
        <f>(Y33/(VLOOKUP(Z33,SMMLV!$A$3:$B$43,2,FALSE)))</f>
        <v>#N/A</v>
      </c>
      <c r="AB33" s="31" t="e">
        <f t="shared" si="4"/>
        <v>#N/A</v>
      </c>
      <c r="AC33"/>
      <c r="XEC33" s="22"/>
      <c r="XED33" s="22"/>
      <c r="XEE33" s="22"/>
      <c r="XEF33" s="22"/>
      <c r="XEG33" s="22"/>
      <c r="XEH33" s="22"/>
      <c r="XEI33" s="22"/>
      <c r="XEJ33" s="22"/>
      <c r="XEK33" s="22"/>
      <c r="XEL33" s="22"/>
      <c r="XEM33" s="22"/>
      <c r="XEN33" s="22"/>
      <c r="XEO33" s="22"/>
      <c r="XEP33" s="22"/>
      <c r="XEQ33" s="22"/>
      <c r="XER33" s="22"/>
      <c r="XES33" s="22"/>
      <c r="XET33" s="25" t="e">
        <f ca="1">VLOOKUP(XET$27,RangoExpG6,ContarColumnas(RangoExpG6),FALSE)</f>
        <v>#NAME?</v>
      </c>
      <c r="XEU33" s="25" t="e">
        <f ca="1">VLOOKUP(XEU$27,RangoExpG6,ContarColumnas(RangoExpG6),FALSE)</f>
        <v>#NAME?</v>
      </c>
      <c r="XEV33" s="25" t="e">
        <f ca="1">VLOOKUP(XEV$27,RangoExpG6,ContarColumnas(RangoExpG6),FALSE)</f>
        <v>#NAME?</v>
      </c>
      <c r="XEW33" s="25" t="e">
        <f ca="1">VLOOKUP(XEW$27,RangoExpG6,ContarColumnas(RangoExpG6),FALSE)</f>
        <v>#NAME?</v>
      </c>
      <c r="XEX33" s="25" t="e">
        <f ca="1">VLOOKUP(XEX$27,RangoExpG6,ContarColumnas(RangoExpG6),FALSE)</f>
        <v>#NAME?</v>
      </c>
      <c r="XEY33" s="25" t="e">
        <f ca="1">VLOOKUP(XEY$27,RangoExpG6,ContarColumnas(RangoExpG6),FALSE)</f>
        <v>#NAME?</v>
      </c>
      <c r="XEZ33" s="22"/>
      <c r="XFA33" s="22"/>
      <c r="XFB33" s="22"/>
      <c r="XFC33" s="22"/>
      <c r="XFD33" s="22"/>
    </row>
    <row r="34" spans="1:33 16357:16384" s="39" customFormat="1" x14ac:dyDescent="0.25">
      <c r="A34" s="22"/>
      <c r="B34" s="78">
        <v>7</v>
      </c>
      <c r="C34" s="12"/>
      <c r="D34" s="12"/>
      <c r="E34" s="13"/>
      <c r="F34" s="46"/>
      <c r="G34" s="15"/>
      <c r="H34" s="16"/>
      <c r="I34" s="17"/>
      <c r="J34" s="18"/>
      <c r="K34" s="19"/>
      <c r="L34" s="31">
        <f t="shared" si="0"/>
        <v>0</v>
      </c>
      <c r="M34" s="101"/>
      <c r="N34" s="102"/>
      <c r="O34" s="18"/>
      <c r="P34" s="89">
        <f t="shared" si="1"/>
        <v>0</v>
      </c>
      <c r="Q34" s="101"/>
      <c r="R34" s="102"/>
      <c r="S34" s="18"/>
      <c r="T34" s="89">
        <f t="shared" si="2"/>
        <v>0</v>
      </c>
      <c r="U34" s="41"/>
      <c r="V34" s="42"/>
      <c r="W34" s="32" t="e">
        <f>(U34/(VLOOKUP(V34,SMMLV!$A$3:$B$43,2,FALSE)))</f>
        <v>#N/A</v>
      </c>
      <c r="X34" s="31" t="e">
        <f t="shared" si="3"/>
        <v>#N/A</v>
      </c>
      <c r="Y34" s="41"/>
      <c r="Z34" s="42"/>
      <c r="AA34" s="32" t="e">
        <f>(Y34/(VLOOKUP(Z34,SMMLV!$A$3:$B$43,2,FALSE)))</f>
        <v>#N/A</v>
      </c>
      <c r="AB34" s="31" t="e">
        <f t="shared" si="4"/>
        <v>#N/A</v>
      </c>
      <c r="AC34"/>
      <c r="XEC34" s="22"/>
      <c r="XED34" s="22"/>
      <c r="XEE34" s="22"/>
      <c r="XEF34" s="22"/>
      <c r="XEG34" s="22"/>
      <c r="XEH34" s="22"/>
      <c r="XEI34" s="22"/>
      <c r="XEJ34" s="22"/>
      <c r="XEK34" s="22"/>
      <c r="XEL34" s="22"/>
      <c r="XEM34" s="22"/>
      <c r="XEN34" s="22"/>
      <c r="XEO34" s="22"/>
      <c r="XEP34" s="22"/>
      <c r="XEQ34" s="22"/>
      <c r="XER34" s="22"/>
      <c r="XES34" s="22"/>
      <c r="XET34" s="25" t="e">
        <f ca="1">VLOOKUP(XET$27,RangoExpG7,ContarColumnas(RangoExpG7),FALSE)</f>
        <v>#NAME?</v>
      </c>
      <c r="XEU34" s="25" t="e">
        <f ca="1">VLOOKUP(XEU$27,RangoExpG7,ContarColumnas(RangoExpG7),FALSE)</f>
        <v>#NAME?</v>
      </c>
      <c r="XEV34" s="25" t="e">
        <f ca="1">VLOOKUP(XEV$27,RangoExpG7,ContarColumnas(RangoExpG7),FALSE)</f>
        <v>#NAME?</v>
      </c>
      <c r="XEW34" s="25" t="e">
        <f ca="1">VLOOKUP(XEW$27,RangoExpG7,ContarColumnas(RangoExpG7),FALSE)</f>
        <v>#NAME?</v>
      </c>
      <c r="XEX34" s="25" t="e">
        <f ca="1">VLOOKUP(XEX$27,RangoExpG7,ContarColumnas(RangoExpG7),FALSE)</f>
        <v>#NAME?</v>
      </c>
      <c r="XEY34" s="25" t="e">
        <f ca="1">VLOOKUP(XEY$27,RangoExpG7,ContarColumnas(RangoExpG7),FALSE)</f>
        <v>#NAME?</v>
      </c>
      <c r="XEZ34" s="22"/>
      <c r="XFA34" s="22"/>
      <c r="XFB34" s="22"/>
      <c r="XFC34" s="22"/>
      <c r="XFD34" s="22"/>
    </row>
    <row r="35" spans="1:33 16357:16384" s="39" customFormat="1" x14ac:dyDescent="0.25">
      <c r="A35" s="22"/>
      <c r="B35" s="78">
        <v>8</v>
      </c>
      <c r="C35" s="12"/>
      <c r="D35" s="12"/>
      <c r="E35" s="13"/>
      <c r="F35" s="46"/>
      <c r="G35" s="15"/>
      <c r="H35" s="16"/>
      <c r="I35" s="17"/>
      <c r="J35" s="18"/>
      <c r="K35" s="19"/>
      <c r="L35" s="31">
        <f>ROUND(J35*K35,2)</f>
        <v>0</v>
      </c>
      <c r="M35" s="101"/>
      <c r="N35" s="102"/>
      <c r="O35" s="18"/>
      <c r="P35" s="89">
        <f t="shared" si="1"/>
        <v>0</v>
      </c>
      <c r="Q35" s="101"/>
      <c r="R35" s="102"/>
      <c r="S35" s="18"/>
      <c r="T35" s="89">
        <f t="shared" si="2"/>
        <v>0</v>
      </c>
      <c r="U35" s="41"/>
      <c r="V35" s="42"/>
      <c r="W35" s="32" t="e">
        <f>(U35/(VLOOKUP(V35,SMMLV!$A$3:$B$43,2,FALSE)))</f>
        <v>#N/A</v>
      </c>
      <c r="X35" s="31" t="e">
        <f t="shared" si="3"/>
        <v>#N/A</v>
      </c>
      <c r="Y35" s="41"/>
      <c r="Z35" s="42"/>
      <c r="AA35" s="32" t="e">
        <f>(Y35/(VLOOKUP(Z35,SMMLV!$A$3:$B$43,2,FALSE)))</f>
        <v>#N/A</v>
      </c>
      <c r="AB35" s="31" t="e">
        <f t="shared" si="4"/>
        <v>#N/A</v>
      </c>
      <c r="AC35"/>
      <c r="XEC35" s="22"/>
      <c r="XED35" s="22"/>
      <c r="XEE35" s="22"/>
      <c r="XEF35" s="22"/>
      <c r="XEG35" s="22"/>
      <c r="XEH35" s="22"/>
      <c r="XEI35" s="22"/>
      <c r="XEJ35" s="22"/>
      <c r="XEK35" s="22"/>
      <c r="XEL35" s="22"/>
      <c r="XEM35" s="22"/>
      <c r="XEN35" s="22"/>
      <c r="XEO35" s="22"/>
      <c r="XEP35" s="22"/>
      <c r="XEQ35" s="22"/>
      <c r="XER35" s="22"/>
      <c r="XES35" s="22"/>
      <c r="XET35" s="25" t="e">
        <f ca="1">VLOOKUP(XET$27,RangoExpG8,ContarColumnas(RangoExpG8),FALSE)</f>
        <v>#NAME?</v>
      </c>
      <c r="XEU35" s="25" t="e">
        <f ca="1">VLOOKUP(XEU$27,RangoExpG8,ContarColumnas(RangoExpG8),FALSE)</f>
        <v>#NAME?</v>
      </c>
      <c r="XEV35" s="25" t="e">
        <f ca="1">VLOOKUP(XEV$27,RangoExpG8,ContarColumnas(RangoExpG8),FALSE)</f>
        <v>#NAME?</v>
      </c>
      <c r="XEW35" s="25" t="e">
        <f ca="1">VLOOKUP(XEW$27,RangoExpG8,ContarColumnas(RangoExpG8),FALSE)</f>
        <v>#NAME?</v>
      </c>
      <c r="XEX35" s="25" t="e">
        <f ca="1">VLOOKUP(XEX$27,RangoExpG8,ContarColumnas(RangoExpG8),FALSE)</f>
        <v>#NAME?</v>
      </c>
      <c r="XEY35" s="25" t="e">
        <f ca="1">VLOOKUP(XEY$27,RangoExpG8,ContarColumnas(RangoExpG8),FALSE)</f>
        <v>#NAME?</v>
      </c>
      <c r="XEZ35" s="22"/>
      <c r="XFA35" s="22"/>
      <c r="XFB35" s="22"/>
      <c r="XFC35" s="22"/>
      <c r="XFD35" s="22"/>
    </row>
    <row r="36" spans="1:33 16357:16384" s="39" customFormat="1" x14ac:dyDescent="0.25">
      <c r="A36" s="22"/>
      <c r="B36" s="78">
        <v>9</v>
      </c>
      <c r="C36" s="12"/>
      <c r="D36" s="12"/>
      <c r="E36" s="13"/>
      <c r="F36" s="46"/>
      <c r="G36" s="15"/>
      <c r="H36" s="16"/>
      <c r="I36" s="17"/>
      <c r="J36" s="18"/>
      <c r="K36" s="19"/>
      <c r="L36" s="31">
        <f t="shared" si="0"/>
        <v>0</v>
      </c>
      <c r="M36" s="101"/>
      <c r="N36" s="102"/>
      <c r="O36" s="18"/>
      <c r="P36" s="89">
        <f t="shared" si="1"/>
        <v>0</v>
      </c>
      <c r="Q36" s="101"/>
      <c r="R36" s="102"/>
      <c r="S36" s="18"/>
      <c r="T36" s="89">
        <f t="shared" si="2"/>
        <v>0</v>
      </c>
      <c r="U36" s="41"/>
      <c r="V36" s="42"/>
      <c r="W36" s="32" t="e">
        <f>(U36/(VLOOKUP(V36,SMMLV!$A$3:$B$43,2,FALSE)))</f>
        <v>#N/A</v>
      </c>
      <c r="X36" s="31" t="e">
        <f t="shared" si="3"/>
        <v>#N/A</v>
      </c>
      <c r="Y36" s="41"/>
      <c r="Z36" s="42"/>
      <c r="AA36" s="32" t="e">
        <f>(Y36/(VLOOKUP(Z36,SMMLV!$A$3:$B$43,2,FALSE)))</f>
        <v>#N/A</v>
      </c>
      <c r="AB36" s="31" t="e">
        <f t="shared" si="4"/>
        <v>#N/A</v>
      </c>
      <c r="AC36"/>
      <c r="XEC36" s="22"/>
      <c r="XED36" s="22"/>
      <c r="XEE36" s="22"/>
      <c r="XEF36" s="22"/>
      <c r="XEG36" s="22"/>
      <c r="XEH36" s="22"/>
      <c r="XEI36" s="22"/>
      <c r="XEJ36" s="22"/>
      <c r="XEK36" s="22"/>
      <c r="XEL36" s="22"/>
      <c r="XEM36" s="22"/>
      <c r="XEN36" s="22"/>
      <c r="XEO36" s="22"/>
      <c r="XEP36" s="22"/>
      <c r="XEQ36" s="22"/>
      <c r="XER36" s="22"/>
      <c r="XES36" s="22"/>
      <c r="XET36" s="25" t="e">
        <f ca="1">VLOOKUP(XET$27,RangoExpG9,ContarColumnas(RangoExpG9),FALSE)</f>
        <v>#NAME?</v>
      </c>
      <c r="XEU36" s="25" t="e">
        <f ca="1">VLOOKUP(XEU$27,RangoExpG9,ContarColumnas(RangoExpG9),FALSE)</f>
        <v>#NAME?</v>
      </c>
      <c r="XEV36" s="25" t="e">
        <f ca="1">VLOOKUP(XEV$27,RangoExpG9,ContarColumnas(RangoExpG9),FALSE)</f>
        <v>#NAME?</v>
      </c>
      <c r="XEW36" s="25" t="e">
        <f ca="1">VLOOKUP(XEW$27,RangoExpG9,ContarColumnas(RangoExpG9),FALSE)</f>
        <v>#NAME?</v>
      </c>
      <c r="XEX36" s="25" t="e">
        <f ca="1">VLOOKUP(XEX$27,RangoExpG9,ContarColumnas(RangoExpG9),FALSE)</f>
        <v>#NAME?</v>
      </c>
      <c r="XEY36" s="25" t="e">
        <f ca="1">VLOOKUP(XEY$27,RangoExpG9,ContarColumnas(RangoExpG9),FALSE)</f>
        <v>#NAME?</v>
      </c>
      <c r="XEZ36" s="22"/>
      <c r="XFA36" s="22"/>
      <c r="XFB36" s="22"/>
      <c r="XFC36" s="22"/>
      <c r="XFD36" s="22"/>
    </row>
    <row r="37" spans="1:33 16357:16384" s="39" customFormat="1" x14ac:dyDescent="0.25">
      <c r="A37" s="22"/>
      <c r="B37" s="47">
        <v>10</v>
      </c>
      <c r="C37" s="49"/>
      <c r="D37" s="49"/>
      <c r="E37" s="50"/>
      <c r="F37" s="51"/>
      <c r="G37" s="52"/>
      <c r="H37" s="53"/>
      <c r="I37" s="54"/>
      <c r="J37" s="55"/>
      <c r="K37" s="56"/>
      <c r="L37" s="33">
        <f>ROUND(J37*K37,2)</f>
        <v>0</v>
      </c>
      <c r="M37" s="103"/>
      <c r="N37" s="104"/>
      <c r="O37" s="55"/>
      <c r="P37" s="90">
        <f t="shared" si="1"/>
        <v>0</v>
      </c>
      <c r="Q37" s="103"/>
      <c r="R37" s="104"/>
      <c r="S37" s="55"/>
      <c r="T37" s="90">
        <f t="shared" si="2"/>
        <v>0</v>
      </c>
      <c r="U37" s="57"/>
      <c r="V37" s="58"/>
      <c r="W37" s="32" t="e">
        <f>(U37/(VLOOKUP(V37,SMMLV!$A$3:$B$43,2,FALSE)))</f>
        <v>#N/A</v>
      </c>
      <c r="X37" s="33" t="e">
        <f t="shared" si="3"/>
        <v>#N/A</v>
      </c>
      <c r="Y37" s="57"/>
      <c r="Z37" s="58"/>
      <c r="AA37" s="32" t="e">
        <f>(Y37/(VLOOKUP(Z37,SMMLV!$A$3:$B$43,2,FALSE)))</f>
        <v>#N/A</v>
      </c>
      <c r="AB37" s="33" t="e">
        <f t="shared" si="4"/>
        <v>#N/A</v>
      </c>
      <c r="AC37"/>
      <c r="AD37"/>
      <c r="AE37"/>
      <c r="AF37"/>
      <c r="AG37"/>
      <c r="XEC37" s="22"/>
      <c r="XED37" s="22"/>
      <c r="XEE37" s="22"/>
      <c r="XEF37" s="22"/>
      <c r="XEG37" s="22"/>
      <c r="XEH37" s="22"/>
      <c r="XEI37" s="22"/>
      <c r="XEJ37" s="22"/>
      <c r="XEK37" s="22"/>
      <c r="XEL37" s="22"/>
      <c r="XEM37" s="22"/>
      <c r="XEN37" s="22"/>
      <c r="XEO37" s="22"/>
      <c r="XEP37" s="22"/>
      <c r="XEQ37" s="22"/>
      <c r="XER37" s="22"/>
      <c r="XES37" s="22"/>
      <c r="XET37" s="25" t="e">
        <f ca="1">VLOOKUP(XET$27,RangoExpG10,ContarColumnas(RangoExpG10),FALSE)</f>
        <v>#NAME?</v>
      </c>
      <c r="XEU37" s="25" t="e">
        <f ca="1">VLOOKUP(XEU$27,RangoExpG10,ContarColumnas(RangoExpG10),FALSE)</f>
        <v>#NAME?</v>
      </c>
      <c r="XEV37" s="25" t="e">
        <f ca="1">VLOOKUP(XEV$27,RangoExpG10,ContarColumnas(RangoExpG10),FALSE)</f>
        <v>#NAME?</v>
      </c>
      <c r="XEW37" s="25" t="e">
        <f ca="1">VLOOKUP(XEW$27,RangoExpG10,ContarColumnas(RangoExpG10),FALSE)</f>
        <v>#NAME?</v>
      </c>
      <c r="XEX37" s="25" t="e">
        <f ca="1">VLOOKUP(XEX$27,RangoExpG10,ContarColumnas(RangoExpG10),FALSE)</f>
        <v>#NAME?</v>
      </c>
      <c r="XEY37" s="25" t="e">
        <f ca="1">VLOOKUP(XEY$27,RangoExpG10,ContarColumnas(RangoExpG10),FALSE)</f>
        <v>#NAME?</v>
      </c>
      <c r="XEZ37" s="22"/>
      <c r="XFA37" s="22"/>
      <c r="XFB37" s="22"/>
      <c r="XFC37" s="22"/>
      <c r="XFD37" s="22"/>
    </row>
    <row r="38" spans="1:33 16357:16384" s="39" customFormat="1" ht="22.5" customHeight="1" thickBot="1" x14ac:dyDescent="0.3">
      <c r="A38" s="22"/>
      <c r="B38" s="152"/>
      <c r="C38" s="153"/>
      <c r="D38" s="153"/>
      <c r="E38" s="153"/>
      <c r="F38" s="154"/>
      <c r="G38" s="169" t="s">
        <v>45</v>
      </c>
      <c r="H38" s="170"/>
      <c r="I38" s="170"/>
      <c r="J38" s="170"/>
      <c r="K38" s="170"/>
      <c r="L38" s="34">
        <f>SUM(L28:L37)</f>
        <v>0</v>
      </c>
      <c r="M38" s="171" t="s">
        <v>46</v>
      </c>
      <c r="N38" s="172"/>
      <c r="O38" s="173"/>
      <c r="P38" s="86">
        <f>SUM(P28:P37)</f>
        <v>0</v>
      </c>
      <c r="Q38" s="171" t="s">
        <v>46</v>
      </c>
      <c r="R38" s="172"/>
      <c r="S38" s="173"/>
      <c r="T38" s="86">
        <f>SUM(T28:T37)</f>
        <v>0</v>
      </c>
      <c r="U38" s="96" t="s">
        <v>45</v>
      </c>
      <c r="V38" s="97"/>
      <c r="W38" s="97"/>
      <c r="X38" s="91">
        <f>_xlfn.AGGREGATE(9,6,X28:X37)</f>
        <v>0</v>
      </c>
      <c r="Y38" s="96" t="s">
        <v>45</v>
      </c>
      <c r="Z38" s="97"/>
      <c r="AA38" s="97"/>
      <c r="AB38" s="91">
        <f>_xlfn.AGGREGATE(9,6,AB28:AB37)</f>
        <v>0</v>
      </c>
      <c r="AC38"/>
      <c r="AD38"/>
      <c r="AE38"/>
      <c r="AF38"/>
      <c r="AG38"/>
      <c r="XEC38" s="22"/>
      <c r="XED38" s="22"/>
      <c r="XEE38" s="22"/>
      <c r="XEF38" s="22"/>
      <c r="XEG38" s="22"/>
      <c r="XEH38" s="22"/>
      <c r="XEI38" s="22"/>
      <c r="XEJ38" s="22"/>
      <c r="XEK38" s="22"/>
      <c r="XEL38" s="22"/>
      <c r="XEM38" s="22"/>
      <c r="XEN38" s="22"/>
      <c r="XEO38" s="22"/>
      <c r="XEP38" s="22"/>
      <c r="XEQ38" s="22"/>
      <c r="XER38" s="22"/>
      <c r="XES38" s="22"/>
      <c r="XET38" s="25">
        <f ca="1">_xlfn.AGGREGATE(9,6,XET28:XET37)</f>
        <v>0</v>
      </c>
      <c r="XEU38" s="25">
        <f t="shared" ref="XEU38:XEY38" ca="1" si="5">_xlfn.AGGREGATE(9,6,XEU28:XEU37)</f>
        <v>0</v>
      </c>
      <c r="XEV38" s="25">
        <f t="shared" ca="1" si="5"/>
        <v>0</v>
      </c>
      <c r="XEW38" s="25">
        <f t="shared" ca="1" si="5"/>
        <v>0</v>
      </c>
      <c r="XEX38" s="25">
        <f t="shared" ca="1" si="5"/>
        <v>0</v>
      </c>
      <c r="XEY38" s="25">
        <f t="shared" ca="1" si="5"/>
        <v>0</v>
      </c>
      <c r="XEZ38" s="22"/>
      <c r="XFA38" s="22"/>
      <c r="XFB38" s="22"/>
      <c r="XFC38" s="22"/>
      <c r="XFD38" s="22"/>
    </row>
    <row r="39" spans="1:33 16357:16384" ht="68.25" customHeight="1" thickBot="1" x14ac:dyDescent="0.3">
      <c r="L39" s="35" t="str">
        <f>IF(L25&gt;0,IF(L38&gt;=L25,"CUMPLE","NO CUMPLE"),"Diligencie el valor Correspondiente en la Fila 24 de esta columna")</f>
        <v>NO CUMPLE</v>
      </c>
      <c r="M39"/>
      <c r="N39"/>
      <c r="O39"/>
      <c r="P39" s="35" t="str">
        <f>IF(P25&gt;0,IF(P38&gt;=P25,"CUMPLE","NO CUMPLE"),"Diligencie el valor Correspondiente en la Fila 24 de esta columna")</f>
        <v>NO CUMPLE</v>
      </c>
      <c r="Q39"/>
      <c r="R39"/>
      <c r="S39"/>
      <c r="T39" s="35" t="str">
        <f>IF(T25&gt;0,IF(T38&gt;=T25,"CUMPLE","NO CUMPLE"),"Diligencie el valor Correspondiente en la Fila 24 de esta columna")</f>
        <v>NO CUMPLE</v>
      </c>
      <c r="U39"/>
      <c r="V39"/>
      <c r="W39"/>
      <c r="X39" s="92" t="s">
        <v>47</v>
      </c>
      <c r="Y39"/>
      <c r="Z39"/>
      <c r="AA39"/>
      <c r="AB39" s="92" t="s">
        <v>47</v>
      </c>
      <c r="AC39"/>
      <c r="AD39"/>
      <c r="AE39"/>
      <c r="AF39"/>
      <c r="AG39"/>
    </row>
    <row r="40" spans="1:33 16357:16384" x14ac:dyDescent="0.25"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33 16357:16384" x14ac:dyDescent="0.25"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</sheetData>
  <sheetProtection formatRows="0"/>
  <mergeCells count="80">
    <mergeCell ref="Q38:S38"/>
    <mergeCell ref="M23:T23"/>
    <mergeCell ref="U24:X24"/>
    <mergeCell ref="U25:W25"/>
    <mergeCell ref="U26:U27"/>
    <mergeCell ref="V26:V27"/>
    <mergeCell ref="W26:W27"/>
    <mergeCell ref="X26:X27"/>
    <mergeCell ref="U38:W38"/>
    <mergeCell ref="U23:AB23"/>
    <mergeCell ref="Q33:R33"/>
    <mergeCell ref="Q34:R34"/>
    <mergeCell ref="Q35:R35"/>
    <mergeCell ref="Q36:R36"/>
    <mergeCell ref="Q37:R37"/>
    <mergeCell ref="Q28:R28"/>
    <mergeCell ref="Q29:R29"/>
    <mergeCell ref="Q30:R30"/>
    <mergeCell ref="Q31:R31"/>
    <mergeCell ref="Q32:R32"/>
    <mergeCell ref="Q24:T24"/>
    <mergeCell ref="Q25:S25"/>
    <mergeCell ref="Q26:R27"/>
    <mergeCell ref="S26:S27"/>
    <mergeCell ref="T26:T27"/>
    <mergeCell ref="Z26:Z27"/>
    <mergeCell ref="Y26:Y27"/>
    <mergeCell ref="Y25:AA25"/>
    <mergeCell ref="Y24:AB24"/>
    <mergeCell ref="AB26:AB27"/>
    <mergeCell ref="B38:F38"/>
    <mergeCell ref="O26:O27"/>
    <mergeCell ref="P26:P27"/>
    <mergeCell ref="G26:I26"/>
    <mergeCell ref="J26:J27"/>
    <mergeCell ref="K26:K27"/>
    <mergeCell ref="L26:L27"/>
    <mergeCell ref="B26:B27"/>
    <mergeCell ref="C26:C27"/>
    <mergeCell ref="D26:D27"/>
    <mergeCell ref="E26:E27"/>
    <mergeCell ref="F26:F27"/>
    <mergeCell ref="G38:K38"/>
    <mergeCell ref="M38:O38"/>
    <mergeCell ref="M25:O25"/>
    <mergeCell ref="B10:AB10"/>
    <mergeCell ref="B12:AB12"/>
    <mergeCell ref="B7:D7"/>
    <mergeCell ref="B11:D11"/>
    <mergeCell ref="B22:F25"/>
    <mergeCell ref="G22:L24"/>
    <mergeCell ref="M22:AB22"/>
    <mergeCell ref="M24:P24"/>
    <mergeCell ref="C17:E17"/>
    <mergeCell ref="C18:E18"/>
    <mergeCell ref="C19:E19"/>
    <mergeCell ref="C20:E20"/>
    <mergeCell ref="B13:H13"/>
    <mergeCell ref="C14:E14"/>
    <mergeCell ref="B2:M2"/>
    <mergeCell ref="B3:M3"/>
    <mergeCell ref="B5:AB5"/>
    <mergeCell ref="B8:AB8"/>
    <mergeCell ref="B9:D9"/>
    <mergeCell ref="Y38:AA38"/>
    <mergeCell ref="AA26:AA27"/>
    <mergeCell ref="C15:E15"/>
    <mergeCell ref="C16:E16"/>
    <mergeCell ref="M36:N36"/>
    <mergeCell ref="M37:N37"/>
    <mergeCell ref="M26:N27"/>
    <mergeCell ref="M31:N31"/>
    <mergeCell ref="M32:N32"/>
    <mergeCell ref="M33:N33"/>
    <mergeCell ref="M34:N34"/>
    <mergeCell ref="M35:N35"/>
    <mergeCell ref="M28:N28"/>
    <mergeCell ref="M29:N29"/>
    <mergeCell ref="M30:N30"/>
    <mergeCell ref="G25:K25"/>
  </mergeCells>
  <conditionalFormatting sqref="L38">
    <cfRule type="cellIs" dxfId="27" priority="78" operator="greaterThanOrEqual">
      <formula>$L$25</formula>
    </cfRule>
  </conditionalFormatting>
  <conditionalFormatting sqref="P38">
    <cfRule type="cellIs" dxfId="26" priority="77" operator="greaterThanOrEqual">
      <formula>$P$25</formula>
    </cfRule>
  </conditionalFormatting>
  <conditionalFormatting sqref="P25">
    <cfRule type="cellIs" dxfId="25" priority="74" operator="greaterThan">
      <formula>0</formula>
    </cfRule>
  </conditionalFormatting>
  <conditionalFormatting sqref="AB25">
    <cfRule type="cellIs" dxfId="24" priority="71" operator="greaterThan">
      <formula>0</formula>
    </cfRule>
  </conditionalFormatting>
  <conditionalFormatting sqref="L25">
    <cfRule type="cellIs" dxfId="23" priority="73" operator="greaterThan">
      <formula>0</formula>
    </cfRule>
  </conditionalFormatting>
  <conditionalFormatting sqref="L39">
    <cfRule type="cellIs" dxfId="22" priority="68" operator="equal">
      <formula>"Diligencie el valor Correspondiente en la Fila 24 de esta columna"</formula>
    </cfRule>
    <cfRule type="cellIs" dxfId="21" priority="69" operator="equal">
      <formula>"CUMPLE"</formula>
    </cfRule>
    <cfRule type="cellIs" dxfId="20" priority="70" operator="equal">
      <formula>"NO CUMPLE"</formula>
    </cfRule>
  </conditionalFormatting>
  <conditionalFormatting sqref="G15:G20">
    <cfRule type="cellIs" dxfId="19" priority="19" operator="equal">
      <formula>0</formula>
    </cfRule>
    <cfRule type="cellIs" dxfId="18" priority="20" operator="lessThanOrEqual">
      <formula>0.1</formula>
    </cfRule>
  </conditionalFormatting>
  <conditionalFormatting sqref="H15:H20">
    <cfRule type="expression" dxfId="17" priority="23">
      <formula>C15="[INDICAR EL NOMBRE DEL INTEGRANTE DEL PROPONENTE PLURAL]"</formula>
    </cfRule>
    <cfRule type="cellIs" dxfId="16" priority="25" operator="greaterThanOrEqual">
      <formula>0.5</formula>
    </cfRule>
    <cfRule type="cellIs" dxfId="15" priority="27" operator="lessThan">
      <formula>0.05</formula>
    </cfRule>
  </conditionalFormatting>
  <conditionalFormatting sqref="P39">
    <cfRule type="cellIs" dxfId="14" priority="16" operator="equal">
      <formula>"Diligencie el valor Correspondiente en la Fila 24 de esta columna"</formula>
    </cfRule>
    <cfRule type="cellIs" dxfId="13" priority="17" operator="equal">
      <formula>"CUMPLE"</formula>
    </cfRule>
    <cfRule type="cellIs" dxfId="12" priority="18" operator="equal">
      <formula>"NO CUMPLE"</formula>
    </cfRule>
  </conditionalFormatting>
  <conditionalFormatting sqref="AB39">
    <cfRule type="cellIs" dxfId="11" priority="10" operator="equal">
      <formula>"Diligencie el valor Correspondiente en la Fila 24 de esta columna"</formula>
    </cfRule>
    <cfRule type="cellIs" dxfId="10" priority="11" operator="equal">
      <formula>"CUMPLE"</formula>
    </cfRule>
    <cfRule type="cellIs" dxfId="9" priority="12" operator="equal">
      <formula>"NO CUMPLE"</formula>
    </cfRule>
  </conditionalFormatting>
  <conditionalFormatting sqref="T38">
    <cfRule type="cellIs" dxfId="8" priority="9" operator="greaterThanOrEqual">
      <formula>$P$25</formula>
    </cfRule>
  </conditionalFormatting>
  <conditionalFormatting sqref="T25">
    <cfRule type="cellIs" dxfId="7" priority="8" operator="greaterThan">
      <formula>0</formula>
    </cfRule>
  </conditionalFormatting>
  <conditionalFormatting sqref="T39">
    <cfRule type="cellIs" dxfId="6" priority="5" operator="equal">
      <formula>"Diligencie el valor Correspondiente en la Fila 24 de esta columna"</formula>
    </cfRule>
    <cfRule type="cellIs" dxfId="5" priority="6" operator="equal">
      <formula>"CUMPLE"</formula>
    </cfRule>
    <cfRule type="cellIs" dxfId="4" priority="7" operator="equal">
      <formula>"NO CUMPLE"</formula>
    </cfRule>
  </conditionalFormatting>
  <conditionalFormatting sqref="X25">
    <cfRule type="cellIs" dxfId="3" priority="4" operator="greaterThan">
      <formula>0</formula>
    </cfRule>
  </conditionalFormatting>
  <conditionalFormatting sqref="X39">
    <cfRule type="cellIs" dxfId="2" priority="1" operator="equal">
      <formula>"Diligencie el valor Correspondiente en la Fila 24 de esta columna"</formula>
    </cfRule>
    <cfRule type="cellIs" dxfId="1" priority="2" operator="equal">
      <formula>"CUMPLE"</formula>
    </cfRule>
    <cfRule type="cellIs" dxfId="0" priority="3" operator="equal">
      <formula>"NO CUMPLE"</formula>
    </cfRule>
  </conditionalFormatting>
  <dataValidations disablePrompts="1" count="1">
    <dataValidation type="list" allowBlank="1" showInputMessage="1" showErrorMessage="1" sqref="F28:F37">
      <formula1>$C$15:$C$20</formula1>
    </dataValidation>
  </dataValidation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D5C33E8C120E045809B37D098DAE048" ma:contentTypeVersion="4" ma:contentTypeDescription="Crear nuevo documento." ma:contentTypeScope="" ma:versionID="f3ba4c735b3d5031d97b5adfa07321f3">
  <xsd:schema xmlns:xsd="http://www.w3.org/2001/XMLSchema" xmlns:xs="http://www.w3.org/2001/XMLSchema" xmlns:p="http://schemas.microsoft.com/office/2006/metadata/properties" xmlns:ns2="489b5ddc-fb5d-44f1-ac88-2afe7747aeec" targetNamespace="http://schemas.microsoft.com/office/2006/metadata/properties" ma:root="true" ma:fieldsID="825157f25c4684928c264f50b725d855" ns2:_="">
    <xsd:import namespace="489b5ddc-fb5d-44f1-ac88-2afe7747aee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9b5ddc-fb5d-44f1-ac88-2afe7747ae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EFBFA8-4FDD-4A7B-A170-D6F87F1E66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37C4D8-5381-4160-86D5-45D171F6E4BF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dcmitype/"/>
    <ds:schemaRef ds:uri="489b5ddc-fb5d-44f1-ac88-2afe7747aeec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B489B0B-4D0A-412F-8B85-012EDACA7A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89b5ddc-fb5d-44f1-ac88-2afe7747aee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16</vt:i4>
      </vt:variant>
    </vt:vector>
  </HeadingPairs>
  <TitlesOfParts>
    <vt:vector size="18" baseType="lpstr">
      <vt:lpstr>SMMLV</vt:lpstr>
      <vt:lpstr>EXPERIENCIA DEL PROPONENTE</vt:lpstr>
      <vt:lpstr>Codigo</vt:lpstr>
      <vt:lpstr>CR</vt:lpstr>
      <vt:lpstr>EEM</vt:lpstr>
      <vt:lpstr>EEOC</vt:lpstr>
      <vt:lpstr>EG</vt:lpstr>
      <vt:lpstr>Mob</vt:lpstr>
      <vt:lpstr>RangoExpG1</vt:lpstr>
      <vt:lpstr>RangoExpG10</vt:lpstr>
      <vt:lpstr>RangoExpG2</vt:lpstr>
      <vt:lpstr>RangoExpG3</vt:lpstr>
      <vt:lpstr>RangoExpG4</vt:lpstr>
      <vt:lpstr>RangoExpG5</vt:lpstr>
      <vt:lpstr>RangoExpG6</vt:lpstr>
      <vt:lpstr>RangoExpG7</vt:lpstr>
      <vt:lpstr>RangoExpG8</vt:lpstr>
      <vt:lpstr>RangoExpG9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2024-11-22T20:30:53Z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0x0101008D5C33E8C120E045809B37D098DAE048</vt:lpwstr>
  </property>
  <property fmtid="{D5CDD505-2E9C-101B-9397-08002B2CF9AE}" pid="3" name="MediaServiceImageTags">
    <vt:lpwstr/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