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129"/>
  <workbookPr defaultThemeVersion="202300"/>
  <mc:AlternateContent xmlns:mc="http://schemas.openxmlformats.org/markup-compatibility/2006">
    <mc:Choice Requires="x15">
      <x15ac:absPath xmlns:x15ac="http://schemas.microsoft.com/office/spreadsheetml/2010/11/ac" url="https://sena4-my.sharepoint.com/personal/kcastanedag_sena_edu_co/Documents/MatFormación - Est de Mer/2024 130TICs/"/>
    </mc:Choice>
  </mc:AlternateContent>
  <xr:revisionPtr revIDLastSave="2" documentId="8_{1726F7E9-A235-4F70-AFA2-CB147A4D166A}" xr6:coauthVersionLast="47" xr6:coauthVersionMax="47" xr10:uidLastSave="{47DC4D7B-507A-4B76-9C3B-9DEF1090F74F}"/>
  <bookViews>
    <workbookView xWindow="-120" yWindow="-120" windowWidth="20730" windowHeight="11160" xr2:uid="{413D6390-1090-4058-BA66-402EFA2F2DA4}"/>
  </bookViews>
  <sheets>
    <sheet name="E.M. LAN-WAN" sheetId="1" r:id="rId1"/>
  </sheets>
  <externalReferences>
    <externalReference r:id="rId2"/>
  </externalReferences>
  <definedNames>
    <definedName name="_xlnm._FilterDatabase" localSheetId="0" hidden="1">'E.M. LAN-WAN'!$A$1:$M$88</definedName>
    <definedName name="_xlnm.Print_Area" localSheetId="0">'E.M. LAN-WAN'!#REF!</definedName>
    <definedName name="LA" localSheetId="0">#REF!</definedName>
    <definedName name="LA">#REF!</definedName>
    <definedName name="LIS" localSheetId="0">#REF!</definedName>
    <definedName name="LIS">#REF!</definedName>
    <definedName name="LISTADO" localSheetId="0">#REF!</definedName>
    <definedName name="LISTADO">#REF!</definedName>
    <definedName name="NEW" localSheetId="0">#REF!</definedName>
    <definedName name="NEW">#REF!</definedName>
    <definedName name="xxxxx" localSheetId="0">#REF!</definedName>
    <definedName name="xxxxx">#REF!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M86" i="1" l="1"/>
  <c r="K85" i="1"/>
  <c r="I85" i="1"/>
  <c r="J85" i="1" s="1"/>
  <c r="K84" i="1"/>
  <c r="I84" i="1"/>
  <c r="K83" i="1"/>
  <c r="L83" i="1" s="1"/>
  <c r="I83" i="1"/>
  <c r="K82" i="1"/>
  <c r="I82" i="1"/>
  <c r="J82" i="1" s="1"/>
  <c r="M82" i="1" s="1"/>
  <c r="K81" i="1"/>
  <c r="I81" i="1"/>
  <c r="J81" i="1" s="1"/>
  <c r="K80" i="1"/>
  <c r="L80" i="1" s="1"/>
  <c r="I80" i="1"/>
  <c r="K79" i="1"/>
  <c r="L79" i="1" s="1"/>
  <c r="I79" i="1"/>
  <c r="K78" i="1"/>
  <c r="I78" i="1"/>
  <c r="J78" i="1" s="1"/>
  <c r="K77" i="1"/>
  <c r="L77" i="1" s="1"/>
  <c r="J77" i="1"/>
  <c r="I77" i="1"/>
  <c r="K76" i="1"/>
  <c r="L76" i="1" s="1"/>
  <c r="I76" i="1"/>
  <c r="K75" i="1"/>
  <c r="I75" i="1"/>
  <c r="J75" i="1" s="1"/>
  <c r="M75" i="1" s="1"/>
  <c r="K74" i="1"/>
  <c r="I74" i="1"/>
  <c r="J74" i="1" s="1"/>
  <c r="K73" i="1"/>
  <c r="I73" i="1"/>
  <c r="J73" i="1" s="1"/>
  <c r="K72" i="1"/>
  <c r="L72" i="1" s="1"/>
  <c r="I72" i="1"/>
  <c r="K71" i="1"/>
  <c r="I71" i="1"/>
  <c r="J71" i="1" s="1"/>
  <c r="L70" i="1"/>
  <c r="M70" i="1" s="1"/>
  <c r="K70" i="1"/>
  <c r="I70" i="1"/>
  <c r="J70" i="1" s="1"/>
  <c r="K69" i="1"/>
  <c r="L69" i="1" s="1"/>
  <c r="I69" i="1"/>
  <c r="J69" i="1" s="1"/>
  <c r="K68" i="1"/>
  <c r="L68" i="1" s="1"/>
  <c r="I68" i="1"/>
  <c r="J68" i="1" s="1"/>
  <c r="K67" i="1"/>
  <c r="I67" i="1"/>
  <c r="J67" i="1" s="1"/>
  <c r="K66" i="1"/>
  <c r="I66" i="1"/>
  <c r="J66" i="1" s="1"/>
  <c r="K65" i="1"/>
  <c r="I65" i="1"/>
  <c r="K64" i="1"/>
  <c r="L64" i="1" s="1"/>
  <c r="I64" i="1"/>
  <c r="K63" i="1"/>
  <c r="I63" i="1"/>
  <c r="J63" i="1" s="1"/>
  <c r="K62" i="1"/>
  <c r="I62" i="1"/>
  <c r="J62" i="1" s="1"/>
  <c r="K61" i="1"/>
  <c r="L61" i="1" s="1"/>
  <c r="I61" i="1"/>
  <c r="J61" i="1" s="1"/>
  <c r="K60" i="1"/>
  <c r="L60" i="1" s="1"/>
  <c r="I60" i="1"/>
  <c r="K59" i="1"/>
  <c r="L59" i="1" s="1"/>
  <c r="I59" i="1"/>
  <c r="K58" i="1"/>
  <c r="I58" i="1"/>
  <c r="J58" i="1" s="1"/>
  <c r="K57" i="1"/>
  <c r="I57" i="1"/>
  <c r="K56" i="1"/>
  <c r="I56" i="1"/>
  <c r="K55" i="1"/>
  <c r="L55" i="1" s="1"/>
  <c r="I55" i="1"/>
  <c r="J55" i="1" s="1"/>
  <c r="K54" i="1"/>
  <c r="I54" i="1"/>
  <c r="J54" i="1" s="1"/>
  <c r="K53" i="1"/>
  <c r="L53" i="1" s="1"/>
  <c r="I53" i="1"/>
  <c r="J53" i="1" s="1"/>
  <c r="K52" i="1"/>
  <c r="I52" i="1"/>
  <c r="J52" i="1" s="1"/>
  <c r="K51" i="1"/>
  <c r="L51" i="1" s="1"/>
  <c r="I51" i="1"/>
  <c r="J51" i="1" s="1"/>
  <c r="K50" i="1"/>
  <c r="L50" i="1" s="1"/>
  <c r="I50" i="1"/>
  <c r="K49" i="1"/>
  <c r="I49" i="1"/>
  <c r="J49" i="1" s="1"/>
  <c r="K48" i="1"/>
  <c r="I48" i="1"/>
  <c r="K47" i="1"/>
  <c r="L47" i="1" s="1"/>
  <c r="I47" i="1"/>
  <c r="J47" i="1" s="1"/>
  <c r="K46" i="1"/>
  <c r="I46" i="1"/>
  <c r="K45" i="1"/>
  <c r="L45" i="1" s="1"/>
  <c r="I45" i="1"/>
  <c r="K44" i="1"/>
  <c r="I44" i="1"/>
  <c r="J44" i="1" s="1"/>
  <c r="K43" i="1"/>
  <c r="L43" i="1" s="1"/>
  <c r="I43" i="1"/>
  <c r="J43" i="1" s="1"/>
  <c r="K42" i="1"/>
  <c r="L42" i="1" s="1"/>
  <c r="I42" i="1"/>
  <c r="K41" i="1"/>
  <c r="L41" i="1" s="1"/>
  <c r="I41" i="1"/>
  <c r="J41" i="1" s="1"/>
  <c r="M41" i="1" s="1"/>
  <c r="K40" i="1"/>
  <c r="L40" i="1" s="1"/>
  <c r="I40" i="1"/>
  <c r="K39" i="1"/>
  <c r="L39" i="1" s="1"/>
  <c r="I39" i="1"/>
  <c r="K38" i="1"/>
  <c r="L38" i="1" s="1"/>
  <c r="I38" i="1"/>
  <c r="K37" i="1"/>
  <c r="I37" i="1"/>
  <c r="K36" i="1"/>
  <c r="I36" i="1"/>
  <c r="J36" i="1" s="1"/>
  <c r="K35" i="1"/>
  <c r="I35" i="1"/>
  <c r="J35" i="1" s="1"/>
  <c r="K34" i="1"/>
  <c r="L34" i="1" s="1"/>
  <c r="I34" i="1"/>
  <c r="K33" i="1"/>
  <c r="I33" i="1"/>
  <c r="J33" i="1" s="1"/>
  <c r="L32" i="1"/>
  <c r="K32" i="1"/>
  <c r="I32" i="1"/>
  <c r="J32" i="1" s="1"/>
  <c r="K31" i="1"/>
  <c r="L31" i="1" s="1"/>
  <c r="J31" i="1"/>
  <c r="I31" i="1"/>
  <c r="K30" i="1"/>
  <c r="L30" i="1" s="1"/>
  <c r="I30" i="1"/>
  <c r="L29" i="1"/>
  <c r="K29" i="1"/>
  <c r="I29" i="1"/>
  <c r="K28" i="1"/>
  <c r="I28" i="1"/>
  <c r="J28" i="1" s="1"/>
  <c r="K27" i="1"/>
  <c r="I27" i="1"/>
  <c r="K26" i="1"/>
  <c r="L26" i="1" s="1"/>
  <c r="I26" i="1"/>
  <c r="K25" i="1"/>
  <c r="I25" i="1"/>
  <c r="J25" i="1" s="1"/>
  <c r="K24" i="1"/>
  <c r="I24" i="1"/>
  <c r="J24" i="1" s="1"/>
  <c r="K23" i="1"/>
  <c r="I23" i="1"/>
  <c r="J23" i="1" s="1"/>
  <c r="K22" i="1"/>
  <c r="L22" i="1" s="1"/>
  <c r="I22" i="1"/>
  <c r="K21" i="1"/>
  <c r="L21" i="1" s="1"/>
  <c r="I21" i="1"/>
  <c r="K20" i="1"/>
  <c r="I20" i="1"/>
  <c r="J20" i="1" s="1"/>
  <c r="K19" i="1"/>
  <c r="I19" i="1"/>
  <c r="J19" i="1" s="1"/>
  <c r="K18" i="1"/>
  <c r="L18" i="1" s="1"/>
  <c r="I18" i="1"/>
  <c r="K17" i="1"/>
  <c r="L17" i="1" s="1"/>
  <c r="I17" i="1"/>
  <c r="J17" i="1" s="1"/>
  <c r="K16" i="1"/>
  <c r="I16" i="1"/>
  <c r="J16" i="1" s="1"/>
  <c r="J14" i="1"/>
  <c r="J13" i="1"/>
  <c r="J12" i="1"/>
  <c r="J11" i="1"/>
  <c r="J10" i="1"/>
  <c r="J9" i="1"/>
  <c r="J8" i="1"/>
  <c r="J7" i="1"/>
  <c r="J6" i="1"/>
  <c r="J5" i="1"/>
  <c r="J4" i="1"/>
  <c r="J3" i="1"/>
  <c r="L16" i="1" l="1"/>
  <c r="M16" i="1" s="1"/>
  <c r="L23" i="1"/>
  <c r="L25" i="1"/>
  <c r="J27" i="1"/>
  <c r="L37" i="1"/>
  <c r="J39" i="1"/>
  <c r="J45" i="1"/>
  <c r="J57" i="1"/>
  <c r="M57" i="1" s="1"/>
  <c r="L63" i="1"/>
  <c r="J64" i="1"/>
  <c r="J65" i="1"/>
  <c r="L67" i="1"/>
  <c r="J72" i="1"/>
  <c r="L78" i="1"/>
  <c r="M78" i="1" s="1"/>
  <c r="L24" i="1"/>
  <c r="M24" i="1" s="1"/>
  <c r="L33" i="1"/>
  <c r="L49" i="1"/>
  <c r="L71" i="1"/>
  <c r="L75" i="1"/>
  <c r="J80" i="1"/>
  <c r="M32" i="1"/>
  <c r="L48" i="1"/>
  <c r="M49" i="1"/>
  <c r="J56" i="1"/>
  <c r="L82" i="1"/>
  <c r="J84" i="1"/>
  <c r="M33" i="1"/>
  <c r="M17" i="1"/>
  <c r="M20" i="1"/>
  <c r="M25" i="1"/>
  <c r="M19" i="1"/>
  <c r="M35" i="1"/>
  <c r="L46" i="1"/>
  <c r="L62" i="1"/>
  <c r="M62" i="1" s="1"/>
  <c r="L65" i="1"/>
  <c r="L73" i="1"/>
  <c r="M74" i="1"/>
  <c r="L84" i="1"/>
  <c r="L4" i="1"/>
  <c r="M4" i="1" s="1"/>
  <c r="L6" i="1"/>
  <c r="M6" i="1" s="1"/>
  <c r="L8" i="1"/>
  <c r="M8" i="1" s="1"/>
  <c r="L10" i="1"/>
  <c r="M10" i="1" s="1"/>
  <c r="L12" i="1"/>
  <c r="L14" i="1"/>
  <c r="M14" i="1" s="1"/>
  <c r="J21" i="1"/>
  <c r="J22" i="1"/>
  <c r="J29" i="1"/>
  <c r="J30" i="1"/>
  <c r="J37" i="1"/>
  <c r="J38" i="1"/>
  <c r="M52" i="1"/>
  <c r="L54" i="1"/>
  <c r="M54" i="1" s="1"/>
  <c r="L56" i="1"/>
  <c r="L57" i="1"/>
  <c r="J59" i="1"/>
  <c r="L81" i="1"/>
  <c r="L19" i="1"/>
  <c r="L20" i="1"/>
  <c r="M23" i="1"/>
  <c r="L27" i="1"/>
  <c r="L28" i="1"/>
  <c r="M28" i="1" s="1"/>
  <c r="M31" i="1"/>
  <c r="L35" i="1"/>
  <c r="L36" i="1"/>
  <c r="M36" i="1" s="1"/>
  <c r="M39" i="1"/>
  <c r="J40" i="1"/>
  <c r="M47" i="1"/>
  <c r="J48" i="1"/>
  <c r="M55" i="1"/>
  <c r="L58" i="1"/>
  <c r="M58" i="1" s="1"/>
  <c r="J60" i="1"/>
  <c r="M68" i="1"/>
  <c r="L3" i="1"/>
  <c r="M3" i="1" s="1"/>
  <c r="L5" i="1"/>
  <c r="M5" i="1" s="1"/>
  <c r="L7" i="1"/>
  <c r="M7" i="1" s="1"/>
  <c r="L9" i="1"/>
  <c r="M9" i="1" s="1"/>
  <c r="L11" i="1"/>
  <c r="M11" i="1" s="1"/>
  <c r="M12" i="1"/>
  <c r="L13" i="1"/>
  <c r="M13" i="1" s="1"/>
  <c r="J18" i="1"/>
  <c r="J26" i="1"/>
  <c r="J34" i="1"/>
  <c r="J42" i="1"/>
  <c r="M43" i="1"/>
  <c r="L44" i="1"/>
  <c r="M44" i="1" s="1"/>
  <c r="J46" i="1"/>
  <c r="J50" i="1"/>
  <c r="M51" i="1"/>
  <c r="L52" i="1"/>
  <c r="M53" i="1"/>
  <c r="M65" i="1"/>
  <c r="M67" i="1"/>
  <c r="M84" i="1"/>
  <c r="M71" i="1"/>
  <c r="L74" i="1"/>
  <c r="M63" i="1"/>
  <c r="L66" i="1"/>
  <c r="M66" i="1" s="1"/>
  <c r="M73" i="1"/>
  <c r="J76" i="1"/>
  <c r="J79" i="1"/>
  <c r="J83" i="1"/>
  <c r="L85" i="1"/>
  <c r="M61" i="1"/>
  <c r="M69" i="1"/>
  <c r="M77" i="1"/>
  <c r="M85" i="1"/>
  <c r="M81" i="1"/>
  <c r="M27" i="1" l="1"/>
  <c r="M72" i="1"/>
  <c r="M80" i="1"/>
  <c r="M45" i="1"/>
  <c r="M56" i="1"/>
  <c r="M64" i="1"/>
  <c r="M46" i="1"/>
  <c r="M34" i="1"/>
  <c r="M40" i="1"/>
  <c r="M42" i="1"/>
  <c r="M60" i="1"/>
  <c r="M38" i="1"/>
  <c r="M30" i="1"/>
  <c r="M22" i="1"/>
  <c r="M79" i="1"/>
  <c r="M50" i="1"/>
  <c r="M18" i="1"/>
  <c r="M48" i="1"/>
  <c r="M37" i="1"/>
  <c r="M29" i="1"/>
  <c r="M21" i="1"/>
  <c r="M83" i="1"/>
  <c r="M76" i="1"/>
  <c r="M26" i="1"/>
  <c r="M59" i="1"/>
  <c r="M87" i="1" l="1"/>
  <c r="M88" i="1" s="1"/>
</calcChain>
</file>

<file path=xl/sharedStrings.xml><?xml version="1.0" encoding="utf-8"?>
<sst xmlns="http://schemas.openxmlformats.org/spreadsheetml/2006/main" count="149" uniqueCount="48">
  <si>
    <t>cotización 1</t>
  </si>
  <si>
    <t>cotización 2</t>
  </si>
  <si>
    <t>Requiere
Ficha Técnica</t>
  </si>
  <si>
    <t>ÍTEM</t>
  </si>
  <si>
    <t>CODIGO 
UNSPSC</t>
  </si>
  <si>
    <t>NOMBRE 
PRODUCTO 
SEGÚN 
UNSPSC</t>
  </si>
  <si>
    <t>NOMBRE 
DEL 
ELEMENTO</t>
  </si>
  <si>
    <t>DESCRIPCIÓN</t>
  </si>
  <si>
    <t>UNIDAD 
DE 
MEDIDA</t>
  </si>
  <si>
    <t>CANTIDAD</t>
  </si>
  <si>
    <t>VALOR 
UNITARIO</t>
  </si>
  <si>
    <t>VALOR 
TOTAL</t>
  </si>
  <si>
    <t>PROMEDIO</t>
  </si>
  <si>
    <t>si</t>
  </si>
  <si>
    <t>controlador de trafico de red</t>
  </si>
  <si>
    <t>Controlador de red.</t>
  </si>
  <si>
    <t xml:space="preserve">
Puertos de RED:
2 Puertos 10/100/1000 Base T Autosensing.
Hardware:
Procesador Quad-Core A72
Memoria 2 GB DDR4
Almacenamiento 2 MB Nor Flash; 8 GB eMMC
1 Puerto USB 3.0
Administración del Sistema:
Administración Multi-Site: Si
Acceso desde Nube
Máximo Número de Sitios: 100
Máximo número de Vlan´s usadas: 4090
Máximo número de grupos WLAN: 500
Soporte de Backup y Restore
Capacidad de Administración de Dispositivos:
Hasta 500 AP´s
Hasta 100 Switchs
Soporte de Administración de otros dispositivos como Equipos GPON
Monitoreo:
Dashboards y customización de Dashboard
Estadísticas
Topología de Red
Mapa de Red
Listado de Dispositivos
Listado de Clientes
Gestión: Suscripción a software de Gestión unificado para LAN y WLAN del tipo SaaS (Software as a Service) como arquitectura soportada y mantenida por el fabricante. Esta suscripción debe ser provista por el fabricante de manera gratuita durante el tiempo de vida útil del dispositivo.
Garantía: El equipo debe incluir garantía directa por el fabricante quien debe estar registrado en los cuadrantes mágicos de Gartner, la garantía provista por el fabricante debe ser de 4 años con acceso a actualizaciones de software durante el periodo de garantía para todas las características del mismo.</t>
  </si>
  <si>
    <t>unidad</t>
  </si>
  <si>
    <t>Equipos de conexión cruzada óptica</t>
  </si>
  <si>
    <t>SFP+</t>
  </si>
  <si>
    <t>Longitud de onda	850 nm	
Estándares y protocolos	IEEE 802.3ae, TCP/IP, SFF-8472	
Longitud máxima del cable	300 m (50/125 µm), 33 m (62.5/125 µm)	
Velocidad de datos: 10 Gbps	
Tipo de puerto	LC Duplex	
Alimentación	3.3 V	
Seguridad y emisiones	FCC, CE	Certificaciones que garantizan el cumplimiento de normas de seguridad y emisiones
DDM	Sí	Función de monitoreo digital del dispositivo
SFP+ MSA	Sí	Cumple con un acuerdo multi-fuente para garantizar compatibilidad
Hot Swappable	Sí	Permite insertar o retirar el dispositivo sin apagar el equipo</t>
  </si>
  <si>
    <t>Punto de acceso inalámbrico</t>
  </si>
  <si>
    <t>Doble Banda  Wi-Fi 6 Punto de Acceso</t>
  </si>
  <si>
    <t>Punto de Acceso Indoor, dual radio, 5 GHz and 2.4 GHz 802.11ax 2x2 MIMO
1800 Mbps de Ancho de Banda
–	Wi-Fi CERTIFIED a, b, g, n, ac
–	Wi-Fi CERTIFIED 6 (ax)
–	WPA, WPA2 and WPA3
–	WMM
–	Soporte de MESHN
–	Aislamiento Inalámbrico entre clientes
–	Capacidad de Clientes Inalámbricos: 250
–	Certificación RoHS
–	Soporte de MU-MIMO
Radios wifi:n
5 GHz hasta 1.2 Gbps wireless data rate
2,4 GHz hasta 574 Mbps wireless data rate
Antenas:
Antenas integradas 2.4 GHz 4 dBi, 5 GHz 5 dBi
Transmit Power:
CE: &lt; 20 dBm (2.4 GHz, EIRP); &lt; 23 dBm (5 GHz, band 1&amp;band 2, EIRP); &lt; 30 dBm (5 GHz, band 3, EIRP)
FCC: &lt; 25 dBm (2.4 GHz); &lt; 25 dBm (5 GHz)
WiFi Standars:
IEEE 802.11 a/b/g/n/ac/ax
interfaces:
1 interfaz Auto-sensing (10/100/1000BASE-T)
Usuarios: 250
BSSID:
Hasta 16 Bssid por AP.
Seguridad: WPA-Personal/Enterprise, WPA2-Personal/Enterprise, WPA3-Personal/Enterprise
Soporte de Portal Cautivo.
Access Control.
Número máximo de MAC filtradas: 4000
Aislamiento inalámbrico entre clientes
Detección de Ap Rogue
Soporte de IEEE802.1X
Gestión: Suscripción a software de Gestión unificado para LAN y WLAN del tipo SaaS (Software as a Service) como arquitectura soportada y mantenida por el fabricante. Esta suscripción debe ser provista por el fabricante de manera gratuita durante el tiempo de vida útil del equipo.
Garantía: El equipo debe incluir garantía directa por el fabricante, quien debe estar registrado en los cuadrantes mágicos de Gartner, la garantía provista por el fabricante debe ser de 4 años con acceso a actualizaciones de software durante el periodo de garantía para todas las características del mismo
Certificaciones: CE, FCC, RoHS</t>
  </si>
  <si>
    <t>Punto de Acceso Outdoor, dual radio, 5 GHz and 2.4 GHz 802.11ac 2x2 MIMO</t>
  </si>
  <si>
    <t>1200 Mbps de Ancho de Banda
–	Wi-Fi CERTIFIED a, b, g, n, ac
–	WPA, WPA2
–	WMM
–	Soporte de MESH
–	Aislamiento Inalámbrico entre clientes
–	Capacidad de Clientes Inalámbricos: 220
–	Certificación RoHS
–	Soporte de MU-MIMO
Radios wifi:
5GHz hasta 867 Mbps wireless data rate
2,4 GHz hasta 300 Mbps wireless data rate
Antenas:
Antenas Externas 2.4 GHz 3 dBi, 5 GHz 5 dBi
interfaces:
  1 interfaz Auto-sensing (10/100/1000BASE-T)
Usuarios: hasta 220.
BSSID:
  Hasta 16 Bssid por AP.
Seguridad:  WPA-Personal/Enterprise, WPA2-Personal/Enterprise
Soporte de Portal Cautivo.
Access Control.
Número máximo de MAC filtradas: 4000
Aislamiento inalámbrico entre clientes
Detección de Ap Rogue
Soporte de IEEE802.1X
Gestión: Suscripción a software de Gestión unificado para LAN y WLAN del tipo SaaS (Software as a Service) como arquitectura soportada y mantenida por el fabricante. Esta suscripción debe ser provista por el fabricante de manera gratuita durante el tiempo de vida útil del dispositivo.
GarantíaEl equipo debe incluir garantía directa por el fabricante, quien debe estar registrado en los cuadrantes mágicos de Gartner, la garantía provista por el fabricante debe ser de 2 años con acceso a actualizaciones de software durante el periodo de garantía para todas las características del mismo.</t>
  </si>
  <si>
    <t>Cable de Fibra Óptica</t>
  </si>
  <si>
    <t>Cable de fibra óptica OM3 LC-LC duplex SFP+</t>
  </si>
  <si>
    <t>fibra optica OM3 Longitud del cable	1,8 m
Velocidad de datos	10 Gbps
Certificado</t>
  </si>
  <si>
    <t>enrutador</t>
  </si>
  <si>
    <t>Switch de RED:</t>
  </si>
  <si>
    <t xml:space="preserve">24 Puertos 10/100/1000 Base T Autosensing. PoE+ hasta 30W por puerto. Capacidad PoE+ 402W
4 Puertos 1/10G SFP+
Administración:
1 Puerto de Consola Serial Dual RJ-45/USB-C
1 Puerto de gestión fuera de banda
Rendimiento:
Throughput: 95.2 Mpps.
Switching Capacity: 128 Gbps.
Stacking: Hasta 80 Gbps. 
Buffer de paquetes: 3MB.
Entradas MAC: 32K
Enrutamiento: 6100 entradas.
Servicios Capa 2:
Soporte y Etiquetamiento para VLANs soporta IEEE
802.1Q (4094 IDs de VLAN) y 2K VLANs simultáneamente.
Soporte para paquetes Jumbo de hasta 9 KB. 
Soporte GVRP y MVRP para el aprendizaje automático y la asignación dinámica de VLANs. 
Servicios Capa 3:
DHCP Server. Debe servidor como Servidor DHCP v4.
Soporte de: IEEE 802.1d STP, IEEE 802.1w RSTP, IEEE 802.1s MSTP
Soporte de: ERPS
Soporte de: IEEE 802.3ad LACP
Enrutamiento:
Soporte de Enrutamiento Estático.
Soporte protocolos de Enrutamiento OSPFv2, OSPFv3, RIP v1, RIP v2,RIPng.
Soporte de VRRP V2 y V3
Soporte de ECMP
Soporte de Policy-based Routing (PBR)
Soporte de DHCP Server
Soporte de DHCP Relay
Seguridad:
Soporte Autenticación 802,1x, MAC.
Soporte de ARP Inspection (Dynamic ARP Inspection).
Soporte de DHCP Snooping.
Soporte de DHCPv6 Snooping.
Soporte de Port Security.
Soporte de AAA (Incluyendo TACACS+).
Soporte Private VLAN.
Gestión:
Suscripción a software de Gestión unificado para LAN y WLAN del tipo SaaS (Software as a Service) como arquitectura soportada y mantenida por el fabricante de la solución. Esta suscripción debe ser provista por el fabricante de manera gratuita durante el periodo de vida útil del dispositivo.
Garantía: El equipo debe incluir garantía directa por el fabricante, quien debe estar registrado en los cuadrantes mágicos de Gartner, la garantía provista por el fabricante debe ser de 5 años con acceso a actualizaciones de software durante el periodo de garantía para todas las características del mismo.
</t>
  </si>
  <si>
    <t>Switch de RED</t>
  </si>
  <si>
    <t xml:space="preserve">24 Puertos 10/100/1000 Base T Autosensing.
4 Puertos 1/10G SFP+
Administración:
1 Puerto de Consola Serial Dual RJ-45/Micro-USB
Rendimiento:
Throughput: 95.23 Mpps.
Switching Capacity: 128 Gbps.
Buffer de paquetes: 12MB.
Entradas MAC: 16K
Enrutamiento:
Estático hasta 48 rutas estaticas
Servicios Capa 2:
Soporte y Etiquetamiento para VLANs soporta IEEE
802.1Q (4094 IDs de VLAN) y 2K VLANs simultáneamente.
Soporte para paquetes Jumbo de hasta 9 KB. 
Soporte GVRP y MVR para el aprendizaje automático y la asignación dinámica de VLANs. 
Servicios Capa 3:
DHCP Server. Debe servidor como Servidor DHCP v4.
Soporte de: IEEE 802.1d STP, IEEE 802.1w RSTP, IEEE 802.1s MSTP
Soporte de: ERPS
Soporte de: IEEE 802.3ad LACP
Enrutamiento:
Soporte de Enrutamiento Estático.
Soporte de DHCP Server
Soporte de DHCP Relay
Seguridad:
Soporte Autenticación 802,1x, MAC.
Soporte de ARP Inspection (Dynamic ARP Inspection).
Soporte de DHCP Snooping.
Soporte de DHCPv6 Snooping.
Soporte de Port Security.
Soporte de AAA (Incluyendo TACACS+).
Gestión:
Suscripción a software de Gestión unificado para LAN y WLAN del tipo SaaS (Software as a Service) como arquitectura soportada y mantenida por el fabricante de la solución. Esta suscripción debe ser provista por el fabricante de manera gratuita durante el periodo de vida útil del dispositivo.
Garantía: El equipo debe incluir garantía directa por el fabricante, quien debe estar registrado en los cuadrantes mágicos de Gartner, la garantía provista por el fabricante debe ser de 5 años con acceso a actualizaciones de software durante el periodo de garantía para todas las características del mismo.
</t>
  </si>
  <si>
    <t>SWITCH CORE FO.</t>
  </si>
  <si>
    <t xml:space="preserve">
Puertos de RED:
26 Puertos SFP+ 1/10 Gb.
6 Puertos Uplink 10/25 Gb.
Fuente de poder redundante.
Administración:
1 Puerto de Consola Serial Dual RJ-45/USB-C
1 Puerto de gestión fuera de banda
Rendimiento:
Throughput: 610.1 Mpps.
Switching Capacity: 820 Gbps.
Stacking: Hasta 300 Gbps.
Buffer de paquetes: 8 MB
Tabla de direcciones MAC: 128K
Capacidad Tabla de Enrutamiento: 15.300 Mínimo
Servicios Capa 2:
Soporte y Etiquetamiento para VLANs soporta IEEE
802.1Q (4094 IDs de VLAN) y 2K VLANs simultáneamente.
Soporte para paquetes Jumbo de hasta 9 KB. 
Soporte GVRP y MVRP para el aprendizaje automático y la asignación dinámica de VLANs. Servicios Capa 3:
DHCP Server. Debe servidor como Servidor DHCP v4.
Soporte de: IEEE 802.1d STP, IEEE 802.1w RSTP, IEEE 802.1s MSTP
Soporte de: ERPS
Soporte de: IEEE 802.3ad LACP
Enrutamiento:
Soporte de Enrutamiento Estático.
Soporte protocolos de Enrutamiento OSPFv2, OSPFv3, RIP v1, RIP v2,RIPng.
Soporte de VRRP V2 y V3
Soporte de ECMP
Soporte de Policy-based Routing (PBR)
Soporte de DHCP Server
Soporte de DHCP Relay
Seguridad:
Soporte Autenticación 802,1x, MAC.
Soporte de ARP Inspection (Dynamic ARP Inspection).
Soporte de DHCP Snooping.
Soporte de DHCPv6 Snooping.
Soporte de Port Security.
Soporte de AAA (Incluyendo TACACS+).
Soporte Private VLAN.
Gestión:
Suscripción a software de Gestión unificado para LAN y WLAN del tipo SaaS (Software as a Service) como arquitectura soportada y mantenida por el fabricante de la solución. Esta suscripción debe ser provista por el fabricante de manera gratuita durante el periodo de vida útil del dispositivo.
Garantía: El equipo debe incluir garantía directa por el fabricante, quien debe estar registrado en los cuadrantes mágicos de Gartner, la garantía provista por el fabricante debe ser de 5 años con acceso a actualizaciones de software durante el periodo de garantía para todas las características del mismo.</t>
  </si>
  <si>
    <t>Fuente de poder redundante</t>
  </si>
  <si>
    <t xml:space="preserve">
Módulo de poder redundante 900W AC 
SPEC: Up to 900 watts output power, Steel Case with FAN
CARACTERISTICA: 100 V–240 V~ 50/60 Hz input, 53.5 VDC output
La Fuente debe ser compatible con los switchs ofertados</t>
  </si>
  <si>
    <t>Equipo de Video de red</t>
  </si>
  <si>
    <t>Cámara Fija Tipo Bala PoE</t>
  </si>
  <si>
    <t xml:space="preserve">
Tipo Bala, Fija intemperie (exteriores)
Mínimo en un rango de entre 2,8mm a 4 mm
Color: 0,01 lux o mejor
B/N: 0 lux con IR o mejor
IR de 30 metros o mayor
DWDR o Mejor
Mínimo 4 Megapíxeles o superior
1/3 " de escaneo progresivo CMOS o mejor
Filtro infrarrojo IR
Protocolos de red: TCP/IP, UDP, ICMP, HTTP, HTTPS, DHCP, DNS, RTSP, NTP, UPnP, SSL/TLS, FTP/SFTP, RTP, IPv4, ARP.
Compatibilidad ONVIF: ONVIF Profile S
Certificación: IP67
BLC/3D DNR/HLC/SmartIR
Formato de transmisión de video: Transmisión principal: H.265+/H.265/H.264+/H.264
Subtransmisión: H.265/H.264
Seguridad: Protección con contraseña, cifrado HTTPS, filtro de dirección IP, autenticación implícita
Vista en vivo simultánea: 3 Main Streams y 3 Sub-Streams
Analíticas incluidas sin requerir licencias o componentes adicionales:
incluidas sin requerir licencias o componentes adicionales, activar de forma concurrente como mínimo 9 sin requerir licencias o componentes adicionales.
•	Clasificación de personas y vehículos
•	Detección de intrusiones
•	Detección de cruce de líneas
•	Región que ingresa a la detección
•	Detección de salida de región
•	Detección de objetos abandonados/eliminados
•	Detección de sonido anormal
•	Detección de personas
•	Detección de vehículos
•	Detección de movimiento 
•	Detección de manipulación de vídeo 
Excepción (inicio de sesión ilegal)
Power Supply: PoE (802.3af/at, class 0)
12V DC ± 5%, 5.5mm Coaxial Power Plug PoE (802.3af/at, class 0)
2V DC ± 5%, 5.5mm Coaxial Power Plug PoE (802.3af/at, class 0)
Temperatura de operación: 30–60 °C
Gestión:
Suscripción a software de Gestión por el fabricante de la solución. Esta suscripción debe ser provista por el fabricante de manera gratuita durante el periodo de vida útil del dispositivo.
Garantía: El equipo debe incluir garantía directa por el fabricante, quien debe estar registrado en los cuadrantes mágicos de Gartner, la garantía provista por el fabricante debe ser de 2 años con acceso a actualizaciones de software durante el periodo de garantía para todas las características del mismo.
</t>
  </si>
  <si>
    <t>Camara Fija Tipo Domo PoE</t>
  </si>
  <si>
    <t xml:space="preserve">
Tipo Domo, Fija intemperie (exteriores)
Mínimo en un rango de  entre  2,8mm a 4 mm
Color: 0,01 lux o mejor
B/N: 0 lux con IR o mejor
IR de 30 metros o mayor.
WDR o Mejor
Mínimo 2 Megapíxeles o superior
1/3 " de escaneo progresivo CMOS o mejor
Filtro infrarrojo IR
Protocolos de red: TCP/IP, UDP, ICMP, HTTP, HTTPS, DHCP, DNS, RTSP, NTP, UPnP, SSL/TLS, FTP/SFTP, RTP, RTSP, IPv4, ARP
Compatibilidad ONVIF: ONVIF Profile S
Certificación: IP 67, IK10
BLC/3D DNR/HLC/SmartIR
Transmisión principal: H.265+/H.265/H.264+/H.264
Subtransmisión: H.265/H.264
Seguridad: Protección con contraseña, cifrado HTTPS, filtro de dirección IP, autenticación implícita
3 Main Streams y 3 Sub-Streams
Analíticas incluidas sin requerir licencias o componentes adicionales:
incluidas sin requerir licencias o componentes adicionales, activar de forma concurrente como mínimo 9 sin requerir licencias o componentes adicionales.
•	Clasificación de personas y vehículos
•	Detección de intrusiones
•	Detección de cruce de líneas
•	Región que ingresa a la detección
•	Detección de salida de región
•	Detección de objetos abandonados/eliminados
•	Detección de sonido anormal
•	Detección de personas
•	Detección de vehículos
•	Detección de movimiento 
•	Detección de manipulación de vídeo 
Excepción (inicio de sesión ilegal)
Power Supply: PoE: 802.3af/at, class 0, Max. 5.5 W
12V DC ± 5%, Max. 5 W, 5.5mm Coaxial Power Plug PoE: 802.3af/at, class 0, Max. 5.5 W
• 12V DC ± 5%, Max. 5 W, 5.5mm Coaxial Power Plug • PoE: 802.3af/at, class 0, Max. 5.5 W
Temperatura de operación: -30–60 °C
Gestión:
Suscripción a software de Gestión por el fabricante de la solución. Esta suscripción debe ser provista por el fabricante de manera gratuita durante el periodo de vida útil del dispositivo.
Garantía: El equipo debe incluir garantía directa por el fabricante, quien debe estar registrado en los cuadrantes mágicos de Gartner, la garantía provista por el fabricante debe ser de 2 años con acceso a actualizaciones de software durante el periodo de garantía para todas las características del mismo.</t>
  </si>
  <si>
    <t xml:space="preserve">NVR 8 Canales PoE + Disco Duro 2Teras
</t>
  </si>
  <si>
    <t xml:space="preserve">
Capacidad: 25fps: 2-ch @ 8MP, 4-ch @ 4MP, 8-ch @ 2MP 
30fps: 4-ch @ 3MP, 2-ch @ 5MP
Función de reproducción:
• Inicio
• Pausa
• Detener
• Avance rápido
• Retroceso rápido
• Reproducir por cuadro
• Pantalla completa
• Vídeoclip
• Exportar clip
• Zoom digital
• Bloquear grabación
• Audio encendido/apagado
Protocolos de red: UPnP (Plug and Play), NTP (sincronización de red)
Interoperabilidad: ONVIF, CGI
Acceso a teléfono móvil: Android, iOS
Alarma general: Chrome (57+), Firefox (52+), Edge (91+)
SATA: 1 interfaz SAT, Hasta 10 TB de capacidad para cada disco duro o superior
Temperatura de trabajo: NVR: -10–55 °C 
Power Adapter: 0–40 °C
Resolución de registro: 8 MP / 5 MP / 4 MP / 3 MP / 1080p / UXGA / 720p / VGA / 4CIF / DCIF / 2CIF / CIF / QCIF
Compresión de video: H.265+/H.265/ H.264+/H.264
Compresión de audio: G.711A/G.711U/G.726
Incluir sistema de alimentación PoE
Incluir disco duro de estado sólido de 2 teras 
Gestión:
Suscripción a software de Gestión por el fabricante de la solución. Esta suscripción debe ser provista por el fabricante de manera gratuita durante el periodo de vida útil del dispositivo.
Garantía: El equipo debe incluir garantía directa por el fabricante, quien debe estar registrado en los cuadrantes mágicos de Gartner, la garantía provista por el fabricante debe ser de 2 años con acceso a actualizaciones de software durante el periodo de garantía para todas las características del mismo.</t>
  </si>
  <si>
    <t>subtotal</t>
  </si>
  <si>
    <t>IVA</t>
  </si>
  <si>
    <t>TOTAL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</si>
</sst>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4" formatCode="_-&quot;$&quot;\ * #,##0.00_-;\-&quot;$&quot;\ * #,##0.00_-;_-&quot;$&quot;\ * &quot;-&quot;??_-;_-@_-"/>
    <numFmt numFmtId="165" formatCode="_(&quot;$&quot;* #,##0.00_);_(&quot;$&quot;* \(#,##0.00\);_(&quot;$&quot;* &quot;-&quot;??_);_(@_)"/>
    <numFmt numFmtId="166" formatCode="_-&quot;$&quot;\ * #,##0_-;\-&quot;$&quot;\ * #,##0_-;_-&quot;$&quot;\ * &quot;-&quot;??_-;_-@_-"/>
    <numFmt numFmtId="167" formatCode="[$$-240A]\ #,##0"/>
    <numFmt numFmtId="168" formatCode="_(&quot;$&quot;\ * #,##0_);_(&quot;$&quot;\ * \(#,##0\);_(&quot;$&quot;\ * &quot;-&quot;_);_(@_)"/>
  </numFmts>
  <fonts count="17" x14ac:knownFonts="1">
    <font>
      <sz val="11"/>
      <color theme="1"/>
      <name val="Aptos Narrow"/>
      <family val="2"/>
      <scheme val="minor"/>
    </font>
    <font>
      <sz val="11"/>
      <color theme="1"/>
      <name val="Aptos Narrow"/>
      <family val="2"/>
      <scheme val="minor"/>
    </font>
    <font>
      <sz val="11"/>
      <name val="Arial Narrow"/>
      <family val="2"/>
    </font>
    <font>
      <sz val="11"/>
      <color rgb="FFFF0000"/>
      <name val="Arial Narrow"/>
      <family val="2"/>
    </font>
    <font>
      <sz val="11"/>
      <color theme="1"/>
      <name val="Arial Narrow"/>
      <family val="2"/>
    </font>
    <font>
      <b/>
      <sz val="12"/>
      <name val="Arial Narrow"/>
      <family val="2"/>
    </font>
    <font>
      <b/>
      <sz val="12"/>
      <color theme="1"/>
      <name val="Arial Narrow"/>
      <family val="2"/>
    </font>
    <font>
      <sz val="11"/>
      <name val="Calibri"/>
      <family val="2"/>
    </font>
    <font>
      <sz val="11"/>
      <color rgb="FF000000"/>
      <name val="Arial"/>
      <family val="2"/>
    </font>
    <font>
      <sz val="8"/>
      <color theme="1"/>
      <name val="Aptos Narrow"/>
      <family val="2"/>
      <scheme val="minor"/>
    </font>
    <font>
      <sz val="6"/>
      <color theme="1"/>
      <name val="Aptos Narrow"/>
      <family val="2"/>
      <scheme val="minor"/>
    </font>
    <font>
      <sz val="8"/>
      <color theme="1"/>
      <name val="Arial"/>
      <family val="2"/>
    </font>
    <font>
      <sz val="10"/>
      <name val="Calibri"/>
      <family val="2"/>
    </font>
    <font>
      <b/>
      <sz val="11"/>
      <color theme="1"/>
      <name val="Arial Narrow"/>
      <family val="2"/>
    </font>
    <font>
      <b/>
      <sz val="11"/>
      <name val="Arial Narrow"/>
      <family val="2"/>
    </font>
    <font>
      <sz val="9"/>
      <name val="Arial"/>
      <family val="2"/>
    </font>
    <font>
      <sz val="11"/>
      <name val="Aptos Narrow"/>
      <family val="2"/>
    </font>
  </fonts>
  <fills count="4">
    <fill>
      <patternFill patternType="none"/>
    </fill>
    <fill>
      <patternFill patternType="gray125"/>
    </fill>
    <fill>
      <patternFill patternType="solid">
        <fgColor theme="0"/>
        <bgColor indexed="64"/>
      </patternFill>
    </fill>
    <fill>
      <patternFill patternType="solid">
        <fgColor theme="0" tint="-4.9989318521683403E-2"/>
        <bgColor indexed="64"/>
      </patternFill>
    </fill>
  </fills>
  <borders count="11">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s>
  <cellStyleXfs count="3">
    <xf numFmtId="0" fontId="0" fillId="0" borderId="0"/>
    <xf numFmtId="44" fontId="1" fillId="0" borderId="0" applyFont="0" applyFill="0" applyBorder="0" applyAlignment="0" applyProtection="0"/>
    <xf numFmtId="0" fontId="1" fillId="0" borderId="0"/>
  </cellStyleXfs>
  <cellXfs count="69">
    <xf numFmtId="0" fontId="0" fillId="0" borderId="0" xfId="0"/>
    <xf numFmtId="0" fontId="2" fillId="0" borderId="0" xfId="0" applyFont="1"/>
    <xf numFmtId="0" fontId="2" fillId="0" borderId="0" xfId="0" applyFont="1" applyAlignment="1">
      <alignment vertical="center"/>
    </xf>
    <xf numFmtId="0" fontId="2" fillId="0" borderId="0" xfId="0" applyFont="1" applyAlignment="1">
      <alignment wrapText="1"/>
    </xf>
    <xf numFmtId="0" fontId="2" fillId="2" borderId="0" xfId="0" applyFont="1" applyFill="1"/>
    <xf numFmtId="0" fontId="4" fillId="0" borderId="1" xfId="0" applyFont="1" applyBorder="1" applyAlignment="1">
      <alignment horizontal="center" vertical="center"/>
    </xf>
    <xf numFmtId="0" fontId="4" fillId="0" borderId="0" xfId="0" applyFont="1" applyAlignment="1">
      <alignment vertical="center"/>
    </xf>
    <xf numFmtId="0" fontId="4" fillId="0" borderId="0" xfId="0" applyFont="1"/>
    <xf numFmtId="0" fontId="5" fillId="3" borderId="4" xfId="0" applyFont="1" applyFill="1" applyBorder="1" applyAlignment="1">
      <alignment horizontal="center" vertical="center" wrapText="1"/>
    </xf>
    <xf numFmtId="0" fontId="5" fillId="3" borderId="5" xfId="0" applyFont="1" applyFill="1" applyBorder="1" applyAlignment="1">
      <alignment horizontal="center" vertical="center"/>
    </xf>
    <xf numFmtId="0" fontId="5" fillId="3" borderId="5" xfId="0" applyFont="1" applyFill="1" applyBorder="1" applyAlignment="1">
      <alignment horizontal="center" vertical="center" wrapText="1"/>
    </xf>
    <xf numFmtId="0" fontId="6" fillId="3" borderId="1" xfId="0" applyFont="1" applyFill="1" applyBorder="1" applyAlignment="1">
      <alignment horizontal="center" vertical="center" wrapText="1"/>
    </xf>
    <xf numFmtId="0" fontId="7" fillId="0" borderId="7" xfId="0" applyFont="1" applyBorder="1"/>
    <xf numFmtId="0" fontId="7" fillId="0" borderId="7" xfId="0" applyFont="1" applyBorder="1" applyAlignment="1">
      <alignment vertical="center"/>
    </xf>
    <xf numFmtId="0" fontId="8" fillId="2" borderId="1" xfId="0" applyFont="1" applyFill="1" applyBorder="1" applyAlignment="1">
      <alignment horizontal="right" vertical="center"/>
    </xf>
    <xf numFmtId="0" fontId="8" fillId="2" borderId="2" xfId="0" applyFont="1" applyFill="1" applyBorder="1" applyAlignment="1">
      <alignment horizontal="center" vertical="center"/>
    </xf>
    <xf numFmtId="0" fontId="9" fillId="0" borderId="1" xfId="0" applyFont="1" applyBorder="1" applyAlignment="1">
      <alignment vertical="center" wrapText="1"/>
    </xf>
    <xf numFmtId="0" fontId="10" fillId="0" borderId="1" xfId="0" applyFont="1" applyBorder="1" applyAlignment="1">
      <alignment vertical="center" wrapText="1"/>
    </xf>
    <xf numFmtId="0" fontId="8" fillId="2" borderId="3" xfId="0" applyFont="1" applyFill="1" applyBorder="1" applyAlignment="1">
      <alignment horizontal="center" vertical="center" wrapText="1"/>
    </xf>
    <xf numFmtId="0" fontId="8" fillId="2" borderId="1" xfId="0" applyFont="1" applyFill="1" applyBorder="1" applyAlignment="1">
      <alignment horizontal="center" vertical="center" wrapText="1"/>
    </xf>
    <xf numFmtId="165" fontId="2" fillId="0" borderId="1" xfId="0" applyNumberFormat="1" applyFont="1" applyBorder="1" applyAlignment="1">
      <alignment vertical="center"/>
    </xf>
    <xf numFmtId="44" fontId="2" fillId="0" borderId="1" xfId="0" applyNumberFormat="1" applyFont="1" applyBorder="1" applyAlignment="1">
      <alignment vertical="center"/>
    </xf>
    <xf numFmtId="0" fontId="3" fillId="0" borderId="0" xfId="0" applyFont="1"/>
    <xf numFmtId="0" fontId="2" fillId="0" borderId="1" xfId="0" applyFont="1" applyBorder="1" applyAlignment="1">
      <alignment vertical="center"/>
    </xf>
    <xf numFmtId="0" fontId="10" fillId="0" borderId="1" xfId="0" applyFont="1" applyBorder="1" applyAlignment="1">
      <alignment wrapText="1"/>
    </xf>
    <xf numFmtId="0" fontId="11" fillId="0" borderId="1" xfId="0" applyFont="1" applyBorder="1" applyAlignment="1">
      <alignment vertical="center" wrapText="1"/>
    </xf>
    <xf numFmtId="0" fontId="7" fillId="0" borderId="8" xfId="0" applyFont="1" applyBorder="1" applyAlignment="1">
      <alignment horizontal="center" vertical="center"/>
    </xf>
    <xf numFmtId="0" fontId="7" fillId="0" borderId="1" xfId="0" applyFont="1" applyBorder="1" applyAlignment="1">
      <alignment horizontal="center" vertical="center" wrapText="1"/>
    </xf>
    <xf numFmtId="0" fontId="7" fillId="2" borderId="1" xfId="0" applyFont="1" applyFill="1" applyBorder="1"/>
    <xf numFmtId="0" fontId="2" fillId="0" borderId="1" xfId="0" applyFont="1" applyBorder="1" applyAlignment="1">
      <alignment wrapText="1"/>
    </xf>
    <xf numFmtId="0" fontId="2" fillId="0" borderId="1" xfId="0" applyFont="1" applyBorder="1"/>
    <xf numFmtId="0" fontId="12" fillId="0" borderId="8" xfId="0" applyFont="1" applyBorder="1" applyAlignment="1">
      <alignment horizontal="center" vertical="center"/>
    </xf>
    <xf numFmtId="0" fontId="12" fillId="0" borderId="1" xfId="0" applyFont="1" applyBorder="1" applyAlignment="1">
      <alignment horizontal="center" vertical="center" wrapText="1"/>
    </xf>
    <xf numFmtId="0" fontId="7" fillId="0" borderId="1" xfId="0" applyFont="1" applyBorder="1" applyAlignment="1">
      <alignment horizontal="center" wrapText="1"/>
    </xf>
    <xf numFmtId="0" fontId="7" fillId="0" borderId="7" xfId="0" applyFont="1" applyBorder="1" applyAlignment="1">
      <alignment vertical="center" wrapText="1"/>
    </xf>
    <xf numFmtId="167" fontId="7" fillId="0" borderId="8" xfId="0" applyNumberFormat="1" applyFont="1" applyBorder="1" applyAlignment="1">
      <alignment horizontal="center" vertical="center" wrapText="1"/>
    </xf>
    <xf numFmtId="167" fontId="7" fillId="0" borderId="1" xfId="0" applyNumberFormat="1" applyFont="1" applyBorder="1" applyAlignment="1">
      <alignment horizontal="center" wrapText="1"/>
    </xf>
    <xf numFmtId="166" fontId="7" fillId="0" borderId="1" xfId="1" applyNumberFormat="1" applyFont="1" applyBorder="1" applyAlignment="1">
      <alignment horizontal="center" vertical="center" wrapText="1"/>
    </xf>
    <xf numFmtId="166" fontId="7" fillId="0" borderId="1" xfId="0" applyNumberFormat="1" applyFont="1" applyBorder="1" applyAlignment="1">
      <alignment horizontal="center" wrapText="1"/>
    </xf>
    <xf numFmtId="168" fontId="7" fillId="0" borderId="1" xfId="0" applyNumberFormat="1" applyFont="1" applyBorder="1" applyAlignment="1">
      <alignment horizontal="center" wrapText="1"/>
    </xf>
    <xf numFmtId="0" fontId="7" fillId="2" borderId="1" xfId="0" applyFont="1" applyFill="1" applyBorder="1" applyAlignment="1">
      <alignment horizontal="center" wrapText="1"/>
    </xf>
    <xf numFmtId="0" fontId="7" fillId="2" borderId="1" xfId="0" applyFont="1" applyFill="1" applyBorder="1" applyAlignment="1">
      <alignment wrapText="1"/>
    </xf>
    <xf numFmtId="0" fontId="2" fillId="0" borderId="5" xfId="0" applyFont="1" applyBorder="1"/>
    <xf numFmtId="0" fontId="2" fillId="0" borderId="5" xfId="0" applyFont="1" applyBorder="1" applyAlignment="1">
      <alignment vertical="center"/>
    </xf>
    <xf numFmtId="0" fontId="2" fillId="0" borderId="6" xfId="0" applyFont="1" applyBorder="1" applyAlignment="1">
      <alignment horizontal="center" vertical="center"/>
    </xf>
    <xf numFmtId="0" fontId="2" fillId="0" borderId="1" xfId="0" applyFont="1" applyBorder="1" applyAlignment="1">
      <alignment horizontal="center" wrapText="1"/>
    </xf>
    <xf numFmtId="0" fontId="2" fillId="2" borderId="1" xfId="0" applyFont="1" applyFill="1" applyBorder="1"/>
    <xf numFmtId="0" fontId="2" fillId="0" borderId="2" xfId="0" applyFont="1" applyBorder="1" applyAlignment="1">
      <alignment vertical="center"/>
    </xf>
    <xf numFmtId="0" fontId="4" fillId="0" borderId="1" xfId="0" applyFont="1" applyBorder="1" applyAlignment="1">
      <alignment vertical="center"/>
    </xf>
    <xf numFmtId="0" fontId="4" fillId="0" borderId="2" xfId="0" applyFont="1" applyBorder="1" applyAlignment="1">
      <alignment vertical="center"/>
    </xf>
    <xf numFmtId="0" fontId="13" fillId="0" borderId="1" xfId="0" applyFont="1" applyBorder="1" applyAlignment="1">
      <alignment vertical="center"/>
    </xf>
    <xf numFmtId="44" fontId="13" fillId="0" borderId="1" xfId="0" applyNumberFormat="1" applyFont="1" applyBorder="1" applyAlignment="1">
      <alignment vertical="center"/>
    </xf>
    <xf numFmtId="0" fontId="2" fillId="2" borderId="0" xfId="0" applyFont="1" applyFill="1" applyAlignment="1">
      <alignment vertical="center"/>
    </xf>
    <xf numFmtId="0" fontId="2" fillId="2" borderId="0" xfId="0" applyFont="1" applyFill="1" applyAlignment="1">
      <alignment wrapText="1"/>
    </xf>
    <xf numFmtId="0" fontId="4" fillId="2" borderId="0" xfId="0" applyFont="1" applyFill="1" applyAlignment="1">
      <alignment vertical="center"/>
    </xf>
    <xf numFmtId="44" fontId="4" fillId="2" borderId="0" xfId="0" applyNumberFormat="1" applyFont="1" applyFill="1" applyAlignment="1">
      <alignment vertical="center"/>
    </xf>
    <xf numFmtId="0" fontId="13" fillId="2" borderId="1" xfId="0" applyFont="1" applyFill="1" applyBorder="1" applyAlignment="1">
      <alignment vertical="center"/>
    </xf>
    <xf numFmtId="44" fontId="13" fillId="2" borderId="1" xfId="0" applyNumberFormat="1" applyFont="1" applyFill="1" applyBorder="1" applyAlignment="1">
      <alignment vertical="center"/>
    </xf>
    <xf numFmtId="0" fontId="4" fillId="2" borderId="0" xfId="0" applyFont="1" applyFill="1"/>
    <xf numFmtId="0" fontId="2" fillId="2" borderId="0" xfId="0" applyFont="1" applyFill="1" applyAlignment="1">
      <alignment horizontal="center" wrapText="1"/>
    </xf>
    <xf numFmtId="0" fontId="2" fillId="2" borderId="0" xfId="0" applyFont="1" applyFill="1" applyAlignment="1">
      <alignment horizontal="center" vertical="center"/>
    </xf>
    <xf numFmtId="0" fontId="7" fillId="2" borderId="0" xfId="0" applyFont="1" applyFill="1" applyAlignment="1">
      <alignment horizontal="center" vertical="center"/>
    </xf>
    <xf numFmtId="44" fontId="4" fillId="0" borderId="0" xfId="0" applyNumberFormat="1" applyFont="1" applyAlignment="1">
      <alignment vertical="center"/>
    </xf>
    <xf numFmtId="0" fontId="2" fillId="0" borderId="9" xfId="2" applyFont="1" applyBorder="1" applyAlignment="1">
      <alignment vertical="center"/>
    </xf>
    <xf numFmtId="0" fontId="2" fillId="0" borderId="10" xfId="2" applyFont="1" applyBorder="1" applyAlignment="1">
      <alignment vertical="center"/>
    </xf>
    <xf numFmtId="0" fontId="14" fillId="0" borderId="10" xfId="2" applyFont="1" applyBorder="1" applyAlignment="1">
      <alignment vertical="center"/>
    </xf>
    <xf numFmtId="0" fontId="15" fillId="2" borderId="1" xfId="0" applyFont="1" applyFill="1" applyBorder="1" applyAlignment="1">
      <alignment wrapText="1"/>
    </xf>
    <xf numFmtId="0" fontId="16" fillId="2" borderId="0" xfId="0" applyFont="1" applyFill="1"/>
    <xf numFmtId="0" fontId="16" fillId="0" borderId="0" xfId="0" applyFont="1" applyAlignment="1">
      <alignment wrapText="1"/>
    </xf>
  </cellXfs>
  <cellStyles count="3">
    <cellStyle name="Moneda" xfId="1" builtinId="4"/>
    <cellStyle name="Normal" xfId="0" builtinId="0"/>
    <cellStyle name="Normal 2" xfId="2" xr:uid="{2E660995-4B50-4D11-809B-AFEE46F22CB2}"/>
  </cellStyles>
  <dxfs count="1">
    <dxf>
      <font>
        <color rgb="FF006100"/>
      </font>
      <fill>
        <patternFill>
          <bgColor rgb="FFC6EF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2" Type="http://schemas.openxmlformats.org/officeDocument/2006/relationships/externalLinkPath" Target="https://sena4-my.sharepoint.com/personal/kcastanedag_sena_edu_co/Documents/A_Proyectos%20TIC/2024-Soacha/Est%20Mercado%20y%20cotizaciones/Fichas%20T&#233;cnicas%20-%20Ciudad%20Verde%20v2.xlsx" TargetMode="External"/><Relationship Id="rId1" Type="http://schemas.openxmlformats.org/officeDocument/2006/relationships/externalLinkPath" Target="/personal/kcastanedag_sena_edu_co/Documents/A_Proyectos%20TIC/2024-Soacha/Est%20Mercado%20y%20cotizaciones/Fichas%20T&#233;cnicas%20-%20Ciudad%20Verde%20v2.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Estudio de Mercado v2-5primeros"/>
      <sheetName val="E.M. +Cotizaciones cable red"/>
      <sheetName val="E.M. +Cotizaciones canaleta"/>
      <sheetName val="E.M. +Cotizaciones cable eléctr"/>
      <sheetName val="E.M. +Cotizaciones rack"/>
      <sheetName val="E.M. +tuberia"/>
      <sheetName val="E.M. +Herramienta"/>
      <sheetName val="EM + Ferrerteria"/>
    </sheetNames>
    <sheetDataSet>
      <sheetData sheetId="0"/>
      <sheetData sheetId="1"/>
      <sheetData sheetId="2"/>
      <sheetData sheetId="3"/>
      <sheetData sheetId="4"/>
      <sheetData sheetId="5"/>
      <sheetData sheetId="6"/>
      <sheetData sheetId="7"/>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F3072CE-72C7-4746-A6A0-E441C7DE3770}">
  <sheetPr>
    <pageSetUpPr fitToPage="1"/>
  </sheetPr>
  <dimension ref="A1:M135"/>
  <sheetViews>
    <sheetView tabSelected="1" zoomScale="50" zoomScaleNormal="50" workbookViewId="0">
      <selection activeCell="A2" sqref="A2"/>
    </sheetView>
  </sheetViews>
  <sheetFormatPr baseColWidth="10" defaultColWidth="9.140625" defaultRowHeight="16.5" x14ac:dyDescent="0.3"/>
  <cols>
    <col min="1" max="1" width="13.85546875" style="1" bestFit="1" customWidth="1"/>
    <col min="2" max="2" width="9.28515625" style="2" bestFit="1" customWidth="1"/>
    <col min="3" max="3" width="12.140625" style="2" bestFit="1" customWidth="1"/>
    <col min="4" max="4" width="53.85546875" style="2" bestFit="1" customWidth="1"/>
    <col min="5" max="5" width="24.85546875" style="3" bestFit="1" customWidth="1"/>
    <col min="6" max="6" width="90.42578125" style="4" customWidth="1"/>
    <col min="7" max="7" width="15.7109375" style="2" customWidth="1"/>
    <col min="8" max="8" width="13" style="2" bestFit="1" customWidth="1"/>
    <col min="9" max="11" width="18.28515625" style="6" customWidth="1"/>
    <col min="12" max="12" width="18.28515625" style="6" bestFit="1" customWidth="1"/>
    <col min="13" max="13" width="24" style="6" bestFit="1" customWidth="1"/>
    <col min="14" max="16384" width="9.140625" style="7"/>
  </cols>
  <sheetData>
    <row r="1" spans="1:13" x14ac:dyDescent="0.3">
      <c r="I1" s="5" t="s">
        <v>0</v>
      </c>
      <c r="J1" s="5"/>
      <c r="K1" s="5" t="s">
        <v>1</v>
      </c>
      <c r="L1" s="5"/>
    </row>
    <row r="2" spans="1:13" ht="63" x14ac:dyDescent="0.3">
      <c r="A2" s="8" t="s">
        <v>2</v>
      </c>
      <c r="B2" s="9" t="s">
        <v>3</v>
      </c>
      <c r="C2" s="10" t="s">
        <v>4</v>
      </c>
      <c r="D2" s="10" t="s">
        <v>5</v>
      </c>
      <c r="E2" s="10" t="s">
        <v>6</v>
      </c>
      <c r="F2" s="10" t="s">
        <v>7</v>
      </c>
      <c r="G2" s="10" t="s">
        <v>8</v>
      </c>
      <c r="H2" s="9" t="s">
        <v>9</v>
      </c>
      <c r="I2" s="11" t="s">
        <v>10</v>
      </c>
      <c r="J2" s="11" t="s">
        <v>11</v>
      </c>
      <c r="K2" s="11" t="s">
        <v>10</v>
      </c>
      <c r="L2" s="11" t="s">
        <v>11</v>
      </c>
      <c r="M2" s="11" t="s">
        <v>12</v>
      </c>
    </row>
    <row r="3" spans="1:13" s="22" customFormat="1" ht="264" x14ac:dyDescent="0.3">
      <c r="A3" s="12" t="s">
        <v>13</v>
      </c>
      <c r="B3" s="13">
        <v>1</v>
      </c>
      <c r="C3" s="14">
        <v>43222644</v>
      </c>
      <c r="D3" s="15" t="s">
        <v>14</v>
      </c>
      <c r="E3" s="16" t="s">
        <v>15</v>
      </c>
      <c r="F3" s="17" t="s">
        <v>16</v>
      </c>
      <c r="G3" s="18" t="s">
        <v>17</v>
      </c>
      <c r="H3" s="19">
        <v>1</v>
      </c>
      <c r="I3" s="20">
        <v>605040</v>
      </c>
      <c r="J3" s="21">
        <f>H3*I3</f>
        <v>605040</v>
      </c>
      <c r="K3" s="20">
        <v>739500</v>
      </c>
      <c r="L3" s="21">
        <f>H3*K3</f>
        <v>739500</v>
      </c>
      <c r="M3" s="21">
        <f t="shared" ref="M3:M14" si="0">AVERAGE(J3,L3)</f>
        <v>672270</v>
      </c>
    </row>
    <row r="4" spans="1:13" s="22" customFormat="1" ht="93" x14ac:dyDescent="0.3">
      <c r="A4" s="12" t="s">
        <v>13</v>
      </c>
      <c r="B4" s="13">
        <v>2</v>
      </c>
      <c r="C4" s="14">
        <v>43222624</v>
      </c>
      <c r="D4" s="15" t="s">
        <v>18</v>
      </c>
      <c r="E4" s="16" t="s">
        <v>19</v>
      </c>
      <c r="F4" s="24" t="s">
        <v>20</v>
      </c>
      <c r="G4" s="18" t="s">
        <v>17</v>
      </c>
      <c r="H4" s="19">
        <v>1</v>
      </c>
      <c r="I4" s="20">
        <v>94540</v>
      </c>
      <c r="J4" s="21">
        <f>H4*I4</f>
        <v>94540</v>
      </c>
      <c r="K4" s="20">
        <v>115550</v>
      </c>
      <c r="L4" s="21">
        <f>H4*K4</f>
        <v>115550</v>
      </c>
      <c r="M4" s="21">
        <f t="shared" si="0"/>
        <v>105045</v>
      </c>
    </row>
    <row r="5" spans="1:13" s="22" customFormat="1" ht="409.6" x14ac:dyDescent="0.3">
      <c r="A5" s="12" t="s">
        <v>13</v>
      </c>
      <c r="B5" s="13">
        <v>3</v>
      </c>
      <c r="C5" s="14">
        <v>43222640</v>
      </c>
      <c r="D5" s="15" t="s">
        <v>21</v>
      </c>
      <c r="E5" s="16" t="s">
        <v>22</v>
      </c>
      <c r="F5" s="24" t="s">
        <v>23</v>
      </c>
      <c r="G5" s="18" t="s">
        <v>17</v>
      </c>
      <c r="H5" s="19">
        <v>1</v>
      </c>
      <c r="I5" s="20">
        <v>378150</v>
      </c>
      <c r="J5" s="21">
        <f>H5*I5</f>
        <v>378150</v>
      </c>
      <c r="K5" s="20">
        <v>462180</v>
      </c>
      <c r="L5" s="21">
        <f>H5*K5</f>
        <v>462180</v>
      </c>
      <c r="M5" s="21">
        <f t="shared" si="0"/>
        <v>420165</v>
      </c>
    </row>
    <row r="6" spans="1:13" s="22" customFormat="1" ht="274.5" x14ac:dyDescent="0.3">
      <c r="A6" s="12" t="s">
        <v>13</v>
      </c>
      <c r="B6" s="13">
        <v>4</v>
      </c>
      <c r="C6" s="14">
        <v>43222640</v>
      </c>
      <c r="D6" s="15" t="s">
        <v>21</v>
      </c>
      <c r="E6" s="16" t="s">
        <v>24</v>
      </c>
      <c r="F6" s="24" t="s">
        <v>25</v>
      </c>
      <c r="G6" s="18" t="s">
        <v>17</v>
      </c>
      <c r="H6" s="19">
        <v>1</v>
      </c>
      <c r="I6" s="20">
        <v>393280</v>
      </c>
      <c r="J6" s="21">
        <f>H6*I6</f>
        <v>393280</v>
      </c>
      <c r="K6" s="20">
        <v>480670</v>
      </c>
      <c r="L6" s="21">
        <f>H6*K6</f>
        <v>480670</v>
      </c>
      <c r="M6" s="21">
        <f t="shared" si="0"/>
        <v>436975</v>
      </c>
    </row>
    <row r="7" spans="1:13" s="22" customFormat="1" ht="39" customHeight="1" x14ac:dyDescent="0.3">
      <c r="A7" s="12" t="s">
        <v>13</v>
      </c>
      <c r="B7" s="13">
        <v>5</v>
      </c>
      <c r="C7" s="14">
        <v>26121607</v>
      </c>
      <c r="D7" s="15" t="s">
        <v>26</v>
      </c>
      <c r="E7" s="16" t="s">
        <v>27</v>
      </c>
      <c r="F7" s="24" t="s">
        <v>28</v>
      </c>
      <c r="G7" s="18" t="s">
        <v>17</v>
      </c>
      <c r="H7" s="19">
        <v>1</v>
      </c>
      <c r="I7" s="20">
        <v>45380</v>
      </c>
      <c r="J7" s="21">
        <f>H7*I7</f>
        <v>45380</v>
      </c>
      <c r="K7" s="20">
        <v>55460</v>
      </c>
      <c r="L7" s="21">
        <f>H7*K7</f>
        <v>55460</v>
      </c>
      <c r="M7" s="21">
        <f t="shared" si="0"/>
        <v>50420</v>
      </c>
    </row>
    <row r="8" spans="1:13" s="22" customFormat="1" ht="409.6" x14ac:dyDescent="0.3">
      <c r="A8" s="12" t="s">
        <v>13</v>
      </c>
      <c r="B8" s="13">
        <v>6</v>
      </c>
      <c r="C8" s="14">
        <v>43222609</v>
      </c>
      <c r="D8" s="15" t="s">
        <v>29</v>
      </c>
      <c r="E8" s="16" t="s">
        <v>30</v>
      </c>
      <c r="F8" s="24" t="s">
        <v>31</v>
      </c>
      <c r="G8" s="18" t="s">
        <v>17</v>
      </c>
      <c r="H8" s="19">
        <v>1</v>
      </c>
      <c r="I8" s="20">
        <v>3138660</v>
      </c>
      <c r="J8" s="21">
        <f>H8*I8</f>
        <v>3138660</v>
      </c>
      <c r="K8" s="20">
        <v>3836130.0000000005</v>
      </c>
      <c r="L8" s="21">
        <f>H8*K8</f>
        <v>3836130.0000000005</v>
      </c>
      <c r="M8" s="21">
        <f t="shared" si="0"/>
        <v>3487395</v>
      </c>
    </row>
    <row r="9" spans="1:13" s="22" customFormat="1" ht="398.25" x14ac:dyDescent="0.3">
      <c r="A9" s="12" t="s">
        <v>13</v>
      </c>
      <c r="B9" s="13">
        <v>7</v>
      </c>
      <c r="C9" s="14">
        <v>43222609</v>
      </c>
      <c r="D9" s="15" t="s">
        <v>29</v>
      </c>
      <c r="E9" s="25" t="s">
        <v>32</v>
      </c>
      <c r="F9" s="24" t="s">
        <v>33</v>
      </c>
      <c r="G9" s="18" t="s">
        <v>17</v>
      </c>
      <c r="H9" s="19">
        <v>1</v>
      </c>
      <c r="I9" s="20">
        <v>680670</v>
      </c>
      <c r="J9" s="21">
        <f>H9*I9</f>
        <v>680670</v>
      </c>
      <c r="K9" s="20">
        <v>831929.99999999988</v>
      </c>
      <c r="L9" s="21">
        <f>H9*K9</f>
        <v>831929.99999999988</v>
      </c>
      <c r="M9" s="21">
        <f t="shared" si="0"/>
        <v>756300</v>
      </c>
    </row>
    <row r="10" spans="1:13" s="22" customFormat="1" ht="409.6" x14ac:dyDescent="0.3">
      <c r="A10" s="12" t="s">
        <v>13</v>
      </c>
      <c r="B10" s="13">
        <v>8</v>
      </c>
      <c r="C10" s="14">
        <v>43222609</v>
      </c>
      <c r="D10" s="15" t="s">
        <v>29</v>
      </c>
      <c r="E10" s="16" t="s">
        <v>34</v>
      </c>
      <c r="F10" s="24" t="s">
        <v>35</v>
      </c>
      <c r="G10" s="18" t="s">
        <v>17</v>
      </c>
      <c r="H10" s="19">
        <v>1</v>
      </c>
      <c r="I10" s="20">
        <v>7941180</v>
      </c>
      <c r="J10" s="21">
        <f>H10*I10</f>
        <v>7941180</v>
      </c>
      <c r="K10" s="20">
        <v>9705880</v>
      </c>
      <c r="L10" s="21">
        <f>H10*K10</f>
        <v>9705880</v>
      </c>
      <c r="M10" s="21">
        <f t="shared" si="0"/>
        <v>8823530</v>
      </c>
    </row>
    <row r="11" spans="1:13" s="22" customFormat="1" ht="43.5" x14ac:dyDescent="0.3">
      <c r="A11" s="12" t="s">
        <v>13</v>
      </c>
      <c r="B11" s="13">
        <v>9</v>
      </c>
      <c r="C11" s="14">
        <v>43222609</v>
      </c>
      <c r="D11" s="15" t="s">
        <v>29</v>
      </c>
      <c r="E11" s="16" t="s">
        <v>36</v>
      </c>
      <c r="F11" s="24" t="s">
        <v>37</v>
      </c>
      <c r="G11" s="18" t="s">
        <v>17</v>
      </c>
      <c r="H11" s="19">
        <v>1</v>
      </c>
      <c r="I11" s="20">
        <v>1436970</v>
      </c>
      <c r="J11" s="21">
        <f>H11*I11</f>
        <v>1436970</v>
      </c>
      <c r="K11" s="20">
        <v>1756300</v>
      </c>
      <c r="L11" s="21">
        <f>H11*K11</f>
        <v>1756300</v>
      </c>
      <c r="M11" s="21">
        <f t="shared" si="0"/>
        <v>1596635</v>
      </c>
    </row>
    <row r="12" spans="1:13" s="22" customFormat="1" ht="406.5" x14ac:dyDescent="0.3">
      <c r="A12" s="12" t="s">
        <v>13</v>
      </c>
      <c r="B12" s="13">
        <v>10</v>
      </c>
      <c r="C12" s="14">
        <v>43222640</v>
      </c>
      <c r="D12" s="15" t="s">
        <v>38</v>
      </c>
      <c r="E12" s="25" t="s">
        <v>39</v>
      </c>
      <c r="F12" s="24" t="s">
        <v>40</v>
      </c>
      <c r="G12" s="18" t="s">
        <v>17</v>
      </c>
      <c r="H12" s="19">
        <v>1</v>
      </c>
      <c r="I12" s="20">
        <v>83190</v>
      </c>
      <c r="J12" s="21">
        <f>H12*I12</f>
        <v>83190</v>
      </c>
      <c r="K12" s="20">
        <v>101680</v>
      </c>
      <c r="L12" s="21">
        <f>H12*K12</f>
        <v>101680</v>
      </c>
      <c r="M12" s="21">
        <f t="shared" si="0"/>
        <v>92435</v>
      </c>
    </row>
    <row r="13" spans="1:13" s="22" customFormat="1" ht="398.25" x14ac:dyDescent="0.3">
      <c r="A13" s="12" t="s">
        <v>13</v>
      </c>
      <c r="B13" s="13">
        <v>11</v>
      </c>
      <c r="C13" s="14">
        <v>43222640</v>
      </c>
      <c r="D13" s="15" t="s">
        <v>38</v>
      </c>
      <c r="E13" s="16" t="s">
        <v>41</v>
      </c>
      <c r="F13" s="24" t="s">
        <v>42</v>
      </c>
      <c r="G13" s="18" t="s">
        <v>17</v>
      </c>
      <c r="H13" s="19">
        <v>1</v>
      </c>
      <c r="I13" s="20">
        <v>98320</v>
      </c>
      <c r="J13" s="21">
        <f>H13*I13</f>
        <v>98320</v>
      </c>
      <c r="K13" s="20">
        <v>120170</v>
      </c>
      <c r="L13" s="21">
        <f>H13*K13</f>
        <v>120170</v>
      </c>
      <c r="M13" s="21">
        <f t="shared" si="0"/>
        <v>109245</v>
      </c>
    </row>
    <row r="14" spans="1:13" s="22" customFormat="1" ht="332.25" x14ac:dyDescent="0.3">
      <c r="A14" s="12" t="s">
        <v>13</v>
      </c>
      <c r="B14" s="13">
        <v>12</v>
      </c>
      <c r="C14" s="14">
        <v>43222640</v>
      </c>
      <c r="D14" s="15" t="s">
        <v>38</v>
      </c>
      <c r="E14" s="16" t="s">
        <v>43</v>
      </c>
      <c r="F14" s="24" t="s">
        <v>44</v>
      </c>
      <c r="G14" s="18" t="s">
        <v>17</v>
      </c>
      <c r="H14" s="19">
        <v>1</v>
      </c>
      <c r="I14" s="20">
        <v>1134450</v>
      </c>
      <c r="J14" s="21">
        <f>H14*I14</f>
        <v>1134450</v>
      </c>
      <c r="K14" s="20">
        <v>1386550</v>
      </c>
      <c r="L14" s="21">
        <f>H14*K14</f>
        <v>1386550</v>
      </c>
      <c r="M14" s="21">
        <f t="shared" si="0"/>
        <v>1260500</v>
      </c>
    </row>
    <row r="15" spans="1:13" s="22" customFormat="1" hidden="1" x14ac:dyDescent="0.3">
      <c r="A15" s="12"/>
      <c r="B15" s="13">
        <v>13</v>
      </c>
      <c r="C15" s="13"/>
      <c r="D15" s="26"/>
      <c r="E15" s="27"/>
      <c r="F15" s="28"/>
      <c r="G15" s="18" t="s">
        <v>17</v>
      </c>
      <c r="H15" s="19">
        <v>1</v>
      </c>
      <c r="I15" s="20"/>
      <c r="J15" s="21"/>
      <c r="K15" s="20"/>
      <c r="L15" s="21"/>
      <c r="M15" s="21"/>
    </row>
    <row r="16" spans="1:13" s="22" customFormat="1" hidden="1" x14ac:dyDescent="0.3">
      <c r="A16" s="1"/>
      <c r="B16" s="13">
        <v>14</v>
      </c>
      <c r="C16" s="2"/>
      <c r="D16" s="2"/>
      <c r="E16" s="29"/>
      <c r="F16" s="30"/>
      <c r="G16" s="18" t="s">
        <v>17</v>
      </c>
      <c r="H16" s="19">
        <v>1</v>
      </c>
      <c r="I16" s="20" t="e">
        <f>ROUND(#REF!*0.9/119,1)*100</f>
        <v>#REF!</v>
      </c>
      <c r="J16" s="21" t="e">
        <f>H15*I16</f>
        <v>#REF!</v>
      </c>
      <c r="K16" s="20" t="e">
        <f>ROUND(#REF!*1.1/119,1)*100</f>
        <v>#REF!</v>
      </c>
      <c r="L16" s="21" t="e">
        <f>H15*K16</f>
        <v>#REF!</v>
      </c>
      <c r="M16" s="21" t="e">
        <f t="shared" ref="M16:M79" si="1">AVERAGE(J16,L16)</f>
        <v>#REF!</v>
      </c>
    </row>
    <row r="17" spans="1:13" hidden="1" x14ac:dyDescent="0.3">
      <c r="A17" s="12"/>
      <c r="B17" s="13">
        <v>15</v>
      </c>
      <c r="C17" s="13"/>
      <c r="D17" s="31"/>
      <c r="E17" s="32"/>
      <c r="F17" s="28"/>
      <c r="G17" s="18" t="s">
        <v>17</v>
      </c>
      <c r="H17" s="19">
        <v>1</v>
      </c>
      <c r="I17" s="20" t="e">
        <f>ROUND(#REF!*0.9/119,1)*100</f>
        <v>#REF!</v>
      </c>
      <c r="J17" s="21" t="e">
        <f>H17*I17</f>
        <v>#REF!</v>
      </c>
      <c r="K17" s="20" t="e">
        <f>ROUND(#REF!*1.1/119,1)*100</f>
        <v>#REF!</v>
      </c>
      <c r="L17" s="21" t="e">
        <f>H17*K17</f>
        <v>#REF!</v>
      </c>
      <c r="M17" s="21" t="e">
        <f t="shared" si="1"/>
        <v>#REF!</v>
      </c>
    </row>
    <row r="18" spans="1:13" hidden="1" x14ac:dyDescent="0.3">
      <c r="A18" s="12"/>
      <c r="B18" s="13">
        <v>16</v>
      </c>
      <c r="C18" s="13"/>
      <c r="D18" s="31"/>
      <c r="E18" s="33"/>
      <c r="F18" s="28"/>
      <c r="G18" s="18" t="s">
        <v>17</v>
      </c>
      <c r="H18" s="19">
        <v>1</v>
      </c>
      <c r="I18" s="20" t="e">
        <f>ROUND(#REF!*0.9/119,1)*100</f>
        <v>#REF!</v>
      </c>
      <c r="J18" s="21" t="e">
        <f>H18*I18</f>
        <v>#REF!</v>
      </c>
      <c r="K18" s="20" t="e">
        <f>ROUND(#REF!*1.1/119,1)*100</f>
        <v>#REF!</v>
      </c>
      <c r="L18" s="21" t="e">
        <f>H18*K18</f>
        <v>#REF!</v>
      </c>
      <c r="M18" s="21" t="e">
        <f t="shared" si="1"/>
        <v>#REF!</v>
      </c>
    </row>
    <row r="19" spans="1:13" hidden="1" x14ac:dyDescent="0.3">
      <c r="A19" s="12"/>
      <c r="B19" s="13">
        <v>17</v>
      </c>
      <c r="C19" s="13"/>
      <c r="D19" s="31"/>
      <c r="E19" s="33"/>
      <c r="F19" s="28"/>
      <c r="G19" s="18" t="s">
        <v>17</v>
      </c>
      <c r="H19" s="19">
        <v>1</v>
      </c>
      <c r="I19" s="20" t="e">
        <f>ROUND(#REF!*0.9/119,1)*100</f>
        <v>#REF!</v>
      </c>
      <c r="J19" s="21" t="e">
        <f>H19*I19</f>
        <v>#REF!</v>
      </c>
      <c r="K19" s="20" t="e">
        <f>ROUND(#REF!*1.1/119,1)*100</f>
        <v>#REF!</v>
      </c>
      <c r="L19" s="21" t="e">
        <f>H19*K19</f>
        <v>#REF!</v>
      </c>
      <c r="M19" s="21" t="e">
        <f t="shared" si="1"/>
        <v>#REF!</v>
      </c>
    </row>
    <row r="20" spans="1:13" hidden="1" x14ac:dyDescent="0.3">
      <c r="A20" s="12"/>
      <c r="B20" s="13">
        <v>18</v>
      </c>
      <c r="C20" s="34"/>
      <c r="D20" s="31"/>
      <c r="E20" s="33"/>
      <c r="F20" s="28"/>
      <c r="G20" s="18" t="s">
        <v>17</v>
      </c>
      <c r="H20" s="19">
        <v>1</v>
      </c>
      <c r="I20" s="20" t="e">
        <f>ROUND(#REF!*0.9/119,1)*100</f>
        <v>#REF!</v>
      </c>
      <c r="J20" s="21" t="e">
        <f>H20*I20</f>
        <v>#REF!</v>
      </c>
      <c r="K20" s="20" t="e">
        <f>ROUND(#REF!*1.1/119,1)*100</f>
        <v>#REF!</v>
      </c>
      <c r="L20" s="21" t="e">
        <f>H20*K20</f>
        <v>#REF!</v>
      </c>
      <c r="M20" s="21" t="e">
        <f t="shared" si="1"/>
        <v>#REF!</v>
      </c>
    </row>
    <row r="21" spans="1:13" hidden="1" x14ac:dyDescent="0.3">
      <c r="A21" s="12"/>
      <c r="B21" s="13">
        <v>19</v>
      </c>
      <c r="C21" s="34"/>
      <c r="D21" s="31"/>
      <c r="E21" s="33"/>
      <c r="F21" s="28"/>
      <c r="G21" s="18" t="s">
        <v>17</v>
      </c>
      <c r="H21" s="19">
        <v>1</v>
      </c>
      <c r="I21" s="20" t="e">
        <f>ROUND(#REF!*0.9/119,1)*100</f>
        <v>#REF!</v>
      </c>
      <c r="J21" s="21" t="e">
        <f>H21*I21</f>
        <v>#REF!</v>
      </c>
      <c r="K21" s="20" t="e">
        <f>ROUND(#REF!*1.1/119,1)*100</f>
        <v>#REF!</v>
      </c>
      <c r="L21" s="21" t="e">
        <f>H21*K21</f>
        <v>#REF!</v>
      </c>
      <c r="M21" s="21" t="e">
        <f t="shared" si="1"/>
        <v>#REF!</v>
      </c>
    </row>
    <row r="22" spans="1:13" hidden="1" x14ac:dyDescent="0.3">
      <c r="A22" s="12"/>
      <c r="B22" s="13">
        <v>20</v>
      </c>
      <c r="C22" s="34"/>
      <c r="D22" s="31"/>
      <c r="E22" s="33"/>
      <c r="F22" s="28"/>
      <c r="G22" s="18" t="s">
        <v>17</v>
      </c>
      <c r="H22" s="19">
        <v>1</v>
      </c>
      <c r="I22" s="20" t="e">
        <f>ROUND(#REF!*0.9/119,1)*100</f>
        <v>#REF!</v>
      </c>
      <c r="J22" s="21" t="e">
        <f>H22*I22</f>
        <v>#REF!</v>
      </c>
      <c r="K22" s="20" t="e">
        <f>ROUND(#REF!*1.1/119,1)*100</f>
        <v>#REF!</v>
      </c>
      <c r="L22" s="21" t="e">
        <f>H22*K22</f>
        <v>#REF!</v>
      </c>
      <c r="M22" s="21" t="e">
        <f t="shared" si="1"/>
        <v>#REF!</v>
      </c>
    </row>
    <row r="23" spans="1:13" hidden="1" x14ac:dyDescent="0.3">
      <c r="A23" s="12"/>
      <c r="B23" s="13">
        <v>21</v>
      </c>
      <c r="C23" s="34"/>
      <c r="D23" s="31"/>
      <c r="E23" s="33"/>
      <c r="F23" s="28"/>
      <c r="G23" s="18" t="s">
        <v>17</v>
      </c>
      <c r="H23" s="19">
        <v>1</v>
      </c>
      <c r="I23" s="20" t="e">
        <f>ROUND(#REF!*0.9/119,1)*100</f>
        <v>#REF!</v>
      </c>
      <c r="J23" s="21" t="e">
        <f>H23*I23</f>
        <v>#REF!</v>
      </c>
      <c r="K23" s="20" t="e">
        <f>ROUND(#REF!*1.1/119,1)*100</f>
        <v>#REF!</v>
      </c>
      <c r="L23" s="21" t="e">
        <f>H23*K23</f>
        <v>#REF!</v>
      </c>
      <c r="M23" s="21" t="e">
        <f t="shared" si="1"/>
        <v>#REF!</v>
      </c>
    </row>
    <row r="24" spans="1:13" hidden="1" x14ac:dyDescent="0.3">
      <c r="A24" s="12"/>
      <c r="B24" s="13">
        <v>22</v>
      </c>
      <c r="C24" s="34"/>
      <c r="D24" s="31"/>
      <c r="E24" s="33"/>
      <c r="F24" s="28"/>
      <c r="G24" s="18" t="s">
        <v>17</v>
      </c>
      <c r="H24" s="19">
        <v>1</v>
      </c>
      <c r="I24" s="20" t="e">
        <f>ROUND(#REF!*0.9/119,1)*100</f>
        <v>#REF!</v>
      </c>
      <c r="J24" s="21" t="e">
        <f>H24*I24</f>
        <v>#REF!</v>
      </c>
      <c r="K24" s="20" t="e">
        <f>ROUND(#REF!*1.1/119,1)*100</f>
        <v>#REF!</v>
      </c>
      <c r="L24" s="21" t="e">
        <f>H24*K24</f>
        <v>#REF!</v>
      </c>
      <c r="M24" s="21" t="e">
        <f t="shared" si="1"/>
        <v>#REF!</v>
      </c>
    </row>
    <row r="25" spans="1:13" hidden="1" x14ac:dyDescent="0.3">
      <c r="A25" s="12"/>
      <c r="B25" s="13">
        <v>23</v>
      </c>
      <c r="C25" s="34"/>
      <c r="D25" s="31"/>
      <c r="E25" s="33"/>
      <c r="F25" s="28"/>
      <c r="G25" s="18" t="s">
        <v>17</v>
      </c>
      <c r="H25" s="19">
        <v>1</v>
      </c>
      <c r="I25" s="20" t="e">
        <f>ROUND(#REF!*0.9/119,1)*100</f>
        <v>#REF!</v>
      </c>
      <c r="J25" s="21" t="e">
        <f>H25*I25</f>
        <v>#REF!</v>
      </c>
      <c r="K25" s="20" t="e">
        <f>ROUND(#REF!*1.1/119,1)*100</f>
        <v>#REF!</v>
      </c>
      <c r="L25" s="21" t="e">
        <f>H25*K25</f>
        <v>#REF!</v>
      </c>
      <c r="M25" s="21" t="e">
        <f t="shared" si="1"/>
        <v>#REF!</v>
      </c>
    </row>
    <row r="26" spans="1:13" hidden="1" x14ac:dyDescent="0.3">
      <c r="A26" s="12"/>
      <c r="B26" s="13">
        <v>24</v>
      </c>
      <c r="C26" s="13"/>
      <c r="D26" s="35"/>
      <c r="E26" s="36"/>
      <c r="F26" s="28"/>
      <c r="G26" s="18" t="s">
        <v>17</v>
      </c>
      <c r="H26" s="19">
        <v>1</v>
      </c>
      <c r="I26" s="20" t="e">
        <f>ROUND(#REF!*0.9/119,1)*100</f>
        <v>#REF!</v>
      </c>
      <c r="J26" s="21" t="e">
        <f>H26*I26</f>
        <v>#REF!</v>
      </c>
      <c r="K26" s="20" t="e">
        <f>ROUND(#REF!*1.1/119,1)*100</f>
        <v>#REF!</v>
      </c>
      <c r="L26" s="21" t="e">
        <f>H26*K26</f>
        <v>#REF!</v>
      </c>
      <c r="M26" s="21" t="e">
        <f t="shared" si="1"/>
        <v>#REF!</v>
      </c>
    </row>
    <row r="27" spans="1:13" hidden="1" x14ac:dyDescent="0.3">
      <c r="A27" s="12"/>
      <c r="B27" s="13">
        <v>25</v>
      </c>
      <c r="C27" s="13"/>
      <c r="D27" s="26"/>
      <c r="E27" s="33"/>
      <c r="F27" s="28"/>
      <c r="G27" s="18" t="s">
        <v>17</v>
      </c>
      <c r="H27" s="19">
        <v>1</v>
      </c>
      <c r="I27" s="20" t="e">
        <f>ROUND(#REF!*0.9/119,1)*100</f>
        <v>#REF!</v>
      </c>
      <c r="J27" s="21" t="e">
        <f>H27*I27</f>
        <v>#REF!</v>
      </c>
      <c r="K27" s="20" t="e">
        <f>ROUND(#REF!*1.1/119,1)*100</f>
        <v>#REF!</v>
      </c>
      <c r="L27" s="21" t="e">
        <f>H27*K27</f>
        <v>#REF!</v>
      </c>
      <c r="M27" s="21" t="e">
        <f t="shared" si="1"/>
        <v>#REF!</v>
      </c>
    </row>
    <row r="28" spans="1:13" hidden="1" x14ac:dyDescent="0.3">
      <c r="A28" s="12"/>
      <c r="B28" s="13">
        <v>26</v>
      </c>
      <c r="C28" s="13"/>
      <c r="D28" s="26"/>
      <c r="E28" s="33"/>
      <c r="F28" s="28"/>
      <c r="G28" s="18" t="s">
        <v>17</v>
      </c>
      <c r="H28" s="19">
        <v>1</v>
      </c>
      <c r="I28" s="20" t="e">
        <f>ROUND(#REF!*0.9/119,1)*100</f>
        <v>#REF!</v>
      </c>
      <c r="J28" s="21" t="e">
        <f>H28*I28</f>
        <v>#REF!</v>
      </c>
      <c r="K28" s="20" t="e">
        <f>ROUND(#REF!*1.1/119,1)*100</f>
        <v>#REF!</v>
      </c>
      <c r="L28" s="21" t="e">
        <f>H28*K28</f>
        <v>#REF!</v>
      </c>
      <c r="M28" s="21" t="e">
        <f t="shared" si="1"/>
        <v>#REF!</v>
      </c>
    </row>
    <row r="29" spans="1:13" hidden="1" x14ac:dyDescent="0.3">
      <c r="A29" s="12"/>
      <c r="B29" s="13">
        <v>27</v>
      </c>
      <c r="C29" s="13"/>
      <c r="D29" s="26"/>
      <c r="E29" s="33"/>
      <c r="F29" s="28"/>
      <c r="G29" s="18" t="s">
        <v>17</v>
      </c>
      <c r="H29" s="19">
        <v>1</v>
      </c>
      <c r="I29" s="20" t="e">
        <f>ROUND(#REF!*0.9/119,1)*100</f>
        <v>#REF!</v>
      </c>
      <c r="J29" s="21" t="e">
        <f>H29*I29</f>
        <v>#REF!</v>
      </c>
      <c r="K29" s="20" t="e">
        <f>ROUND(#REF!*1.1/119,1)*100</f>
        <v>#REF!</v>
      </c>
      <c r="L29" s="21" t="e">
        <f>H29*K29</f>
        <v>#REF!</v>
      </c>
      <c r="M29" s="21" t="e">
        <f t="shared" si="1"/>
        <v>#REF!</v>
      </c>
    </row>
    <row r="30" spans="1:13" hidden="1" x14ac:dyDescent="0.3">
      <c r="A30" s="12"/>
      <c r="B30" s="13">
        <v>28</v>
      </c>
      <c r="C30" s="13"/>
      <c r="D30" s="26"/>
      <c r="E30" s="33"/>
      <c r="F30" s="28"/>
      <c r="G30" s="18" t="s">
        <v>17</v>
      </c>
      <c r="H30" s="19">
        <v>1</v>
      </c>
      <c r="I30" s="20" t="e">
        <f>ROUND(#REF!*0.9/119,1)*100</f>
        <v>#REF!</v>
      </c>
      <c r="J30" s="21" t="e">
        <f>H30*I30</f>
        <v>#REF!</v>
      </c>
      <c r="K30" s="20" t="e">
        <f>ROUND(#REF!*1.1/119,1)*100</f>
        <v>#REF!</v>
      </c>
      <c r="L30" s="21" t="e">
        <f>H30*K30</f>
        <v>#REF!</v>
      </c>
      <c r="M30" s="21" t="e">
        <f t="shared" si="1"/>
        <v>#REF!</v>
      </c>
    </row>
    <row r="31" spans="1:13" hidden="1" x14ac:dyDescent="0.3">
      <c r="A31" s="12"/>
      <c r="B31" s="13">
        <v>29</v>
      </c>
      <c r="C31" s="13"/>
      <c r="D31" s="26"/>
      <c r="E31" s="33"/>
      <c r="F31" s="28"/>
      <c r="G31" s="18" t="s">
        <v>17</v>
      </c>
      <c r="H31" s="19">
        <v>1</v>
      </c>
      <c r="I31" s="20" t="e">
        <f>ROUND(#REF!*0.9/119,1)*100</f>
        <v>#REF!</v>
      </c>
      <c r="J31" s="21" t="e">
        <f>H31*I31</f>
        <v>#REF!</v>
      </c>
      <c r="K31" s="20" t="e">
        <f>ROUND(#REF!*1.1/119,1)*100</f>
        <v>#REF!</v>
      </c>
      <c r="L31" s="21" t="e">
        <f>H31*K31</f>
        <v>#REF!</v>
      </c>
      <c r="M31" s="21" t="e">
        <f t="shared" si="1"/>
        <v>#REF!</v>
      </c>
    </row>
    <row r="32" spans="1:13" hidden="1" x14ac:dyDescent="0.3">
      <c r="A32" s="12"/>
      <c r="B32" s="13">
        <v>30</v>
      </c>
      <c r="C32" s="13"/>
      <c r="D32" s="26"/>
      <c r="E32" s="33"/>
      <c r="F32" s="28"/>
      <c r="G32" s="18" t="s">
        <v>17</v>
      </c>
      <c r="H32" s="19">
        <v>1</v>
      </c>
      <c r="I32" s="20" t="e">
        <f>ROUND(#REF!*0.9/119,1)*100</f>
        <v>#REF!</v>
      </c>
      <c r="J32" s="21" t="e">
        <f>H32*I32</f>
        <v>#REF!</v>
      </c>
      <c r="K32" s="20" t="e">
        <f>ROUND(#REF!*1.1/119,1)*100</f>
        <v>#REF!</v>
      </c>
      <c r="L32" s="21" t="e">
        <f>H32*K32</f>
        <v>#REF!</v>
      </c>
      <c r="M32" s="21" t="e">
        <f t="shared" si="1"/>
        <v>#REF!</v>
      </c>
    </row>
    <row r="33" spans="1:13" hidden="1" x14ac:dyDescent="0.3">
      <c r="A33" s="12"/>
      <c r="B33" s="13">
        <v>31</v>
      </c>
      <c r="C33" s="13"/>
      <c r="D33" s="26"/>
      <c r="E33" s="37"/>
      <c r="F33" s="28"/>
      <c r="G33" s="18" t="s">
        <v>17</v>
      </c>
      <c r="H33" s="19">
        <v>1</v>
      </c>
      <c r="I33" s="20" t="e">
        <f>ROUND(#REF!*0.9/119,1)*100</f>
        <v>#REF!</v>
      </c>
      <c r="J33" s="21" t="e">
        <f>H33*I33</f>
        <v>#REF!</v>
      </c>
      <c r="K33" s="20" t="e">
        <f>ROUND(#REF!*1.1/119,1)*100</f>
        <v>#REF!</v>
      </c>
      <c r="L33" s="21" t="e">
        <f>H33*K33</f>
        <v>#REF!</v>
      </c>
      <c r="M33" s="21" t="e">
        <f t="shared" si="1"/>
        <v>#REF!</v>
      </c>
    </row>
    <row r="34" spans="1:13" hidden="1" x14ac:dyDescent="0.3">
      <c r="A34" s="12"/>
      <c r="B34" s="13">
        <v>32</v>
      </c>
      <c r="C34" s="13"/>
      <c r="D34" s="26"/>
      <c r="E34" s="37"/>
      <c r="F34" s="28"/>
      <c r="G34" s="18" t="s">
        <v>17</v>
      </c>
      <c r="H34" s="19">
        <v>1</v>
      </c>
      <c r="I34" s="20" t="e">
        <f>ROUND(#REF!*0.9/119,1)*100</f>
        <v>#REF!</v>
      </c>
      <c r="J34" s="21" t="e">
        <f>H34*I34</f>
        <v>#REF!</v>
      </c>
      <c r="K34" s="20" t="e">
        <f>ROUND(#REF!*1.1/119,1)*100</f>
        <v>#REF!</v>
      </c>
      <c r="L34" s="21" t="e">
        <f>H34*K34</f>
        <v>#REF!</v>
      </c>
      <c r="M34" s="21" t="e">
        <f t="shared" si="1"/>
        <v>#REF!</v>
      </c>
    </row>
    <row r="35" spans="1:13" hidden="1" x14ac:dyDescent="0.3">
      <c r="A35" s="12"/>
      <c r="B35" s="13">
        <v>33</v>
      </c>
      <c r="C35" s="13"/>
      <c r="D35" s="26"/>
      <c r="E35" s="37"/>
      <c r="F35" s="28"/>
      <c r="G35" s="18" t="s">
        <v>17</v>
      </c>
      <c r="H35" s="19">
        <v>1</v>
      </c>
      <c r="I35" s="20" t="e">
        <f>ROUND(#REF!*0.9/119,1)*100</f>
        <v>#REF!</v>
      </c>
      <c r="J35" s="21" t="e">
        <f>H35*I35</f>
        <v>#REF!</v>
      </c>
      <c r="K35" s="20" t="e">
        <f>ROUND(#REF!*1.1/119,1)*100</f>
        <v>#REF!</v>
      </c>
      <c r="L35" s="21" t="e">
        <f>H35*K35</f>
        <v>#REF!</v>
      </c>
      <c r="M35" s="21" t="e">
        <f t="shared" si="1"/>
        <v>#REF!</v>
      </c>
    </row>
    <row r="36" spans="1:13" hidden="1" x14ac:dyDescent="0.3">
      <c r="A36" s="12"/>
      <c r="B36" s="13">
        <v>34</v>
      </c>
      <c r="C36" s="13"/>
      <c r="D36" s="26"/>
      <c r="E36" s="38"/>
      <c r="F36" s="28"/>
      <c r="G36" s="18" t="s">
        <v>17</v>
      </c>
      <c r="H36" s="19">
        <v>1</v>
      </c>
      <c r="I36" s="20" t="e">
        <f>ROUND(#REF!*0.9/119,1)*100</f>
        <v>#REF!</v>
      </c>
      <c r="J36" s="21" t="e">
        <f>H36*I36</f>
        <v>#REF!</v>
      </c>
      <c r="K36" s="20" t="e">
        <f>ROUND(#REF!*1.1/119,1)*100</f>
        <v>#REF!</v>
      </c>
      <c r="L36" s="21" t="e">
        <f>H36*K36</f>
        <v>#REF!</v>
      </c>
      <c r="M36" s="21" t="e">
        <f t="shared" si="1"/>
        <v>#REF!</v>
      </c>
    </row>
    <row r="37" spans="1:13" hidden="1" x14ac:dyDescent="0.3">
      <c r="A37" s="12"/>
      <c r="B37" s="13">
        <v>35</v>
      </c>
      <c r="C37" s="13"/>
      <c r="D37" s="26"/>
      <c r="E37" s="33"/>
      <c r="F37" s="28"/>
      <c r="G37" s="18" t="s">
        <v>17</v>
      </c>
      <c r="H37" s="19">
        <v>1</v>
      </c>
      <c r="I37" s="20" t="e">
        <f>ROUND(#REF!*0.9/119,1)*100</f>
        <v>#REF!</v>
      </c>
      <c r="J37" s="21" t="e">
        <f>H37*I37</f>
        <v>#REF!</v>
      </c>
      <c r="K37" s="20" t="e">
        <f>ROUND(#REF!*1.1/119,1)*100</f>
        <v>#REF!</v>
      </c>
      <c r="L37" s="21" t="e">
        <f>H37*K37</f>
        <v>#REF!</v>
      </c>
      <c r="M37" s="21" t="e">
        <f t="shared" si="1"/>
        <v>#REF!</v>
      </c>
    </row>
    <row r="38" spans="1:13" hidden="1" x14ac:dyDescent="0.3">
      <c r="A38" s="12"/>
      <c r="B38" s="13">
        <v>36</v>
      </c>
      <c r="C38" s="13"/>
      <c r="D38" s="26"/>
      <c r="E38" s="39"/>
      <c r="F38" s="28"/>
      <c r="G38" s="18" t="s">
        <v>17</v>
      </c>
      <c r="H38" s="19">
        <v>1</v>
      </c>
      <c r="I38" s="20" t="e">
        <f>ROUND(#REF!*0.9/119,1)*100</f>
        <v>#REF!</v>
      </c>
      <c r="J38" s="21" t="e">
        <f>H38*I38</f>
        <v>#REF!</v>
      </c>
      <c r="K38" s="20" t="e">
        <f>ROUND(#REF!*1.1/119,1)*100</f>
        <v>#REF!</v>
      </c>
      <c r="L38" s="21" t="e">
        <f>H38*K38</f>
        <v>#REF!</v>
      </c>
      <c r="M38" s="21" t="e">
        <f t="shared" si="1"/>
        <v>#REF!</v>
      </c>
    </row>
    <row r="39" spans="1:13" hidden="1" x14ac:dyDescent="0.3">
      <c r="A39" s="12"/>
      <c r="B39" s="13">
        <v>37</v>
      </c>
      <c r="C39" s="13"/>
      <c r="D39" s="26"/>
      <c r="E39" s="33"/>
      <c r="F39" s="28"/>
      <c r="G39" s="18" t="s">
        <v>17</v>
      </c>
      <c r="H39" s="19">
        <v>1</v>
      </c>
      <c r="I39" s="20" t="e">
        <f>ROUND(#REF!*0.9/119,1)*100</f>
        <v>#REF!</v>
      </c>
      <c r="J39" s="21" t="e">
        <f>H39*I39</f>
        <v>#REF!</v>
      </c>
      <c r="K39" s="20" t="e">
        <f>ROUND(#REF!*1.1/119,1)*100</f>
        <v>#REF!</v>
      </c>
      <c r="L39" s="21" t="e">
        <f>H39*K39</f>
        <v>#REF!</v>
      </c>
      <c r="M39" s="21" t="e">
        <f t="shared" si="1"/>
        <v>#REF!</v>
      </c>
    </row>
    <row r="40" spans="1:13" hidden="1" x14ac:dyDescent="0.3">
      <c r="A40" s="12"/>
      <c r="B40" s="13">
        <v>38</v>
      </c>
      <c r="C40" s="13"/>
      <c r="D40" s="26"/>
      <c r="E40" s="33"/>
      <c r="F40" s="28"/>
      <c r="G40" s="18" t="s">
        <v>17</v>
      </c>
      <c r="H40" s="19">
        <v>1</v>
      </c>
      <c r="I40" s="20" t="e">
        <f>ROUND(#REF!*0.9/119,1)*100</f>
        <v>#REF!</v>
      </c>
      <c r="J40" s="21" t="e">
        <f>H40*I40</f>
        <v>#REF!</v>
      </c>
      <c r="K40" s="20" t="e">
        <f>ROUND(#REF!*1.1/119,1)*100</f>
        <v>#REF!</v>
      </c>
      <c r="L40" s="21" t="e">
        <f>H40*K40</f>
        <v>#REF!</v>
      </c>
      <c r="M40" s="21" t="e">
        <f t="shared" si="1"/>
        <v>#REF!</v>
      </c>
    </row>
    <row r="41" spans="1:13" hidden="1" x14ac:dyDescent="0.3">
      <c r="A41" s="12"/>
      <c r="B41" s="13">
        <v>39</v>
      </c>
      <c r="C41" s="13"/>
      <c r="D41" s="26"/>
      <c r="E41" s="40"/>
      <c r="F41" s="28"/>
      <c r="G41" s="18" t="s">
        <v>17</v>
      </c>
      <c r="H41" s="19">
        <v>1</v>
      </c>
      <c r="I41" s="20" t="e">
        <f>ROUND(#REF!*0.9/119,1)*100</f>
        <v>#REF!</v>
      </c>
      <c r="J41" s="21" t="e">
        <f>H41*I41</f>
        <v>#REF!</v>
      </c>
      <c r="K41" s="20" t="e">
        <f>ROUND(#REF!*1.1/119,1)*100</f>
        <v>#REF!</v>
      </c>
      <c r="L41" s="21" t="e">
        <f>H41*K41</f>
        <v>#REF!</v>
      </c>
      <c r="M41" s="21" t="e">
        <f t="shared" si="1"/>
        <v>#REF!</v>
      </c>
    </row>
    <row r="42" spans="1:13" hidden="1" x14ac:dyDescent="0.3">
      <c r="A42" s="12"/>
      <c r="B42" s="13">
        <v>40</v>
      </c>
      <c r="C42" s="13"/>
      <c r="D42" s="26"/>
      <c r="E42" s="40"/>
      <c r="F42" s="28"/>
      <c r="G42" s="18" t="s">
        <v>17</v>
      </c>
      <c r="H42" s="19">
        <v>1</v>
      </c>
      <c r="I42" s="20" t="e">
        <f>ROUND(#REF!*0.9/119,1)*100</f>
        <v>#REF!</v>
      </c>
      <c r="J42" s="21" t="e">
        <f>H42*I42</f>
        <v>#REF!</v>
      </c>
      <c r="K42" s="20" t="e">
        <f>ROUND(#REF!*1.1/119,1)*100</f>
        <v>#REF!</v>
      </c>
      <c r="L42" s="21" t="e">
        <f>H42*K42</f>
        <v>#REF!</v>
      </c>
      <c r="M42" s="21" t="e">
        <f t="shared" si="1"/>
        <v>#REF!</v>
      </c>
    </row>
    <row r="43" spans="1:13" hidden="1" x14ac:dyDescent="0.3">
      <c r="A43" s="12"/>
      <c r="B43" s="13">
        <v>41</v>
      </c>
      <c r="C43" s="13"/>
      <c r="D43" s="26"/>
      <c r="E43" s="40"/>
      <c r="F43" s="28"/>
      <c r="G43" s="18" t="s">
        <v>17</v>
      </c>
      <c r="H43" s="19">
        <v>1</v>
      </c>
      <c r="I43" s="20" t="e">
        <f>ROUND(#REF!*0.9/119,1)*100</f>
        <v>#REF!</v>
      </c>
      <c r="J43" s="21" t="e">
        <f>H43*I43</f>
        <v>#REF!</v>
      </c>
      <c r="K43" s="20" t="e">
        <f>ROUND(#REF!*1.1/119,1)*100</f>
        <v>#REF!</v>
      </c>
      <c r="L43" s="21" t="e">
        <f>H43*K43</f>
        <v>#REF!</v>
      </c>
      <c r="M43" s="21" t="e">
        <f t="shared" si="1"/>
        <v>#REF!</v>
      </c>
    </row>
    <row r="44" spans="1:13" hidden="1" x14ac:dyDescent="0.3">
      <c r="A44" s="12"/>
      <c r="B44" s="13">
        <v>42</v>
      </c>
      <c r="C44" s="13"/>
      <c r="D44" s="26"/>
      <c r="E44" s="40"/>
      <c r="F44" s="28"/>
      <c r="G44" s="18" t="s">
        <v>17</v>
      </c>
      <c r="H44" s="19">
        <v>1</v>
      </c>
      <c r="I44" s="20" t="e">
        <f>ROUND(#REF!*0.9/119,1)*100</f>
        <v>#REF!</v>
      </c>
      <c r="J44" s="21" t="e">
        <f>H44*I44</f>
        <v>#REF!</v>
      </c>
      <c r="K44" s="20" t="e">
        <f>ROUND(#REF!*1.1/119,1)*100</f>
        <v>#REF!</v>
      </c>
      <c r="L44" s="21" t="e">
        <f>H44*K44</f>
        <v>#REF!</v>
      </c>
      <c r="M44" s="21" t="e">
        <f t="shared" si="1"/>
        <v>#REF!</v>
      </c>
    </row>
    <row r="45" spans="1:13" hidden="1" x14ac:dyDescent="0.3">
      <c r="A45" s="12"/>
      <c r="B45" s="13">
        <v>43</v>
      </c>
      <c r="C45" s="13"/>
      <c r="D45" s="26"/>
      <c r="E45" s="33"/>
      <c r="F45" s="28"/>
      <c r="G45" s="18" t="s">
        <v>17</v>
      </c>
      <c r="H45" s="19">
        <v>1</v>
      </c>
      <c r="I45" s="20" t="e">
        <f>ROUND(#REF!*0.9/119,1)*100</f>
        <v>#REF!</v>
      </c>
      <c r="J45" s="21" t="e">
        <f>H45*I45</f>
        <v>#REF!</v>
      </c>
      <c r="K45" s="20" t="e">
        <f>ROUND(#REF!*1.1/119,1)*100</f>
        <v>#REF!</v>
      </c>
      <c r="L45" s="21" t="e">
        <f>H45*K45</f>
        <v>#REF!</v>
      </c>
      <c r="M45" s="21" t="e">
        <f t="shared" si="1"/>
        <v>#REF!</v>
      </c>
    </row>
    <row r="46" spans="1:13" hidden="1" x14ac:dyDescent="0.3">
      <c r="A46" s="12"/>
      <c r="B46" s="13">
        <v>44</v>
      </c>
      <c r="C46" s="13"/>
      <c r="D46" s="26"/>
      <c r="E46" s="33"/>
      <c r="F46" s="28"/>
      <c r="G46" s="18" t="s">
        <v>17</v>
      </c>
      <c r="H46" s="19">
        <v>1</v>
      </c>
      <c r="I46" s="20" t="e">
        <f>ROUND(#REF!*0.9/119,1)*100</f>
        <v>#REF!</v>
      </c>
      <c r="J46" s="21" t="e">
        <f>H46*I46</f>
        <v>#REF!</v>
      </c>
      <c r="K46" s="20" t="e">
        <f>ROUND(#REF!*1.1/119,1)*100</f>
        <v>#REF!</v>
      </c>
      <c r="L46" s="21" t="e">
        <f>H46*K46</f>
        <v>#REF!</v>
      </c>
      <c r="M46" s="21" t="e">
        <f t="shared" si="1"/>
        <v>#REF!</v>
      </c>
    </row>
    <row r="47" spans="1:13" hidden="1" x14ac:dyDescent="0.3">
      <c r="A47" s="12"/>
      <c r="B47" s="13">
        <v>45</v>
      </c>
      <c r="C47" s="13"/>
      <c r="D47" s="26"/>
      <c r="E47" s="33"/>
      <c r="F47" s="28"/>
      <c r="G47" s="18" t="s">
        <v>17</v>
      </c>
      <c r="H47" s="19">
        <v>1</v>
      </c>
      <c r="I47" s="20" t="e">
        <f>ROUND(#REF!*0.9/119,1)*100</f>
        <v>#REF!</v>
      </c>
      <c r="J47" s="21" t="e">
        <f>H47*I47</f>
        <v>#REF!</v>
      </c>
      <c r="K47" s="20" t="e">
        <f>ROUND(#REF!*1.1/119,1)*100</f>
        <v>#REF!</v>
      </c>
      <c r="L47" s="21" t="e">
        <f>H47*K47</f>
        <v>#REF!</v>
      </c>
      <c r="M47" s="21" t="e">
        <f t="shared" si="1"/>
        <v>#REF!</v>
      </c>
    </row>
    <row r="48" spans="1:13" hidden="1" x14ac:dyDescent="0.3">
      <c r="A48" s="12"/>
      <c r="B48" s="13">
        <v>46</v>
      </c>
      <c r="C48" s="13"/>
      <c r="D48" s="26"/>
      <c r="E48" s="33"/>
      <c r="F48" s="28"/>
      <c r="G48" s="18" t="s">
        <v>17</v>
      </c>
      <c r="H48" s="19">
        <v>1</v>
      </c>
      <c r="I48" s="20" t="e">
        <f>ROUND(#REF!*0.9/119,1)*100</f>
        <v>#REF!</v>
      </c>
      <c r="J48" s="21" t="e">
        <f>H48*I48</f>
        <v>#REF!</v>
      </c>
      <c r="K48" s="20" t="e">
        <f>ROUND(#REF!*1.1/119,1)*100</f>
        <v>#REF!</v>
      </c>
      <c r="L48" s="21" t="e">
        <f>H48*K48</f>
        <v>#REF!</v>
      </c>
      <c r="M48" s="21" t="e">
        <f t="shared" si="1"/>
        <v>#REF!</v>
      </c>
    </row>
    <row r="49" spans="1:13" hidden="1" x14ac:dyDescent="0.3">
      <c r="A49" s="12"/>
      <c r="B49" s="13">
        <v>47</v>
      </c>
      <c r="C49" s="13"/>
      <c r="D49" s="26"/>
      <c r="E49" s="27"/>
      <c r="F49" s="28"/>
      <c r="G49" s="18" t="s">
        <v>17</v>
      </c>
      <c r="H49" s="19">
        <v>1</v>
      </c>
      <c r="I49" s="20" t="e">
        <f>ROUND(#REF!*0.9/119,1)*100</f>
        <v>#REF!</v>
      </c>
      <c r="J49" s="21" t="e">
        <f>H49*I49</f>
        <v>#REF!</v>
      </c>
      <c r="K49" s="20" t="e">
        <f>ROUND(#REF!*1.1/119,1)*100</f>
        <v>#REF!</v>
      </c>
      <c r="L49" s="21" t="e">
        <f>H49*K49</f>
        <v>#REF!</v>
      </c>
      <c r="M49" s="21" t="e">
        <f t="shared" si="1"/>
        <v>#REF!</v>
      </c>
    </row>
    <row r="50" spans="1:13" hidden="1" x14ac:dyDescent="0.3">
      <c r="A50" s="12"/>
      <c r="B50" s="13">
        <v>48</v>
      </c>
      <c r="C50" s="13"/>
      <c r="D50" s="26"/>
      <c r="E50" s="33"/>
      <c r="F50" s="28"/>
      <c r="G50" s="18" t="s">
        <v>17</v>
      </c>
      <c r="H50" s="19">
        <v>1</v>
      </c>
      <c r="I50" s="20" t="e">
        <f>ROUND(#REF!*0.9/119,1)*100</f>
        <v>#REF!</v>
      </c>
      <c r="J50" s="21" t="e">
        <f>H50*I50</f>
        <v>#REF!</v>
      </c>
      <c r="K50" s="20" t="e">
        <f>ROUND(#REF!*1.1/119,1)*100</f>
        <v>#REF!</v>
      </c>
      <c r="L50" s="21" t="e">
        <f>H50*K50</f>
        <v>#REF!</v>
      </c>
      <c r="M50" s="21" t="e">
        <f t="shared" si="1"/>
        <v>#REF!</v>
      </c>
    </row>
    <row r="51" spans="1:13" hidden="1" x14ac:dyDescent="0.3">
      <c r="A51" s="12"/>
      <c r="B51" s="13">
        <v>49</v>
      </c>
      <c r="C51" s="13"/>
      <c r="D51" s="26"/>
      <c r="E51" s="33"/>
      <c r="F51" s="28"/>
      <c r="G51" s="18" t="s">
        <v>17</v>
      </c>
      <c r="H51" s="19">
        <v>1</v>
      </c>
      <c r="I51" s="20" t="e">
        <f>ROUND(#REF!*0.9/119,1)*100</f>
        <v>#REF!</v>
      </c>
      <c r="J51" s="21" t="e">
        <f>H51*I51</f>
        <v>#REF!</v>
      </c>
      <c r="K51" s="20" t="e">
        <f>ROUND(#REF!*1.1/119,1)*100</f>
        <v>#REF!</v>
      </c>
      <c r="L51" s="21" t="e">
        <f>H51*K51</f>
        <v>#REF!</v>
      </c>
      <c r="M51" s="21" t="e">
        <f t="shared" si="1"/>
        <v>#REF!</v>
      </c>
    </row>
    <row r="52" spans="1:13" hidden="1" x14ac:dyDescent="0.3">
      <c r="A52" s="12"/>
      <c r="B52" s="13">
        <v>50</v>
      </c>
      <c r="C52" s="13"/>
      <c r="D52" s="26"/>
      <c r="E52" s="33"/>
      <c r="F52" s="28"/>
      <c r="G52" s="18" t="s">
        <v>17</v>
      </c>
      <c r="H52" s="19">
        <v>1</v>
      </c>
      <c r="I52" s="20" t="e">
        <f>ROUND(#REF!*0.9/119,1)*100</f>
        <v>#REF!</v>
      </c>
      <c r="J52" s="21" t="e">
        <f>H52*I52</f>
        <v>#REF!</v>
      </c>
      <c r="K52" s="20" t="e">
        <f>ROUND(#REF!*1.1/119,1)*100</f>
        <v>#REF!</v>
      </c>
      <c r="L52" s="21" t="e">
        <f>H52*K52</f>
        <v>#REF!</v>
      </c>
      <c r="M52" s="21" t="e">
        <f t="shared" si="1"/>
        <v>#REF!</v>
      </c>
    </row>
    <row r="53" spans="1:13" hidden="1" x14ac:dyDescent="0.3">
      <c r="A53" s="12"/>
      <c r="B53" s="13">
        <v>51</v>
      </c>
      <c r="C53" s="13"/>
      <c r="D53" s="26"/>
      <c r="E53" s="33"/>
      <c r="F53" s="28"/>
      <c r="G53" s="18" t="s">
        <v>17</v>
      </c>
      <c r="H53" s="19">
        <v>1</v>
      </c>
      <c r="I53" s="20" t="e">
        <f>ROUND(#REF!*0.9/119,1)*100</f>
        <v>#REF!</v>
      </c>
      <c r="J53" s="21" t="e">
        <f>H53*I53</f>
        <v>#REF!</v>
      </c>
      <c r="K53" s="20" t="e">
        <f>ROUND(#REF!*1.1/119,1)*100</f>
        <v>#REF!</v>
      </c>
      <c r="L53" s="21" t="e">
        <f>H53*K53</f>
        <v>#REF!</v>
      </c>
      <c r="M53" s="21" t="e">
        <f t="shared" si="1"/>
        <v>#REF!</v>
      </c>
    </row>
    <row r="54" spans="1:13" hidden="1" x14ac:dyDescent="0.3">
      <c r="A54" s="12"/>
      <c r="B54" s="13">
        <v>52</v>
      </c>
      <c r="C54" s="13"/>
      <c r="D54" s="26"/>
      <c r="E54" s="33"/>
      <c r="F54" s="28"/>
      <c r="G54" s="18" t="s">
        <v>17</v>
      </c>
      <c r="H54" s="19">
        <v>1</v>
      </c>
      <c r="I54" s="20" t="e">
        <f>ROUND(#REF!*0.9/119,1)*100</f>
        <v>#REF!</v>
      </c>
      <c r="J54" s="21" t="e">
        <f>H54*I54</f>
        <v>#REF!</v>
      </c>
      <c r="K54" s="20" t="e">
        <f>ROUND(#REF!*1.1/119,1)*100</f>
        <v>#REF!</v>
      </c>
      <c r="L54" s="21" t="e">
        <f>H54*K54</f>
        <v>#REF!</v>
      </c>
      <c r="M54" s="21" t="e">
        <f t="shared" si="1"/>
        <v>#REF!</v>
      </c>
    </row>
    <row r="55" spans="1:13" hidden="1" x14ac:dyDescent="0.3">
      <c r="A55" s="12"/>
      <c r="B55" s="13">
        <v>53</v>
      </c>
      <c r="C55" s="13"/>
      <c r="D55" s="26"/>
      <c r="E55" s="33"/>
      <c r="F55" s="28"/>
      <c r="G55" s="18" t="s">
        <v>17</v>
      </c>
      <c r="H55" s="19">
        <v>1</v>
      </c>
      <c r="I55" s="20" t="e">
        <f>ROUND(#REF!*0.9/119,1)*100</f>
        <v>#REF!</v>
      </c>
      <c r="J55" s="21" t="e">
        <f>H55*I55</f>
        <v>#REF!</v>
      </c>
      <c r="K55" s="20" t="e">
        <f>ROUND(#REF!*1.1/119,1)*100</f>
        <v>#REF!</v>
      </c>
      <c r="L55" s="21" t="e">
        <f>H55*K55</f>
        <v>#REF!</v>
      </c>
      <c r="M55" s="21" t="e">
        <f t="shared" si="1"/>
        <v>#REF!</v>
      </c>
    </row>
    <row r="56" spans="1:13" hidden="1" x14ac:dyDescent="0.3">
      <c r="A56" s="12"/>
      <c r="B56" s="13">
        <v>54</v>
      </c>
      <c r="C56" s="13"/>
      <c r="D56" s="26"/>
      <c r="E56" s="33"/>
      <c r="F56" s="28"/>
      <c r="G56" s="18" t="s">
        <v>17</v>
      </c>
      <c r="H56" s="19">
        <v>1</v>
      </c>
      <c r="I56" s="20" t="e">
        <f>ROUND(#REF!*0.9/119,1)*100</f>
        <v>#REF!</v>
      </c>
      <c r="J56" s="21" t="e">
        <f>H56*I56</f>
        <v>#REF!</v>
      </c>
      <c r="K56" s="20" t="e">
        <f>ROUND(#REF!*1.1/119,1)*100</f>
        <v>#REF!</v>
      </c>
      <c r="L56" s="21" t="e">
        <f>H56*K56</f>
        <v>#REF!</v>
      </c>
      <c r="M56" s="21" t="e">
        <f t="shared" si="1"/>
        <v>#REF!</v>
      </c>
    </row>
    <row r="57" spans="1:13" hidden="1" x14ac:dyDescent="0.3">
      <c r="A57" s="12"/>
      <c r="B57" s="13">
        <v>55</v>
      </c>
      <c r="C57" s="13"/>
      <c r="D57" s="26"/>
      <c r="E57" s="33"/>
      <c r="F57" s="28"/>
      <c r="G57" s="18" t="s">
        <v>17</v>
      </c>
      <c r="H57" s="19">
        <v>1</v>
      </c>
      <c r="I57" s="20" t="e">
        <f>ROUND(#REF!*0.9/119,1)*100</f>
        <v>#REF!</v>
      </c>
      <c r="J57" s="21" t="e">
        <f>H57*I57</f>
        <v>#REF!</v>
      </c>
      <c r="K57" s="20" t="e">
        <f>ROUND(#REF!*1.1/119,1)*100</f>
        <v>#REF!</v>
      </c>
      <c r="L57" s="21" t="e">
        <f>H57*K57</f>
        <v>#REF!</v>
      </c>
      <c r="M57" s="21" t="e">
        <f t="shared" si="1"/>
        <v>#REF!</v>
      </c>
    </row>
    <row r="58" spans="1:13" hidden="1" x14ac:dyDescent="0.3">
      <c r="A58" s="12"/>
      <c r="B58" s="13">
        <v>56</v>
      </c>
      <c r="C58" s="13"/>
      <c r="D58" s="26"/>
      <c r="E58" s="33"/>
      <c r="F58" s="28"/>
      <c r="G58" s="18" t="s">
        <v>17</v>
      </c>
      <c r="H58" s="19">
        <v>1</v>
      </c>
      <c r="I58" s="20" t="e">
        <f>ROUND(#REF!*0.9/119,1)*100</f>
        <v>#REF!</v>
      </c>
      <c r="J58" s="21" t="e">
        <f>H58*I58</f>
        <v>#REF!</v>
      </c>
      <c r="K58" s="20" t="e">
        <f>ROUND(#REF!*1.1/119,1)*100</f>
        <v>#REF!</v>
      </c>
      <c r="L58" s="21" t="e">
        <f>H58*K58</f>
        <v>#REF!</v>
      </c>
      <c r="M58" s="21" t="e">
        <f t="shared" si="1"/>
        <v>#REF!</v>
      </c>
    </row>
    <row r="59" spans="1:13" hidden="1" x14ac:dyDescent="0.3">
      <c r="A59" s="12"/>
      <c r="B59" s="13">
        <v>57</v>
      </c>
      <c r="C59" s="13"/>
      <c r="D59" s="26"/>
      <c r="E59" s="33"/>
      <c r="F59" s="28"/>
      <c r="G59" s="18" t="s">
        <v>17</v>
      </c>
      <c r="H59" s="19">
        <v>1</v>
      </c>
      <c r="I59" s="20" t="e">
        <f>ROUND(#REF!*0.9/119,1)*100</f>
        <v>#REF!</v>
      </c>
      <c r="J59" s="21" t="e">
        <f>H59*I59</f>
        <v>#REF!</v>
      </c>
      <c r="K59" s="20" t="e">
        <f>ROUND(#REF!*1.1/119,1)*100</f>
        <v>#REF!</v>
      </c>
      <c r="L59" s="21" t="e">
        <f>H59*K59</f>
        <v>#REF!</v>
      </c>
      <c r="M59" s="21" t="e">
        <f t="shared" si="1"/>
        <v>#REF!</v>
      </c>
    </row>
    <row r="60" spans="1:13" hidden="1" x14ac:dyDescent="0.3">
      <c r="A60" s="12"/>
      <c r="B60" s="13">
        <v>58</v>
      </c>
      <c r="C60" s="13"/>
      <c r="D60" s="26"/>
      <c r="E60" s="33"/>
      <c r="F60" s="28"/>
      <c r="G60" s="18" t="s">
        <v>17</v>
      </c>
      <c r="H60" s="19">
        <v>1</v>
      </c>
      <c r="I60" s="20" t="e">
        <f>ROUND(#REF!*0.9/119,1)*100</f>
        <v>#REF!</v>
      </c>
      <c r="J60" s="21" t="e">
        <f>H60*I60</f>
        <v>#REF!</v>
      </c>
      <c r="K60" s="20" t="e">
        <f>ROUND(#REF!*1.1/119,1)*100</f>
        <v>#REF!</v>
      </c>
      <c r="L60" s="21" t="e">
        <f>H60*K60</f>
        <v>#REF!</v>
      </c>
      <c r="M60" s="21" t="e">
        <f t="shared" si="1"/>
        <v>#REF!</v>
      </c>
    </row>
    <row r="61" spans="1:13" hidden="1" x14ac:dyDescent="0.3">
      <c r="A61" s="12"/>
      <c r="B61" s="13">
        <v>59</v>
      </c>
      <c r="C61" s="13"/>
      <c r="D61" s="26"/>
      <c r="E61" s="27"/>
      <c r="F61" s="28"/>
      <c r="G61" s="18" t="s">
        <v>17</v>
      </c>
      <c r="H61" s="19">
        <v>1</v>
      </c>
      <c r="I61" s="20" t="e">
        <f>ROUND(#REF!*0.9/119,1)*100</f>
        <v>#REF!</v>
      </c>
      <c r="J61" s="21" t="e">
        <f>H61*I61</f>
        <v>#REF!</v>
      </c>
      <c r="K61" s="20" t="e">
        <f>ROUND(#REF!*1.1/119,1)*100</f>
        <v>#REF!</v>
      </c>
      <c r="L61" s="21" t="e">
        <f>H61*K61</f>
        <v>#REF!</v>
      </c>
      <c r="M61" s="21" t="e">
        <f t="shared" si="1"/>
        <v>#REF!</v>
      </c>
    </row>
    <row r="62" spans="1:13" hidden="1" x14ac:dyDescent="0.3">
      <c r="A62" s="12"/>
      <c r="B62" s="13">
        <v>60</v>
      </c>
      <c r="C62" s="13"/>
      <c r="D62" s="26"/>
      <c r="E62" s="27"/>
      <c r="F62" s="28"/>
      <c r="G62" s="18" t="s">
        <v>17</v>
      </c>
      <c r="H62" s="19">
        <v>1</v>
      </c>
      <c r="I62" s="20" t="e">
        <f>ROUND(#REF!*0.9/119,1)*100</f>
        <v>#REF!</v>
      </c>
      <c r="J62" s="21" t="e">
        <f>H62*I62</f>
        <v>#REF!</v>
      </c>
      <c r="K62" s="20" t="e">
        <f>ROUND(#REF!*1.1/119,1)*100</f>
        <v>#REF!</v>
      </c>
      <c r="L62" s="21" t="e">
        <f>H62*K62</f>
        <v>#REF!</v>
      </c>
      <c r="M62" s="21" t="e">
        <f t="shared" si="1"/>
        <v>#REF!</v>
      </c>
    </row>
    <row r="63" spans="1:13" hidden="1" x14ac:dyDescent="0.3">
      <c r="A63" s="12"/>
      <c r="B63" s="13">
        <v>61</v>
      </c>
      <c r="C63" s="13"/>
      <c r="D63" s="26"/>
      <c r="E63" s="33"/>
      <c r="F63" s="28"/>
      <c r="G63" s="18" t="s">
        <v>17</v>
      </c>
      <c r="H63" s="19">
        <v>1</v>
      </c>
      <c r="I63" s="20" t="e">
        <f>ROUND(#REF!*0.9/119,1)*100</f>
        <v>#REF!</v>
      </c>
      <c r="J63" s="21" t="e">
        <f>H63*I63</f>
        <v>#REF!</v>
      </c>
      <c r="K63" s="20" t="e">
        <f>ROUND(#REF!*1.1/119,1)*100</f>
        <v>#REF!</v>
      </c>
      <c r="L63" s="21" t="e">
        <f>H63*K63</f>
        <v>#REF!</v>
      </c>
      <c r="M63" s="21" t="e">
        <f t="shared" si="1"/>
        <v>#REF!</v>
      </c>
    </row>
    <row r="64" spans="1:13" hidden="1" x14ac:dyDescent="0.3">
      <c r="A64" s="12"/>
      <c r="B64" s="13">
        <v>62</v>
      </c>
      <c r="C64" s="13"/>
      <c r="D64" s="26"/>
      <c r="E64" s="33"/>
      <c r="F64" s="28"/>
      <c r="G64" s="18" t="s">
        <v>17</v>
      </c>
      <c r="H64" s="19">
        <v>1</v>
      </c>
      <c r="I64" s="20" t="e">
        <f>ROUND(#REF!*0.9/119,1)*100</f>
        <v>#REF!</v>
      </c>
      <c r="J64" s="21" t="e">
        <f>H64*I64</f>
        <v>#REF!</v>
      </c>
      <c r="K64" s="20" t="e">
        <f>ROUND(#REF!*1.1/119,1)*100</f>
        <v>#REF!</v>
      </c>
      <c r="L64" s="21" t="e">
        <f>H64*K64</f>
        <v>#REF!</v>
      </c>
      <c r="M64" s="21" t="e">
        <f t="shared" si="1"/>
        <v>#REF!</v>
      </c>
    </row>
    <row r="65" spans="1:13" hidden="1" x14ac:dyDescent="0.3">
      <c r="A65" s="12"/>
      <c r="B65" s="13">
        <v>63</v>
      </c>
      <c r="C65" s="13"/>
      <c r="D65" s="26"/>
      <c r="E65" s="33"/>
      <c r="F65" s="28"/>
      <c r="G65" s="18" t="s">
        <v>17</v>
      </c>
      <c r="H65" s="19">
        <v>1</v>
      </c>
      <c r="I65" s="20" t="e">
        <f>ROUND(#REF!*0.9/119,1)*100</f>
        <v>#REF!</v>
      </c>
      <c r="J65" s="21" t="e">
        <f>H65*I65</f>
        <v>#REF!</v>
      </c>
      <c r="K65" s="20" t="e">
        <f>ROUND(#REF!*1.1/119,1)*100</f>
        <v>#REF!</v>
      </c>
      <c r="L65" s="21" t="e">
        <f>H65*K65</f>
        <v>#REF!</v>
      </c>
      <c r="M65" s="21" t="e">
        <f t="shared" si="1"/>
        <v>#REF!</v>
      </c>
    </row>
    <row r="66" spans="1:13" hidden="1" x14ac:dyDescent="0.3">
      <c r="A66" s="12"/>
      <c r="B66" s="13">
        <v>64</v>
      </c>
      <c r="C66" s="13"/>
      <c r="D66" s="26"/>
      <c r="E66" s="33"/>
      <c r="F66" s="28"/>
      <c r="G66" s="18" t="s">
        <v>17</v>
      </c>
      <c r="H66" s="19">
        <v>1</v>
      </c>
      <c r="I66" s="20" t="e">
        <f>ROUND(#REF!*0.9/119,1)*100</f>
        <v>#REF!</v>
      </c>
      <c r="J66" s="21" t="e">
        <f>H66*I66</f>
        <v>#REF!</v>
      </c>
      <c r="K66" s="20" t="e">
        <f>ROUND(#REF!*1.1/119,1)*100</f>
        <v>#REF!</v>
      </c>
      <c r="L66" s="21" t="e">
        <f>H66*K66</f>
        <v>#REF!</v>
      </c>
      <c r="M66" s="21" t="e">
        <f t="shared" si="1"/>
        <v>#REF!</v>
      </c>
    </row>
    <row r="67" spans="1:13" hidden="1" x14ac:dyDescent="0.3">
      <c r="A67" s="12"/>
      <c r="B67" s="13">
        <v>65</v>
      </c>
      <c r="C67" s="13"/>
      <c r="D67" s="26"/>
      <c r="E67" s="33"/>
      <c r="F67" s="28"/>
      <c r="G67" s="18" t="s">
        <v>17</v>
      </c>
      <c r="H67" s="19">
        <v>1</v>
      </c>
      <c r="I67" s="20" t="e">
        <f>ROUND(#REF!*0.9/119,1)*100</f>
        <v>#REF!</v>
      </c>
      <c r="J67" s="21" t="e">
        <f>H67*I67</f>
        <v>#REF!</v>
      </c>
      <c r="K67" s="20" t="e">
        <f>ROUND(#REF!*1.1/119,1)*100</f>
        <v>#REF!</v>
      </c>
      <c r="L67" s="21" t="e">
        <f>H67*K67</f>
        <v>#REF!</v>
      </c>
      <c r="M67" s="21" t="e">
        <f t="shared" si="1"/>
        <v>#REF!</v>
      </c>
    </row>
    <row r="68" spans="1:13" hidden="1" x14ac:dyDescent="0.3">
      <c r="A68" s="12"/>
      <c r="B68" s="13">
        <v>66</v>
      </c>
      <c r="C68" s="13"/>
      <c r="D68" s="26"/>
      <c r="E68" s="33"/>
      <c r="F68" s="28"/>
      <c r="G68" s="18" t="s">
        <v>17</v>
      </c>
      <c r="H68" s="19">
        <v>1</v>
      </c>
      <c r="I68" s="20" t="e">
        <f>ROUND(#REF!*0.9/119,1)*100</f>
        <v>#REF!</v>
      </c>
      <c r="J68" s="21" t="e">
        <f>H68*I68</f>
        <v>#REF!</v>
      </c>
      <c r="K68" s="20" t="e">
        <f>ROUND(#REF!*1.1/119,1)*100</f>
        <v>#REF!</v>
      </c>
      <c r="L68" s="21" t="e">
        <f>H68*K68</f>
        <v>#REF!</v>
      </c>
      <c r="M68" s="21" t="e">
        <f t="shared" si="1"/>
        <v>#REF!</v>
      </c>
    </row>
    <row r="69" spans="1:13" hidden="1" x14ac:dyDescent="0.3">
      <c r="A69" s="12"/>
      <c r="B69" s="13">
        <v>67</v>
      </c>
      <c r="C69" s="13"/>
      <c r="D69" s="26"/>
      <c r="E69" s="33"/>
      <c r="F69" s="28"/>
      <c r="G69" s="18" t="s">
        <v>17</v>
      </c>
      <c r="H69" s="19">
        <v>1</v>
      </c>
      <c r="I69" s="20" t="e">
        <f>ROUND(#REF!*0.9/119,1)*100</f>
        <v>#REF!</v>
      </c>
      <c r="J69" s="21" t="e">
        <f>H69*I69</f>
        <v>#REF!</v>
      </c>
      <c r="K69" s="20" t="e">
        <f>ROUND(#REF!*1.1/119,1)*100</f>
        <v>#REF!</v>
      </c>
      <c r="L69" s="21" t="e">
        <f>H69*K69</f>
        <v>#REF!</v>
      </c>
      <c r="M69" s="21" t="e">
        <f t="shared" si="1"/>
        <v>#REF!</v>
      </c>
    </row>
    <row r="70" spans="1:13" hidden="1" x14ac:dyDescent="0.3">
      <c r="A70" s="12"/>
      <c r="B70" s="13">
        <v>68</v>
      </c>
      <c r="C70" s="13"/>
      <c r="D70" s="26"/>
      <c r="E70" s="33"/>
      <c r="F70" s="28"/>
      <c r="G70" s="18" t="s">
        <v>17</v>
      </c>
      <c r="H70" s="19">
        <v>1</v>
      </c>
      <c r="I70" s="20" t="e">
        <f>ROUND(#REF!*0.9/119,1)*100</f>
        <v>#REF!</v>
      </c>
      <c r="J70" s="21" t="e">
        <f>H70*I70</f>
        <v>#REF!</v>
      </c>
      <c r="K70" s="20" t="e">
        <f>ROUND(#REF!*1.1/119,1)*100</f>
        <v>#REF!</v>
      </c>
      <c r="L70" s="21" t="e">
        <f>H70*K70</f>
        <v>#REF!</v>
      </c>
      <c r="M70" s="21" t="e">
        <f t="shared" si="1"/>
        <v>#REF!</v>
      </c>
    </row>
    <row r="71" spans="1:13" s="1" customFormat="1" hidden="1" x14ac:dyDescent="0.3">
      <c r="A71" s="12"/>
      <c r="B71" s="13">
        <v>69</v>
      </c>
      <c r="C71" s="13"/>
      <c r="D71" s="26"/>
      <c r="E71" s="33"/>
      <c r="F71" s="28"/>
      <c r="G71" s="18" t="s">
        <v>17</v>
      </c>
      <c r="H71" s="19">
        <v>1</v>
      </c>
      <c r="I71" s="20" t="e">
        <f>ROUND(#REF!*0.9/119,1)*100</f>
        <v>#REF!</v>
      </c>
      <c r="J71" s="21" t="e">
        <f>H71*I71</f>
        <v>#REF!</v>
      </c>
      <c r="K71" s="20" t="e">
        <f>ROUND(#REF!*1.1/119,1)*100</f>
        <v>#REF!</v>
      </c>
      <c r="L71" s="21" t="e">
        <f>H71*K71</f>
        <v>#REF!</v>
      </c>
      <c r="M71" s="21" t="e">
        <f t="shared" si="1"/>
        <v>#REF!</v>
      </c>
    </row>
    <row r="72" spans="1:13" s="1" customFormat="1" hidden="1" x14ac:dyDescent="0.3">
      <c r="A72" s="12"/>
      <c r="B72" s="13">
        <v>70</v>
      </c>
      <c r="C72" s="13"/>
      <c r="D72" s="26"/>
      <c r="E72" s="33"/>
      <c r="F72" s="28"/>
      <c r="G72" s="18" t="s">
        <v>17</v>
      </c>
      <c r="H72" s="19">
        <v>1</v>
      </c>
      <c r="I72" s="20" t="e">
        <f>ROUND(#REF!*0.9/119,1)*100</f>
        <v>#REF!</v>
      </c>
      <c r="J72" s="21" t="e">
        <f>H72*I72</f>
        <v>#REF!</v>
      </c>
      <c r="K72" s="20" t="e">
        <f>ROUND(#REF!*1.1/119,1)*100</f>
        <v>#REF!</v>
      </c>
      <c r="L72" s="21" t="e">
        <f>H72*K72</f>
        <v>#REF!</v>
      </c>
      <c r="M72" s="21" t="e">
        <f t="shared" si="1"/>
        <v>#REF!</v>
      </c>
    </row>
    <row r="73" spans="1:13" hidden="1" x14ac:dyDescent="0.3">
      <c r="A73" s="12"/>
      <c r="B73" s="13">
        <v>71</v>
      </c>
      <c r="C73" s="13"/>
      <c r="D73" s="26"/>
      <c r="E73" s="33"/>
      <c r="F73" s="28"/>
      <c r="G73" s="18" t="s">
        <v>17</v>
      </c>
      <c r="H73" s="19">
        <v>1</v>
      </c>
      <c r="I73" s="20" t="e">
        <f>ROUND(#REF!*0.9/119,1)*100</f>
        <v>#REF!</v>
      </c>
      <c r="J73" s="21" t="e">
        <f>H73*I73</f>
        <v>#REF!</v>
      </c>
      <c r="K73" s="20" t="e">
        <f>ROUND(#REF!*1.1/119,1)*100</f>
        <v>#REF!</v>
      </c>
      <c r="L73" s="21" t="e">
        <f>H73*K73</f>
        <v>#REF!</v>
      </c>
      <c r="M73" s="21" t="e">
        <f t="shared" si="1"/>
        <v>#REF!</v>
      </c>
    </row>
    <row r="74" spans="1:13" hidden="1" x14ac:dyDescent="0.3">
      <c r="A74" s="12"/>
      <c r="B74" s="13">
        <v>72</v>
      </c>
      <c r="C74" s="13"/>
      <c r="D74" s="26"/>
      <c r="E74" s="33"/>
      <c r="F74" s="28"/>
      <c r="G74" s="18" t="s">
        <v>17</v>
      </c>
      <c r="H74" s="19">
        <v>1</v>
      </c>
      <c r="I74" s="20" t="e">
        <f>ROUND(#REF!*0.9/119,1)*100</f>
        <v>#REF!</v>
      </c>
      <c r="J74" s="21" t="e">
        <f>H74*I74</f>
        <v>#REF!</v>
      </c>
      <c r="K74" s="20" t="e">
        <f>ROUND(#REF!*1.1/119,1)*100</f>
        <v>#REF!</v>
      </c>
      <c r="L74" s="21" t="e">
        <f>H74*K74</f>
        <v>#REF!</v>
      </c>
      <c r="M74" s="21" t="e">
        <f t="shared" si="1"/>
        <v>#REF!</v>
      </c>
    </row>
    <row r="75" spans="1:13" hidden="1" x14ac:dyDescent="0.3">
      <c r="A75" s="12"/>
      <c r="B75" s="13">
        <v>73</v>
      </c>
      <c r="C75" s="13"/>
      <c r="D75" s="26"/>
      <c r="E75" s="33"/>
      <c r="F75" s="28"/>
      <c r="G75" s="18" t="s">
        <v>17</v>
      </c>
      <c r="H75" s="19">
        <v>1</v>
      </c>
      <c r="I75" s="20" t="e">
        <f>ROUND(#REF!*0.9/119,1)*100</f>
        <v>#REF!</v>
      </c>
      <c r="J75" s="21" t="e">
        <f>H75*I75</f>
        <v>#REF!</v>
      </c>
      <c r="K75" s="20" t="e">
        <f>ROUND(#REF!*1.1/119,1)*100</f>
        <v>#REF!</v>
      </c>
      <c r="L75" s="21" t="e">
        <f>H75*K75</f>
        <v>#REF!</v>
      </c>
      <c r="M75" s="21" t="e">
        <f t="shared" si="1"/>
        <v>#REF!</v>
      </c>
    </row>
    <row r="76" spans="1:13" hidden="1" x14ac:dyDescent="0.3">
      <c r="A76" s="12"/>
      <c r="B76" s="13">
        <v>74</v>
      </c>
      <c r="C76" s="13"/>
      <c r="D76" s="26"/>
      <c r="E76" s="33"/>
      <c r="F76" s="28"/>
      <c r="G76" s="18" t="s">
        <v>17</v>
      </c>
      <c r="H76" s="19">
        <v>1</v>
      </c>
      <c r="I76" s="20" t="e">
        <f>ROUND(#REF!*0.9/119,1)*100</f>
        <v>#REF!</v>
      </c>
      <c r="J76" s="21" t="e">
        <f>H76*I76</f>
        <v>#REF!</v>
      </c>
      <c r="K76" s="20" t="e">
        <f>ROUND(#REF!*1.1/119,1)*100</f>
        <v>#REF!</v>
      </c>
      <c r="L76" s="21" t="e">
        <f>H76*K76</f>
        <v>#REF!</v>
      </c>
      <c r="M76" s="21" t="e">
        <f t="shared" si="1"/>
        <v>#REF!</v>
      </c>
    </row>
    <row r="77" spans="1:13" hidden="1" x14ac:dyDescent="0.3">
      <c r="A77" s="12"/>
      <c r="B77" s="13">
        <v>75</v>
      </c>
      <c r="C77" s="13"/>
      <c r="D77" s="26"/>
      <c r="E77" s="33"/>
      <c r="F77" s="28"/>
      <c r="G77" s="18" t="s">
        <v>17</v>
      </c>
      <c r="H77" s="19">
        <v>1</v>
      </c>
      <c r="I77" s="20" t="e">
        <f>ROUND(#REF!*0.9/119,1)*100</f>
        <v>#REF!</v>
      </c>
      <c r="J77" s="21" t="e">
        <f>H77*I77</f>
        <v>#REF!</v>
      </c>
      <c r="K77" s="20" t="e">
        <f>ROUND(#REF!*1.1/119,1)*100</f>
        <v>#REF!</v>
      </c>
      <c r="L77" s="21" t="e">
        <f>H77*K77</f>
        <v>#REF!</v>
      </c>
      <c r="M77" s="21" t="e">
        <f t="shared" si="1"/>
        <v>#REF!</v>
      </c>
    </row>
    <row r="78" spans="1:13" hidden="1" x14ac:dyDescent="0.3">
      <c r="A78" s="12"/>
      <c r="B78" s="13">
        <v>76</v>
      </c>
      <c r="C78" s="13"/>
      <c r="D78" s="26"/>
      <c r="E78" s="33"/>
      <c r="F78" s="28"/>
      <c r="G78" s="18" t="s">
        <v>17</v>
      </c>
      <c r="H78" s="19">
        <v>1</v>
      </c>
      <c r="I78" s="20" t="e">
        <f>ROUND(#REF!*0.9/119,1)*100</f>
        <v>#REF!</v>
      </c>
      <c r="J78" s="21" t="e">
        <f>H78*I78</f>
        <v>#REF!</v>
      </c>
      <c r="K78" s="20" t="e">
        <f>ROUND(#REF!*1.1/119,1)*100</f>
        <v>#REF!</v>
      </c>
      <c r="L78" s="21" t="e">
        <f>H78*K78</f>
        <v>#REF!</v>
      </c>
      <c r="M78" s="21" t="e">
        <f t="shared" si="1"/>
        <v>#REF!</v>
      </c>
    </row>
    <row r="79" spans="1:13" hidden="1" x14ac:dyDescent="0.3">
      <c r="A79" s="12"/>
      <c r="B79" s="13">
        <v>77</v>
      </c>
      <c r="C79" s="13"/>
      <c r="D79" s="26"/>
      <c r="E79" s="33"/>
      <c r="F79" s="28"/>
      <c r="G79" s="18" t="s">
        <v>17</v>
      </c>
      <c r="H79" s="19">
        <v>1</v>
      </c>
      <c r="I79" s="20" t="e">
        <f>ROUND(#REF!*0.9/119,1)*100</f>
        <v>#REF!</v>
      </c>
      <c r="J79" s="21" t="e">
        <f>H79*I79</f>
        <v>#REF!</v>
      </c>
      <c r="K79" s="20" t="e">
        <f>ROUND(#REF!*1.1/119,1)*100</f>
        <v>#REF!</v>
      </c>
      <c r="L79" s="21" t="e">
        <f>H79*K79</f>
        <v>#REF!</v>
      </c>
      <c r="M79" s="21" t="e">
        <f t="shared" si="1"/>
        <v>#REF!</v>
      </c>
    </row>
    <row r="80" spans="1:13" hidden="1" x14ac:dyDescent="0.3">
      <c r="A80" s="12"/>
      <c r="B80" s="13">
        <v>78</v>
      </c>
      <c r="C80" s="13"/>
      <c r="D80" s="26"/>
      <c r="E80" s="33"/>
      <c r="F80" s="28"/>
      <c r="G80" s="18" t="s">
        <v>17</v>
      </c>
      <c r="H80" s="19">
        <v>1</v>
      </c>
      <c r="I80" s="20" t="e">
        <f>ROUND(#REF!*0.9/119,1)*100</f>
        <v>#REF!</v>
      </c>
      <c r="J80" s="21" t="e">
        <f>H80*I80</f>
        <v>#REF!</v>
      </c>
      <c r="K80" s="20" t="e">
        <f>ROUND(#REF!*1.1/119,1)*100</f>
        <v>#REF!</v>
      </c>
      <c r="L80" s="21" t="e">
        <f>H80*K80</f>
        <v>#REF!</v>
      </c>
      <c r="M80" s="21" t="e">
        <f t="shared" ref="M80:M85" si="2">AVERAGE(J80,L80)</f>
        <v>#REF!</v>
      </c>
    </row>
    <row r="81" spans="1:13" hidden="1" x14ac:dyDescent="0.3">
      <c r="A81" s="12"/>
      <c r="B81" s="13">
        <v>79</v>
      </c>
      <c r="C81" s="13"/>
      <c r="D81" s="26"/>
      <c r="E81" s="33"/>
      <c r="F81" s="28"/>
      <c r="G81" s="18" t="s">
        <v>17</v>
      </c>
      <c r="H81" s="19">
        <v>1</v>
      </c>
      <c r="I81" s="20" t="e">
        <f>ROUND(#REF!*0.9/119,1)*100</f>
        <v>#REF!</v>
      </c>
      <c r="J81" s="21" t="e">
        <f>H81*I81</f>
        <v>#REF!</v>
      </c>
      <c r="K81" s="20" t="e">
        <f>ROUND(#REF!*1.1/119,1)*100</f>
        <v>#REF!</v>
      </c>
      <c r="L81" s="21" t="e">
        <f>H81*K81</f>
        <v>#REF!</v>
      </c>
      <c r="M81" s="21" t="e">
        <f t="shared" si="2"/>
        <v>#REF!</v>
      </c>
    </row>
    <row r="82" spans="1:13" hidden="1" x14ac:dyDescent="0.3">
      <c r="A82" s="12"/>
      <c r="B82" s="13">
        <v>80</v>
      </c>
      <c r="C82" s="13"/>
      <c r="D82" s="26"/>
      <c r="E82" s="33"/>
      <c r="F82" s="41"/>
      <c r="G82" s="18" t="s">
        <v>17</v>
      </c>
      <c r="H82" s="19">
        <v>1</v>
      </c>
      <c r="I82" s="20" t="e">
        <f>ROUND(#REF!*0.9/119,1)*100</f>
        <v>#REF!</v>
      </c>
      <c r="J82" s="21" t="e">
        <f>H82*I82</f>
        <v>#REF!</v>
      </c>
      <c r="K82" s="20" t="e">
        <f>ROUND(#REF!*1.1/119,1)*100</f>
        <v>#REF!</v>
      </c>
      <c r="L82" s="21" t="e">
        <f>H82*K82</f>
        <v>#REF!</v>
      </c>
      <c r="M82" s="21" t="e">
        <f t="shared" si="2"/>
        <v>#REF!</v>
      </c>
    </row>
    <row r="83" spans="1:13" hidden="1" x14ac:dyDescent="0.3">
      <c r="A83" s="12"/>
      <c r="B83" s="13">
        <v>81</v>
      </c>
      <c r="C83" s="13"/>
      <c r="D83" s="26"/>
      <c r="E83" s="33"/>
      <c r="F83" s="28"/>
      <c r="G83" s="18" t="s">
        <v>17</v>
      </c>
      <c r="H83" s="19">
        <v>1</v>
      </c>
      <c r="I83" s="20" t="e">
        <f>ROUND(#REF!*0.9/119,1)*100</f>
        <v>#REF!</v>
      </c>
      <c r="J83" s="21" t="e">
        <f>H83*I83</f>
        <v>#REF!</v>
      </c>
      <c r="K83" s="20" t="e">
        <f>ROUND(#REF!*1.1/119,1)*100</f>
        <v>#REF!</v>
      </c>
      <c r="L83" s="21" t="e">
        <f>H83*K83</f>
        <v>#REF!</v>
      </c>
      <c r="M83" s="21" t="e">
        <f t="shared" si="2"/>
        <v>#REF!</v>
      </c>
    </row>
    <row r="84" spans="1:13" hidden="1" x14ac:dyDescent="0.3">
      <c r="A84" s="12"/>
      <c r="B84" s="13">
        <v>82</v>
      </c>
      <c r="C84" s="13"/>
      <c r="D84" s="26"/>
      <c r="E84" s="33"/>
      <c r="F84" s="28"/>
      <c r="G84" s="18" t="s">
        <v>17</v>
      </c>
      <c r="H84" s="19">
        <v>1</v>
      </c>
      <c r="I84" s="20" t="e">
        <f>ROUND(#REF!*0.9/119,1)*100</f>
        <v>#REF!</v>
      </c>
      <c r="J84" s="21" t="e">
        <f>H84*I84</f>
        <v>#REF!</v>
      </c>
      <c r="K84" s="20" t="e">
        <f>ROUND(#REF!*1.1/119,1)*100</f>
        <v>#REF!</v>
      </c>
      <c r="L84" s="21" t="e">
        <f>H84*K84</f>
        <v>#REF!</v>
      </c>
      <c r="M84" s="21" t="e">
        <f t="shared" si="2"/>
        <v>#REF!</v>
      </c>
    </row>
    <row r="85" spans="1:13" hidden="1" x14ac:dyDescent="0.3">
      <c r="A85" s="42"/>
      <c r="B85" s="13">
        <v>83</v>
      </c>
      <c r="C85" s="43"/>
      <c r="D85" s="44"/>
      <c r="E85" s="45"/>
      <c r="F85" s="46"/>
      <c r="G85" s="18" t="s">
        <v>17</v>
      </c>
      <c r="H85" s="19">
        <v>1</v>
      </c>
      <c r="I85" s="20" t="e">
        <f>ROUND(#REF!*0.9/119,1)*100</f>
        <v>#REF!</v>
      </c>
      <c r="J85" s="21" t="e">
        <f>H85*I85</f>
        <v>#REF!</v>
      </c>
      <c r="K85" s="20" t="e">
        <f>ROUND(#REF!*1.1/119,1)*100</f>
        <v>#REF!</v>
      </c>
      <c r="L85" s="21" t="e">
        <f>H85*K85</f>
        <v>#REF!</v>
      </c>
      <c r="M85" s="21" t="e">
        <f t="shared" si="2"/>
        <v>#REF!</v>
      </c>
    </row>
    <row r="86" spans="1:13" x14ac:dyDescent="0.3">
      <c r="A86" s="30"/>
      <c r="B86" s="13"/>
      <c r="C86" s="23"/>
      <c r="D86" s="47"/>
      <c r="E86" s="29"/>
      <c r="F86" s="46"/>
      <c r="G86" s="18"/>
      <c r="H86" s="19"/>
      <c r="I86" s="48"/>
      <c r="J86" s="48"/>
      <c r="K86" s="49"/>
      <c r="L86" s="50" t="s">
        <v>45</v>
      </c>
      <c r="M86" s="51">
        <f>SUM(M3:M14)</f>
        <v>17810915</v>
      </c>
    </row>
    <row r="87" spans="1:13" s="58" customFormat="1" x14ac:dyDescent="0.3">
      <c r="A87" s="4"/>
      <c r="B87" s="13"/>
      <c r="C87" s="52"/>
      <c r="D87" s="52"/>
      <c r="E87" s="53"/>
      <c r="F87" s="4"/>
      <c r="G87" s="18"/>
      <c r="H87" s="19"/>
      <c r="I87" s="54"/>
      <c r="J87" s="55"/>
      <c r="K87" s="54"/>
      <c r="L87" s="56" t="s">
        <v>46</v>
      </c>
      <c r="M87" s="57">
        <f>ROUND(M86*0.19,0)</f>
        <v>3384074</v>
      </c>
    </row>
    <row r="88" spans="1:13" x14ac:dyDescent="0.3">
      <c r="L88" s="50" t="s">
        <v>47</v>
      </c>
      <c r="M88" s="51">
        <f>M86+M87</f>
        <v>21194989</v>
      </c>
    </row>
    <row r="89" spans="1:13" x14ac:dyDescent="0.3">
      <c r="E89" s="59"/>
      <c r="G89" s="60"/>
      <c r="H89" s="61"/>
    </row>
    <row r="90" spans="1:13" x14ac:dyDescent="0.3">
      <c r="M90" s="62"/>
    </row>
    <row r="91" spans="1:13" x14ac:dyDescent="0.3">
      <c r="M91" s="62"/>
    </row>
    <row r="92" spans="1:13" x14ac:dyDescent="0.3">
      <c r="M92" s="62"/>
    </row>
    <row r="124" spans="8:8" x14ac:dyDescent="0.3">
      <c r="H124" s="63"/>
    </row>
    <row r="125" spans="8:8" x14ac:dyDescent="0.3">
      <c r="H125" s="64"/>
    </row>
    <row r="126" spans="8:8" x14ac:dyDescent="0.3">
      <c r="H126" s="65"/>
    </row>
    <row r="131" spans="2:13" s="1" customFormat="1" x14ac:dyDescent="0.3">
      <c r="B131" s="2"/>
      <c r="C131" s="2"/>
      <c r="D131" s="2"/>
      <c r="E131" s="66"/>
      <c r="F131" s="67"/>
      <c r="G131" s="2"/>
      <c r="H131" s="2"/>
      <c r="I131" s="6"/>
      <c r="J131" s="6"/>
      <c r="K131" s="6"/>
      <c r="L131" s="6"/>
      <c r="M131" s="6"/>
    </row>
    <row r="132" spans="2:13" s="1" customFormat="1" x14ac:dyDescent="0.3">
      <c r="B132" s="2"/>
      <c r="C132" s="2"/>
      <c r="D132" s="2"/>
      <c r="E132" s="66"/>
      <c r="F132" s="67"/>
      <c r="G132" s="2"/>
      <c r="H132" s="2"/>
      <c r="I132" s="6"/>
      <c r="J132" s="6"/>
      <c r="K132" s="6"/>
      <c r="L132" s="6"/>
      <c r="M132" s="6"/>
    </row>
    <row r="133" spans="2:13" s="1" customFormat="1" x14ac:dyDescent="0.3">
      <c r="B133" s="2"/>
      <c r="C133" s="2"/>
      <c r="D133" s="2"/>
      <c r="E133" s="68"/>
      <c r="F133" s="67"/>
      <c r="G133" s="2"/>
      <c r="H133" s="2"/>
      <c r="I133" s="6"/>
      <c r="J133" s="6"/>
      <c r="K133" s="6"/>
      <c r="L133" s="6"/>
      <c r="M133" s="6"/>
    </row>
    <row r="134" spans="2:13" s="1" customFormat="1" x14ac:dyDescent="0.3">
      <c r="B134" s="2"/>
      <c r="C134" s="2"/>
      <c r="D134" s="2"/>
      <c r="E134" s="68"/>
      <c r="F134" s="67"/>
      <c r="G134" s="2"/>
      <c r="H134" s="2"/>
      <c r="I134" s="6"/>
      <c r="J134" s="6"/>
      <c r="K134" s="6"/>
      <c r="L134" s="6"/>
      <c r="M134" s="6"/>
    </row>
    <row r="135" spans="2:13" s="1" customFormat="1" x14ac:dyDescent="0.3">
      <c r="B135" s="2"/>
      <c r="C135" s="2"/>
      <c r="D135" s="2"/>
      <c r="E135" s="68"/>
      <c r="F135" s="67"/>
      <c r="G135" s="2"/>
      <c r="H135" s="2"/>
      <c r="I135" s="6"/>
      <c r="J135" s="6"/>
      <c r="K135" s="6"/>
      <c r="L135" s="6"/>
      <c r="M135" s="6"/>
    </row>
  </sheetData>
  <autoFilter ref="A1:M88" xr:uid="{0750F90D-D434-4BE1-8927-F0CD7CA13383}">
    <filterColumn colId="8" showButton="0"/>
    <filterColumn colId="10" showButton="0"/>
  </autoFilter>
  <mergeCells count="2">
    <mergeCell ref="I1:J1"/>
    <mergeCell ref="K1:L1"/>
  </mergeCells>
  <conditionalFormatting sqref="M93">
    <cfRule type="cellIs" dxfId="0" priority="2" operator="equal">
      <formula>1</formula>
    </cfRule>
  </conditionalFormatting>
  <pageMargins left="0.25" right="0.25" top="0.75" bottom="0.75" header="0.3" footer="0.3"/>
  <pageSetup scale="30" fitToHeight="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E.M. LAN-WAN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Kelvin Javier Castaneda Guerrero</dc:creator>
  <cp:lastModifiedBy>Kelvin Javier Castaneda Guerrero</cp:lastModifiedBy>
  <dcterms:created xsi:type="dcterms:W3CDTF">2024-11-08T21:18:55Z</dcterms:created>
  <dcterms:modified xsi:type="dcterms:W3CDTF">2024-11-08T21:26:41Z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2024-11-08T21:23:30Z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26d2c9dc-5064-4bba-a9ec-47909cbf6444</vt:lpwstr>
  </property>
  <property fmtid="{D5CDD505-2E9C-101B-9397-08002B2CF9AE}" pid="8" name="MSIP_Label_fc111285-cafa-4fc9-8a9a-bd902089b24f_ContentBits">
    <vt:lpwstr>0</vt:lpwstr>
  </property>
</Properties>
</file>