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ISSON\Desktop\"/>
    </mc:Choice>
  </mc:AlternateContent>
  <xr:revisionPtr revIDLastSave="0" documentId="13_ncr:1_{04B1587D-83D8-48D1-8496-39745211A09C}" xr6:coauthVersionLast="40" xr6:coauthVersionMax="40" xr10:uidLastSave="{00000000-0000-0000-0000-000000000000}"/>
  <bookViews>
    <workbookView xWindow="0" yWindow="0" windowWidth="15345" windowHeight="3870" xr2:uid="{A4CE562D-BC16-4B72-B442-616488224706}"/>
  </bookViews>
  <sheets>
    <sheet name="PRESUPUESTO" sheetId="1" r:id="rId1"/>
    <sheet name="APUS" sheetId="3" r:id="rId2"/>
    <sheet name="MEMORIA DE CANTIDADES" sheetId="2" r:id="rId3"/>
  </sheets>
  <definedNames>
    <definedName name="_xlnm.Print_Area" localSheetId="1">APUS!$B$2:$K$154</definedName>
    <definedName name="_xlnm.Print_Area" localSheetId="2">'MEMORIA DE CANTIDADES'!$B$2:$L$35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l="1"/>
  <c r="L5" i="1"/>
  <c r="L8" i="1"/>
  <c r="L9" i="1"/>
  <c r="L10" i="1"/>
  <c r="L7" i="1"/>
  <c r="F10" i="1"/>
  <c r="F9" i="1"/>
  <c r="F8" i="1"/>
  <c r="K79" i="2"/>
  <c r="K102" i="2" s="1"/>
  <c r="F7" i="1" s="1"/>
  <c r="K204" i="2"/>
  <c r="K181" i="2"/>
  <c r="K170" i="2"/>
  <c r="K147" i="2"/>
  <c r="K136" i="2"/>
  <c r="K113" i="2"/>
  <c r="F6" i="1"/>
  <c r="K68" i="2"/>
  <c r="K45" i="2"/>
  <c r="F5" i="1"/>
  <c r="K34" i="2"/>
  <c r="K11" i="2"/>
  <c r="I286" i="3"/>
  <c r="I274" i="3"/>
  <c r="I299" i="3"/>
  <c r="J305" i="3" s="1"/>
  <c r="J296" i="3"/>
  <c r="I285" i="3"/>
  <c r="I284" i="3"/>
  <c r="I283" i="3"/>
  <c r="I282" i="3"/>
  <c r="I281" i="3"/>
  <c r="I273" i="3"/>
  <c r="J278" i="3" s="1"/>
  <c r="I246" i="3"/>
  <c r="J252" i="3" s="1"/>
  <c r="J243" i="3"/>
  <c r="I232" i="3"/>
  <c r="I231" i="3"/>
  <c r="I230" i="3"/>
  <c r="I229" i="3"/>
  <c r="I228" i="3"/>
  <c r="I220" i="3"/>
  <c r="J225" i="3" s="1"/>
  <c r="I179" i="3"/>
  <c r="I193" i="3"/>
  <c r="J199" i="3" s="1"/>
  <c r="I178" i="3"/>
  <c r="I177" i="3"/>
  <c r="I176" i="3"/>
  <c r="I175" i="3"/>
  <c r="I167" i="3"/>
  <c r="J172" i="3" s="1"/>
  <c r="J190" i="3"/>
  <c r="I140" i="3"/>
  <c r="J146" i="3" s="1"/>
  <c r="J137" i="3"/>
  <c r="I127" i="3"/>
  <c r="I126" i="3"/>
  <c r="I125" i="3"/>
  <c r="I124" i="3"/>
  <c r="I116" i="3"/>
  <c r="J121" i="3" s="1"/>
  <c r="J183" i="3" l="1"/>
  <c r="J206" i="3" s="1"/>
  <c r="G8" i="1" s="1"/>
  <c r="J289" i="3"/>
  <c r="J312" i="3" s="1"/>
  <c r="G10" i="1" s="1"/>
  <c r="J236" i="3"/>
  <c r="J259" i="3" s="1"/>
  <c r="G9" i="1" s="1"/>
  <c r="J130" i="3"/>
  <c r="J153" i="3" s="1"/>
  <c r="G7" i="1" s="1"/>
  <c r="I74" i="3"/>
  <c r="I75" i="3"/>
  <c r="I76" i="3"/>
  <c r="J95" i="3"/>
  <c r="I89" i="3"/>
  <c r="J86" i="3"/>
  <c r="I73" i="3"/>
  <c r="I65" i="3"/>
  <c r="J70" i="3" s="1"/>
  <c r="I38" i="3"/>
  <c r="I22" i="3"/>
  <c r="I14" i="3"/>
  <c r="J79" i="3" l="1"/>
  <c r="J102" i="3" s="1"/>
  <c r="G6" i="1" s="1"/>
  <c r="H6" i="1" s="1"/>
  <c r="J35" i="3"/>
  <c r="H7" i="1"/>
  <c r="H8" i="1"/>
  <c r="H9" i="1"/>
  <c r="H10" i="1"/>
  <c r="J19" i="3" l="1"/>
  <c r="J28" i="3"/>
  <c r="J44" i="3"/>
  <c r="J51" i="3" l="1"/>
  <c r="G5" i="1" s="1"/>
  <c r="H5" i="1" s="1"/>
  <c r="H11" i="1" s="1"/>
  <c r="H13" i="1" s="1"/>
  <c r="H14" i="1" l="1"/>
  <c r="H12" i="1"/>
  <c r="H15" i="1" l="1"/>
  <c r="J17" i="1" s="1"/>
</calcChain>
</file>

<file path=xl/sharedStrings.xml><?xml version="1.0" encoding="utf-8"?>
<sst xmlns="http://schemas.openxmlformats.org/spreadsheetml/2006/main" count="447" uniqueCount="98">
  <si>
    <t>SALON DE MUSICA</t>
  </si>
  <si>
    <t>ITEM</t>
  </si>
  <si>
    <t>ACTIVIDADES</t>
  </si>
  <si>
    <t>UNIDAD</t>
  </si>
  <si>
    <t>CANT</t>
  </si>
  <si>
    <t>V/UNIT</t>
  </si>
  <si>
    <t>V/TOTAL</t>
  </si>
  <si>
    <t>ALISTAMIENTO DE PISO PARA ENCHAPE</t>
  </si>
  <si>
    <t>M2</t>
  </si>
  <si>
    <t>ML</t>
  </si>
  <si>
    <t>SUMINISTRO E INSTALACION LAMPARA ENCRUSTAR</t>
  </si>
  <si>
    <t>SUB TOTAL</t>
  </si>
  <si>
    <t>ADMINISTRACION</t>
  </si>
  <si>
    <t>IMPREVISTOS</t>
  </si>
  <si>
    <t>UTILIDAD</t>
  </si>
  <si>
    <t>TOTAL  OBRA</t>
  </si>
  <si>
    <t>MEMORIA DE CÁLCULO CANTIDADES DE OBRA</t>
  </si>
  <si>
    <t>HOJA 1 DE 1</t>
  </si>
  <si>
    <t>DIAGRAMA</t>
  </si>
  <si>
    <t>LOCALIZACION</t>
  </si>
  <si>
    <t>DIMENSIONES</t>
  </si>
  <si>
    <t>Cantidad</t>
  </si>
  <si>
    <t>Total</t>
  </si>
  <si>
    <t>Largo</t>
  </si>
  <si>
    <t>Ancho</t>
  </si>
  <si>
    <t>Alto</t>
  </si>
  <si>
    <t>Otros</t>
  </si>
  <si>
    <t>TOTAL ITEM</t>
  </si>
  <si>
    <t>REPUBLICA DE COLOMBIA</t>
  </si>
  <si>
    <t>ANÁLISIS DE PRECIOS UNITARIOS</t>
  </si>
  <si>
    <t>DEPARTAMENTO DEL TOLIMA</t>
  </si>
  <si>
    <t xml:space="preserve">ITEM:          </t>
  </si>
  <si>
    <r>
      <t>ESPECIFICACIÓN:</t>
    </r>
    <r>
      <rPr>
        <sz val="10"/>
        <rFont val="Arial"/>
        <family val="2"/>
      </rPr>
      <t xml:space="preserve"> PARTICULAR</t>
    </r>
  </si>
  <si>
    <t>DESCRIPCION:</t>
  </si>
  <si>
    <t>UNIDAD :</t>
  </si>
  <si>
    <t>I. EQUIPO</t>
  </si>
  <si>
    <t>Descripción</t>
  </si>
  <si>
    <t>Tipo</t>
  </si>
  <si>
    <t>Tarifa/Hora</t>
  </si>
  <si>
    <t>Rendimiento</t>
  </si>
  <si>
    <t>Valor-Unit.</t>
  </si>
  <si>
    <t>Herramienta Menor</t>
  </si>
  <si>
    <t>Glb</t>
  </si>
  <si>
    <t>Sub-Total</t>
  </si>
  <si>
    <t>II. MATERIALES EN OBRA</t>
  </si>
  <si>
    <t>Unidad</t>
  </si>
  <si>
    <t>Precio-Unit.</t>
  </si>
  <si>
    <t>III. TRANSPORTES</t>
  </si>
  <si>
    <t>Material</t>
  </si>
  <si>
    <t>Vol-peso ó Cant.</t>
  </si>
  <si>
    <t>Distancia</t>
  </si>
  <si>
    <t>M3-Km</t>
  </si>
  <si>
    <t>Tarifa</t>
  </si>
  <si>
    <t>IV. MANO DE OBRA</t>
  </si>
  <si>
    <t>Trabajador</t>
  </si>
  <si>
    <t>Total Costo Directo</t>
  </si>
  <si>
    <t>Mortero 1:4</t>
  </si>
  <si>
    <t>Mano de Obra Albañileria</t>
  </si>
  <si>
    <t>M3</t>
  </si>
  <si>
    <t>Hc</t>
  </si>
  <si>
    <t>Can. O Rend.</t>
  </si>
  <si>
    <t>Valor</t>
  </si>
  <si>
    <t>INSTITUCIÓN EDUCATIVA TÉCNICA INSTITUTO ARMERO DE ARMERO GUAYABAL TOLIMA</t>
  </si>
  <si>
    <t>NIT.: 890701513-4</t>
  </si>
  <si>
    <t>Pegacor</t>
  </si>
  <si>
    <t>Enchape piso 05, X 0,5mts</t>
  </si>
  <si>
    <t>Agua</t>
  </si>
  <si>
    <t>Boquilla</t>
  </si>
  <si>
    <t>Kg</t>
  </si>
  <si>
    <t>Lt</t>
  </si>
  <si>
    <t>SUMINSTRO E ISNTALACION DE CERAMICA GUARDAESCOBA</t>
  </si>
  <si>
    <t>ml</t>
  </si>
  <si>
    <t>SUMINSTRO E INSTALACION DE CERAMICA GUARDAESCOBA</t>
  </si>
  <si>
    <t>Ml</t>
  </si>
  <si>
    <t>m2</t>
  </si>
  <si>
    <t>Enchape</t>
  </si>
  <si>
    <t xml:space="preserve">Und </t>
  </si>
  <si>
    <t>UND</t>
  </si>
  <si>
    <t>Lampara de Incrustar a Techo</t>
  </si>
  <si>
    <t>Accesorios de Fijación</t>
  </si>
  <si>
    <t>Und</t>
  </si>
  <si>
    <t>Mano de Obra Eléctrica</t>
  </si>
  <si>
    <t>SUMINSTRO E INSTALACION CIELORASO EN PVC 9MM X 30 CM (Tipo Mexicano)</t>
  </si>
  <si>
    <t>Cielo Raso en PVC 9mm X 30cms</t>
  </si>
  <si>
    <t>Andamio Metálico Tubular</t>
  </si>
  <si>
    <t>Tornillo Autoperforante</t>
  </si>
  <si>
    <t>Ángulo 30x20 (2,44m)</t>
  </si>
  <si>
    <t>Vigueta Principal</t>
  </si>
  <si>
    <t>Perfil Omega</t>
  </si>
  <si>
    <t xml:space="preserve">sm </t>
  </si>
  <si>
    <t>Mano de Obra Cielo Raso</t>
  </si>
  <si>
    <t>DESCRIPCIÓN</t>
  </si>
  <si>
    <t xml:space="preserve">Aula </t>
  </si>
  <si>
    <t>SUMINISTRO E INSTALACION DE PISO ENCHAPE DE 50CMS X 50 CMS</t>
  </si>
  <si>
    <t>Aula</t>
  </si>
  <si>
    <t>SUMINSTRO E ISNTALACION DE CERAMICA A MESON GUARDA INSTRUMENTOS MUSICALES</t>
  </si>
  <si>
    <t>Mesón Aula</t>
  </si>
  <si>
    <t>Win en Aluminio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</si>
</sst>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164" formatCode="_-[$$-240A]\ * #,##0.00_-;\-[$$-240A]\ * #,##0.00_-;_-[$$-240A]\ * &quot;-&quot;??_-;_-@_-"/>
    <numFmt numFmtId="165" formatCode="&quot;$&quot;#,##0"/>
    <numFmt numFmtId="166" formatCode="#,##0.000"/>
    <numFmt numFmtId="167" formatCode="#,##0.0"/>
    <numFmt numFmtId="168" formatCode="_(&quot;$&quot;\ * #,##0.00_);_(&quot;$&quot;\ * \(#,##0.00\);_(&quot;$&quot;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/>
    <xf numFmtId="0" fontId="8" fillId="0" borderId="0"/>
    <xf numFmtId="0" fontId="1" fillId="0" borderId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0">
    <xf numFmtId="0" fontId="0" fillId="0" borderId="0" xfId="0"/>
    <xf numFmtId="0" fontId="2" fillId="0" borderId="0" xfId="0" applyFont="1" applyAlignment="1">
      <alignment vertical="center"/>
    </xf>
    <xf numFmtId="1" fontId="5" fillId="0" borderId="4" xfId="0" applyNumberFormat="1" applyFont="1" applyBorder="1" applyAlignment="1">
      <alignment horizontal="center" vertical="center" shrinkToFit="1"/>
    </xf>
    <xf numFmtId="2" fontId="5" fillId="0" borderId="4" xfId="0" applyNumberFormat="1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164" fontId="5" fillId="0" borderId="4" xfId="0" applyNumberFormat="1" applyFont="1" applyBorder="1" applyAlignment="1">
      <alignment horizontal="center" vertical="center" shrinkToFit="1"/>
    </xf>
    <xf numFmtId="164" fontId="5" fillId="0" borderId="4" xfId="0" applyNumberFormat="1" applyFont="1" applyBorder="1" applyAlignment="1">
      <alignment horizontal="left" vertical="center" shrinkToFit="1"/>
    </xf>
    <xf numFmtId="0" fontId="3" fillId="2" borderId="4" xfId="0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horizontal="left" vertical="center" shrinkToFit="1"/>
    </xf>
    <xf numFmtId="0" fontId="4" fillId="0" borderId="14" xfId="3" quotePrefix="1" applyFont="1" applyBorder="1" applyAlignment="1">
      <alignment horizontal="left" vertical="center"/>
    </xf>
    <xf numFmtId="0" fontId="8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14" xfId="3" applyFont="1" applyBorder="1" applyAlignment="1">
      <alignment vertical="center"/>
    </xf>
    <xf numFmtId="0" fontId="8" fillId="0" borderId="21" xfId="3" applyFont="1" applyBorder="1" applyAlignment="1">
      <alignment horizontal="center" vertical="center"/>
    </xf>
    <xf numFmtId="3" fontId="8" fillId="0" borderId="9" xfId="3" applyNumberFormat="1" applyFont="1" applyBorder="1" applyAlignment="1">
      <alignment horizontal="center" vertical="center"/>
    </xf>
    <xf numFmtId="44" fontId="8" fillId="0" borderId="5" xfId="1" applyFont="1" applyBorder="1" applyAlignment="1">
      <alignment vertical="center"/>
    </xf>
    <xf numFmtId="2" fontId="8" fillId="0" borderId="5" xfId="3" applyNumberFormat="1" applyFont="1" applyBorder="1" applyAlignment="1">
      <alignment horizontal="center" vertical="center"/>
    </xf>
    <xf numFmtId="3" fontId="8" fillId="0" borderId="9" xfId="4" applyNumberFormat="1" applyFont="1" applyBorder="1" applyAlignment="1">
      <alignment horizontal="center" vertical="center"/>
    </xf>
    <xf numFmtId="44" fontId="8" fillId="0" borderId="5" xfId="1" applyFont="1" applyBorder="1" applyAlignment="1">
      <alignment horizontal="center" vertical="center"/>
    </xf>
    <xf numFmtId="4" fontId="8" fillId="0" borderId="5" xfId="4" applyNumberFormat="1" applyFont="1" applyBorder="1" applyAlignment="1">
      <alignment horizontal="center" vertical="center"/>
    </xf>
    <xf numFmtId="3" fontId="8" fillId="0" borderId="28" xfId="3" applyNumberFormat="1" applyFont="1" applyBorder="1" applyAlignment="1">
      <alignment horizontal="center" vertical="center"/>
    </xf>
    <xf numFmtId="3" fontId="8" fillId="0" borderId="28" xfId="3" applyNumberFormat="1" applyFont="1" applyBorder="1" applyAlignment="1">
      <alignment vertical="center"/>
    </xf>
    <xf numFmtId="4" fontId="8" fillId="0" borderId="28" xfId="3" applyNumberFormat="1" applyFont="1" applyBorder="1" applyAlignment="1">
      <alignment vertical="center"/>
    </xf>
    <xf numFmtId="0" fontId="8" fillId="0" borderId="14" xfId="3" applyFont="1" applyBorder="1" applyAlignment="1">
      <alignment vertical="center"/>
    </xf>
    <xf numFmtId="3" fontId="8" fillId="0" borderId="5" xfId="4" applyNumberFormat="1" applyFont="1" applyBorder="1" applyAlignment="1">
      <alignment horizontal="center" vertical="center"/>
    </xf>
    <xf numFmtId="165" fontId="8" fillId="0" borderId="5" xfId="4" applyNumberFormat="1" applyFont="1" applyBorder="1" applyAlignment="1">
      <alignment horizontal="center" vertical="center"/>
    </xf>
    <xf numFmtId="166" fontId="8" fillId="0" borderId="5" xfId="4" applyNumberFormat="1" applyFont="1" applyBorder="1" applyAlignment="1">
      <alignment horizontal="center" vertical="center"/>
    </xf>
    <xf numFmtId="0" fontId="8" fillId="0" borderId="23" xfId="3" applyFont="1" applyBorder="1" applyAlignment="1">
      <alignment vertical="center"/>
    </xf>
    <xf numFmtId="0" fontId="8" fillId="0" borderId="7" xfId="3" applyFont="1" applyBorder="1" applyAlignment="1">
      <alignment vertical="center"/>
    </xf>
    <xf numFmtId="0" fontId="8" fillId="0" borderId="8" xfId="3" applyFont="1" applyBorder="1" applyAlignment="1">
      <alignment vertical="center"/>
    </xf>
    <xf numFmtId="3" fontId="8" fillId="0" borderId="5" xfId="3" applyNumberFormat="1" applyFont="1" applyBorder="1" applyAlignment="1">
      <alignment horizontal="center" vertical="center"/>
    </xf>
    <xf numFmtId="3" fontId="8" fillId="0" borderId="5" xfId="3" applyNumberFormat="1" applyFont="1" applyBorder="1" applyAlignment="1">
      <alignment vertical="center"/>
    </xf>
    <xf numFmtId="166" fontId="8" fillId="0" borderId="5" xfId="3" applyNumberFormat="1" applyFont="1" applyBorder="1" applyAlignment="1">
      <alignment vertical="center"/>
    </xf>
    <xf numFmtId="0" fontId="8" fillId="0" borderId="16" xfId="3" applyFont="1" applyBorder="1" applyAlignment="1">
      <alignment vertical="center"/>
    </xf>
    <xf numFmtId="0" fontId="8" fillId="0" borderId="17" xfId="3" applyFont="1" applyBorder="1" applyAlignment="1">
      <alignment vertical="center"/>
    </xf>
    <xf numFmtId="0" fontId="8" fillId="0" borderId="33" xfId="3" applyFont="1" applyBorder="1" applyAlignment="1">
      <alignment vertical="center"/>
    </xf>
    <xf numFmtId="0" fontId="8" fillId="0" borderId="34" xfId="3" applyFont="1" applyBorder="1" applyAlignment="1">
      <alignment horizontal="center" vertical="center"/>
    </xf>
    <xf numFmtId="0" fontId="8" fillId="0" borderId="35" xfId="3" applyFont="1" applyBorder="1" applyAlignment="1">
      <alignment horizontal="centerContinuous" vertical="center"/>
    </xf>
    <xf numFmtId="0" fontId="8" fillId="0" borderId="35" xfId="3" applyFont="1" applyBorder="1" applyAlignment="1">
      <alignment horizontal="center" vertical="center"/>
    </xf>
    <xf numFmtId="0" fontId="8" fillId="0" borderId="37" xfId="3" applyFont="1" applyBorder="1" applyAlignment="1">
      <alignment vertical="center"/>
    </xf>
    <xf numFmtId="0" fontId="8" fillId="0" borderId="5" xfId="3" applyFont="1" applyBorder="1" applyAlignment="1">
      <alignment vertical="center"/>
    </xf>
    <xf numFmtId="4" fontId="8" fillId="0" borderId="5" xfId="3" applyNumberFormat="1" applyFont="1" applyBorder="1" applyAlignment="1">
      <alignment horizontal="center" vertical="center"/>
    </xf>
    <xf numFmtId="167" fontId="8" fillId="0" borderId="5" xfId="3" applyNumberFormat="1" applyFont="1" applyBorder="1" applyAlignment="1">
      <alignment horizontal="center" vertical="center"/>
    </xf>
    <xf numFmtId="167" fontId="8" fillId="0" borderId="5" xfId="3" applyNumberFormat="1" applyFont="1" applyBorder="1" applyAlignment="1">
      <alignment vertical="center"/>
    </xf>
    <xf numFmtId="4" fontId="8" fillId="0" borderId="5" xfId="3" applyNumberFormat="1" applyFont="1" applyBorder="1" applyAlignment="1">
      <alignment vertical="center"/>
    </xf>
    <xf numFmtId="0" fontId="8" fillId="0" borderId="38" xfId="3" applyFont="1" applyBorder="1" applyAlignment="1">
      <alignment vertical="center"/>
    </xf>
    <xf numFmtId="0" fontId="8" fillId="0" borderId="28" xfId="3" applyFont="1" applyBorder="1" applyAlignment="1">
      <alignment vertical="center"/>
    </xf>
    <xf numFmtId="0" fontId="8" fillId="0" borderId="21" xfId="3" quotePrefix="1" applyFont="1" applyBorder="1" applyAlignment="1">
      <alignment horizontal="center" vertical="center" wrapText="1"/>
    </xf>
    <xf numFmtId="168" fontId="8" fillId="4" borderId="5" xfId="6" applyFont="1" applyFill="1" applyBorder="1" applyAlignment="1">
      <alignment vertical="center"/>
    </xf>
    <xf numFmtId="2" fontId="8" fillId="4" borderId="5" xfId="7" applyNumberFormat="1" applyFont="1" applyFill="1" applyBorder="1" applyAlignment="1">
      <alignment horizontal="center" vertical="center"/>
    </xf>
    <xf numFmtId="2" fontId="8" fillId="4" borderId="5" xfId="5" applyNumberFormat="1" applyFont="1" applyFill="1" applyBorder="1" applyAlignment="1">
      <alignment horizontal="center" vertical="center"/>
    </xf>
    <xf numFmtId="2" fontId="8" fillId="4" borderId="40" xfId="5" applyNumberFormat="1" applyFont="1" applyFill="1" applyBorder="1" applyAlignment="1">
      <alignment horizontal="center" vertical="center"/>
    </xf>
    <xf numFmtId="2" fontId="8" fillId="4" borderId="28" xfId="5" applyNumberFormat="1" applyFont="1" applyFill="1" applyBorder="1" applyAlignment="1">
      <alignment horizontal="center" vertical="center"/>
    </xf>
    <xf numFmtId="0" fontId="8" fillId="0" borderId="12" xfId="3" applyFont="1" applyBorder="1" applyAlignment="1">
      <alignment vertical="center"/>
    </xf>
    <xf numFmtId="0" fontId="8" fillId="0" borderId="11" xfId="3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2" fontId="2" fillId="0" borderId="5" xfId="0" applyNumberFormat="1" applyFont="1" applyBorder="1" applyAlignment="1">
      <alignment horizontal="center" vertical="center"/>
    </xf>
    <xf numFmtId="2" fontId="9" fillId="0" borderId="5" xfId="0" applyNumberFormat="1" applyFont="1" applyBorder="1" applyAlignment="1">
      <alignment horizontal="center" vertical="center"/>
    </xf>
    <xf numFmtId="164" fontId="8" fillId="0" borderId="5" xfId="4" applyNumberFormat="1" applyFont="1" applyBorder="1" applyAlignment="1">
      <alignment horizontal="center" vertical="center"/>
    </xf>
    <xf numFmtId="164" fontId="8" fillId="0" borderId="5" xfId="3" applyNumberFormat="1" applyFont="1" applyBorder="1" applyAlignment="1">
      <alignment vertical="center"/>
    </xf>
    <xf numFmtId="164" fontId="8" fillId="0" borderId="28" xfId="3" applyNumberFormat="1" applyFont="1" applyBorder="1" applyAlignment="1">
      <alignment vertical="center"/>
    </xf>
    <xf numFmtId="164" fontId="8" fillId="0" borderId="5" xfId="2" applyNumberFormat="1" applyFont="1" applyBorder="1" applyAlignment="1">
      <alignment vertical="center"/>
    </xf>
    <xf numFmtId="164" fontId="8" fillId="0" borderId="5" xfId="2" applyNumberFormat="1" applyFont="1" applyBorder="1" applyAlignment="1">
      <alignment horizontal="center" vertical="center"/>
    </xf>
    <xf numFmtId="164" fontId="8" fillId="0" borderId="28" xfId="2" applyNumberFormat="1" applyFont="1" applyBorder="1" applyAlignment="1">
      <alignment vertical="center"/>
    </xf>
    <xf numFmtId="164" fontId="8" fillId="4" borderId="6" xfId="2" applyNumberFormat="1" applyFont="1" applyFill="1" applyBorder="1" applyAlignment="1">
      <alignment horizontal="center" vertical="center"/>
    </xf>
    <xf numFmtId="164" fontId="8" fillId="4" borderId="5" xfId="2" applyNumberFormat="1" applyFont="1" applyFill="1" applyBorder="1" applyAlignment="1">
      <alignment horizontal="center" vertical="center"/>
    </xf>
    <xf numFmtId="164" fontId="8" fillId="4" borderId="40" xfId="2" applyNumberFormat="1" applyFont="1" applyFill="1" applyBorder="1" applyAlignment="1">
      <alignment horizontal="center" vertical="center"/>
    </xf>
    <xf numFmtId="164" fontId="8" fillId="4" borderId="28" xfId="2" applyNumberFormat="1" applyFont="1" applyFill="1" applyBorder="1" applyAlignment="1">
      <alignment horizontal="center" vertical="center"/>
    </xf>
    <xf numFmtId="2" fontId="8" fillId="4" borderId="5" xfId="6" applyNumberFormat="1" applyFont="1" applyFill="1" applyBorder="1" applyAlignment="1">
      <alignment vertical="center"/>
    </xf>
    <xf numFmtId="164" fontId="5" fillId="0" borderId="0" xfId="0" applyNumberFormat="1" applyFont="1" applyBorder="1" applyAlignment="1">
      <alignment horizontal="center" vertical="center" shrinkToFit="1"/>
    </xf>
    <xf numFmtId="164" fontId="2" fillId="0" borderId="0" xfId="0" applyNumberFormat="1" applyFont="1" applyAlignment="1">
      <alignment vertical="center"/>
    </xf>
    <xf numFmtId="164" fontId="8" fillId="4" borderId="6" xfId="5" applyNumberFormat="1" applyFont="1" applyFill="1" applyBorder="1" applyAlignment="1">
      <alignment horizontal="center" vertical="center"/>
    </xf>
    <xf numFmtId="164" fontId="8" fillId="0" borderId="32" xfId="4" applyNumberFormat="1" applyFont="1" applyBorder="1" applyAlignment="1">
      <alignment horizontal="center" vertical="center"/>
    </xf>
    <xf numFmtId="164" fontId="0" fillId="0" borderId="0" xfId="0" applyNumberFormat="1"/>
    <xf numFmtId="164" fontId="8" fillId="0" borderId="0" xfId="3" applyNumberFormat="1" applyFont="1" applyAlignment="1">
      <alignment vertical="center"/>
    </xf>
    <xf numFmtId="164" fontId="4" fillId="0" borderId="0" xfId="3" applyNumberFormat="1" applyFont="1" applyAlignment="1">
      <alignment vertical="center"/>
    </xf>
    <xf numFmtId="164" fontId="8" fillId="0" borderId="20" xfId="3" applyNumberFormat="1" applyFont="1" applyBorder="1" applyAlignment="1">
      <alignment horizontal="center" vertical="center"/>
    </xf>
    <xf numFmtId="164" fontId="8" fillId="0" borderId="6" xfId="1" applyNumberFormat="1" applyFont="1" applyBorder="1" applyAlignment="1">
      <alignment horizontal="center" vertical="center"/>
    </xf>
    <xf numFmtId="164" fontId="8" fillId="0" borderId="29" xfId="3" applyNumberFormat="1" applyFont="1" applyBorder="1" applyAlignment="1">
      <alignment vertical="center"/>
    </xf>
    <xf numFmtId="164" fontId="4" fillId="0" borderId="0" xfId="3" applyNumberFormat="1" applyFont="1" applyAlignment="1">
      <alignment horizontal="center" vertical="center"/>
    </xf>
    <xf numFmtId="164" fontId="8" fillId="0" borderId="6" xfId="3" applyNumberFormat="1" applyFont="1" applyBorder="1" applyAlignment="1">
      <alignment vertical="center"/>
    </xf>
    <xf numFmtId="164" fontId="8" fillId="0" borderId="36" xfId="3" applyNumberFormat="1" applyFont="1" applyBorder="1" applyAlignment="1">
      <alignment horizontal="center" vertical="center"/>
    </xf>
    <xf numFmtId="164" fontId="8" fillId="0" borderId="32" xfId="3" applyNumberFormat="1" applyFont="1" applyBorder="1" applyAlignment="1">
      <alignment vertical="center"/>
    </xf>
    <xf numFmtId="164" fontId="8" fillId="0" borderId="39" xfId="3" applyNumberFormat="1" applyFont="1" applyBorder="1" applyAlignment="1">
      <alignment vertical="center"/>
    </xf>
    <xf numFmtId="164" fontId="8" fillId="0" borderId="13" xfId="3" applyNumberFormat="1" applyFont="1" applyBorder="1" applyAlignment="1">
      <alignment horizontal="center" vertical="center"/>
    </xf>
    <xf numFmtId="164" fontId="8" fillId="0" borderId="32" xfId="1" applyNumberFormat="1" applyFont="1" applyBorder="1" applyAlignment="1">
      <alignment vertical="center"/>
    </xf>
    <xf numFmtId="164" fontId="8" fillId="0" borderId="39" xfId="1" applyNumberFormat="1" applyFont="1" applyBorder="1" applyAlignment="1">
      <alignment vertical="center"/>
    </xf>
    <xf numFmtId="164" fontId="8" fillId="0" borderId="0" xfId="3" applyNumberFormat="1" applyFont="1" applyAlignment="1">
      <alignment horizontal="center" vertical="center"/>
    </xf>
    <xf numFmtId="164" fontId="8" fillId="0" borderId="6" xfId="4" applyNumberFormat="1" applyFont="1" applyBorder="1" applyAlignment="1">
      <alignment horizontal="center" vertical="center"/>
    </xf>
    <xf numFmtId="0" fontId="4" fillId="0" borderId="0" xfId="3" applyNumberFormat="1" applyFont="1" applyAlignment="1">
      <alignment horizontal="center" vertical="center"/>
    </xf>
    <xf numFmtId="164" fontId="8" fillId="0" borderId="15" xfId="3" applyNumberFormat="1" applyFont="1" applyBorder="1" applyAlignment="1">
      <alignment vertical="center"/>
    </xf>
    <xf numFmtId="164" fontId="8" fillId="0" borderId="15" xfId="3" applyNumberFormat="1" applyFont="1" applyBorder="1" applyAlignment="1">
      <alignment horizontal="center" vertical="center"/>
    </xf>
    <xf numFmtId="164" fontId="8" fillId="0" borderId="22" xfId="3" applyNumberFormat="1" applyFont="1" applyBorder="1" applyAlignment="1">
      <alignment vertical="center"/>
    </xf>
    <xf numFmtId="164" fontId="8" fillId="0" borderId="24" xfId="3" applyNumberFormat="1" applyFont="1" applyBorder="1" applyAlignment="1">
      <alignment vertical="center"/>
    </xf>
    <xf numFmtId="164" fontId="8" fillId="0" borderId="30" xfId="3" applyNumberFormat="1" applyFont="1" applyBorder="1" applyAlignment="1">
      <alignment vertical="center"/>
    </xf>
    <xf numFmtId="164" fontId="8" fillId="0" borderId="31" xfId="1" applyNumberFormat="1" applyFont="1" applyBorder="1" applyAlignment="1">
      <alignment vertical="center"/>
    </xf>
    <xf numFmtId="164" fontId="8" fillId="0" borderId="31" xfId="3" applyNumberFormat="1" applyFont="1" applyBorder="1" applyAlignment="1">
      <alignment vertical="center"/>
    </xf>
    <xf numFmtId="164" fontId="8" fillId="0" borderId="13" xfId="3" applyNumberFormat="1" applyFont="1" applyBorder="1" applyAlignment="1">
      <alignment vertical="center"/>
    </xf>
    <xf numFmtId="164" fontId="4" fillId="0" borderId="31" xfId="1" applyNumberFormat="1" applyFont="1" applyFill="1" applyBorder="1" applyAlignment="1">
      <alignment horizontal="center" vertical="center"/>
    </xf>
    <xf numFmtId="0" fontId="8" fillId="0" borderId="15" xfId="3" applyNumberFormat="1" applyFont="1" applyBorder="1" applyAlignment="1">
      <alignment horizontal="center" vertical="center"/>
    </xf>
    <xf numFmtId="2" fontId="8" fillId="4" borderId="5" xfId="6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 shrinkToFit="1"/>
    </xf>
    <xf numFmtId="9" fontId="5" fillId="0" borderId="3" xfId="0" applyNumberFormat="1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8" fillId="4" borderId="23" xfId="5" applyFont="1" applyFill="1" applyBorder="1" applyAlignment="1">
      <alignment horizontal="center" vertical="center"/>
    </xf>
    <xf numFmtId="0" fontId="8" fillId="4" borderId="7" xfId="5" applyFont="1" applyFill="1" applyBorder="1" applyAlignment="1">
      <alignment horizontal="center" vertical="center"/>
    </xf>
    <xf numFmtId="0" fontId="8" fillId="4" borderId="8" xfId="5" applyFont="1" applyFill="1" applyBorder="1" applyAlignment="1">
      <alignment horizontal="center" vertical="center"/>
    </xf>
    <xf numFmtId="0" fontId="8" fillId="4" borderId="25" xfId="5" applyFont="1" applyFill="1" applyBorder="1" applyAlignment="1">
      <alignment horizontal="center" vertical="center"/>
    </xf>
    <xf numFmtId="0" fontId="8" fillId="4" borderId="26" xfId="5" applyFont="1" applyFill="1" applyBorder="1" applyAlignment="1">
      <alignment horizontal="center" vertical="center"/>
    </xf>
    <xf numFmtId="0" fontId="8" fillId="4" borderId="27" xfId="5" applyFont="1" applyFill="1" applyBorder="1" applyAlignment="1">
      <alignment horizontal="center" vertical="center"/>
    </xf>
    <xf numFmtId="0" fontId="4" fillId="0" borderId="41" xfId="3" applyFont="1" applyFill="1" applyBorder="1" applyAlignment="1">
      <alignment horizontal="center" vertical="center"/>
    </xf>
    <xf numFmtId="0" fontId="4" fillId="0" borderId="42" xfId="3" applyFont="1" applyFill="1" applyBorder="1" applyAlignment="1">
      <alignment horizontal="center" vertical="center"/>
    </xf>
    <xf numFmtId="0" fontId="4" fillId="0" borderId="43" xfId="3" applyFont="1" applyFill="1" applyBorder="1" applyAlignment="1">
      <alignment horizontal="center" vertical="center"/>
    </xf>
    <xf numFmtId="0" fontId="8" fillId="0" borderId="23" xfId="4" applyFont="1" applyBorder="1" applyAlignment="1">
      <alignment horizontal="left" vertical="center"/>
    </xf>
    <xf numFmtId="0" fontId="8" fillId="0" borderId="7" xfId="4" applyFont="1" applyBorder="1" applyAlignment="1">
      <alignment horizontal="left" vertical="center"/>
    </xf>
    <xf numFmtId="0" fontId="8" fillId="0" borderId="8" xfId="4" applyFont="1" applyBorder="1" applyAlignment="1">
      <alignment horizontal="left" vertical="center"/>
    </xf>
    <xf numFmtId="0" fontId="8" fillId="0" borderId="19" xfId="3" applyFont="1" applyBorder="1" applyAlignment="1">
      <alignment horizontal="center" vertical="center"/>
    </xf>
    <xf numFmtId="0" fontId="8" fillId="0" borderId="20" xfId="3" applyFont="1" applyBorder="1" applyAlignment="1">
      <alignment horizontal="center" vertical="center"/>
    </xf>
    <xf numFmtId="0" fontId="8" fillId="0" borderId="21" xfId="3" applyFont="1" applyBorder="1" applyAlignment="1">
      <alignment horizontal="center" vertical="center"/>
    </xf>
    <xf numFmtId="0" fontId="8" fillId="4" borderId="23" xfId="5" applyFont="1" applyFill="1" applyBorder="1" applyAlignment="1">
      <alignment horizontal="left" vertical="center"/>
    </xf>
    <xf numFmtId="0" fontId="8" fillId="4" borderId="7" xfId="5" applyFont="1" applyFill="1" applyBorder="1" applyAlignment="1">
      <alignment horizontal="left" vertical="center"/>
    </xf>
    <xf numFmtId="0" fontId="8" fillId="4" borderId="8" xfId="5" applyFont="1" applyFill="1" applyBorder="1" applyAlignment="1">
      <alignment horizontal="left" vertical="center"/>
    </xf>
    <xf numFmtId="0" fontId="8" fillId="0" borderId="25" xfId="3" applyFont="1" applyBorder="1" applyAlignment="1">
      <alignment horizontal="left" vertical="center"/>
    </xf>
    <xf numFmtId="0" fontId="8" fillId="0" borderId="26" xfId="3" applyFont="1" applyBorder="1" applyAlignment="1">
      <alignment horizontal="left" vertical="center"/>
    </xf>
    <xf numFmtId="0" fontId="8" fillId="0" borderId="27" xfId="3" applyFont="1" applyBorder="1" applyAlignment="1">
      <alignment horizontal="left" vertical="center"/>
    </xf>
    <xf numFmtId="0" fontId="8" fillId="0" borderId="0" xfId="3" applyFont="1" applyAlignment="1">
      <alignment horizontal="center" vertical="center"/>
    </xf>
    <xf numFmtId="0" fontId="4" fillId="0" borderId="0" xfId="3" applyFont="1" applyAlignment="1">
      <alignment horizontal="center" vertical="center"/>
    </xf>
    <xf numFmtId="0" fontId="4" fillId="0" borderId="15" xfId="3" applyFont="1" applyBorder="1" applyAlignment="1">
      <alignment horizontal="center" vertical="center"/>
    </xf>
    <xf numFmtId="1" fontId="8" fillId="0" borderId="0" xfId="3" applyNumberFormat="1" applyFont="1" applyAlignment="1">
      <alignment horizontal="left" vertical="center" wrapText="1"/>
    </xf>
    <xf numFmtId="0" fontId="8" fillId="0" borderId="23" xfId="3" applyFont="1" applyBorder="1" applyAlignment="1">
      <alignment horizontal="left" vertical="center"/>
    </xf>
    <xf numFmtId="0" fontId="8" fillId="0" borderId="7" xfId="3" applyFont="1" applyBorder="1" applyAlignment="1">
      <alignment horizontal="left" vertical="center"/>
    </xf>
    <xf numFmtId="0" fontId="8" fillId="0" borderId="8" xfId="3" applyFont="1" applyBorder="1" applyAlignment="1">
      <alignment horizontal="left" vertical="center"/>
    </xf>
    <xf numFmtId="0" fontId="4" fillId="0" borderId="11" xfId="3" applyFont="1" applyBorder="1" applyAlignment="1">
      <alignment horizontal="center" vertical="center"/>
    </xf>
    <xf numFmtId="0" fontId="4" fillId="0" borderId="12" xfId="3" applyFont="1" applyBorder="1" applyAlignment="1">
      <alignment horizontal="center" vertical="center"/>
    </xf>
    <xf numFmtId="0" fontId="4" fillId="0" borderId="13" xfId="3" applyFont="1" applyBorder="1" applyAlignment="1">
      <alignment horizontal="center" vertical="center"/>
    </xf>
    <xf numFmtId="0" fontId="4" fillId="0" borderId="14" xfId="3" applyFont="1" applyBorder="1" applyAlignment="1">
      <alignment horizontal="center" vertical="center"/>
    </xf>
    <xf numFmtId="0" fontId="4" fillId="0" borderId="16" xfId="3" applyFont="1" applyBorder="1" applyAlignment="1">
      <alignment horizontal="center" vertical="center"/>
    </xf>
    <xf numFmtId="0" fontId="4" fillId="0" borderId="17" xfId="3" applyFont="1" applyBorder="1" applyAlignment="1">
      <alignment horizontal="center" vertical="center"/>
    </xf>
    <xf numFmtId="0" fontId="4" fillId="0" borderId="18" xfId="3" applyFont="1" applyBorder="1" applyAlignment="1">
      <alignment horizontal="center" vertical="center"/>
    </xf>
    <xf numFmtId="0" fontId="4" fillId="0" borderId="0" xfId="3" applyFont="1" applyBorder="1" applyAlignment="1">
      <alignment horizontal="center" vertical="center"/>
    </xf>
    <xf numFmtId="0" fontId="4" fillId="0" borderId="14" xfId="3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15" xfId="3" applyFont="1" applyFill="1" applyBorder="1" applyAlignment="1">
      <alignment horizontal="center" vertical="center"/>
    </xf>
    <xf numFmtId="0" fontId="4" fillId="0" borderId="16" xfId="3" applyFont="1" applyFill="1" applyBorder="1" applyAlignment="1">
      <alignment horizontal="center" vertical="center"/>
    </xf>
    <xf numFmtId="0" fontId="4" fillId="0" borderId="17" xfId="3" applyFont="1" applyFill="1" applyBorder="1" applyAlignment="1">
      <alignment horizontal="center" vertical="center"/>
    </xf>
    <xf numFmtId="0" fontId="4" fillId="0" borderId="18" xfId="3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2" fontId="8" fillId="0" borderId="5" xfId="4" applyNumberFormat="1" applyFont="1" applyBorder="1" applyAlignment="1">
      <alignment horizontal="center" vertical="center"/>
    </xf>
  </cellXfs>
  <cellStyles count="8">
    <cellStyle name="Moneda" xfId="1" builtinId="4"/>
    <cellStyle name="Moneda [0]" xfId="2" builtinId="7"/>
    <cellStyle name="Moneda 3 3 2" xfId="6" xr:uid="{D05AB54B-B004-4926-9084-E44BA379B102}"/>
    <cellStyle name="Normal" xfId="0" builtinId="0"/>
    <cellStyle name="Normal 2" xfId="3" xr:uid="{54C6489D-6C15-458F-B3F1-E9FCD31ABE01}"/>
    <cellStyle name="Normal 2 10 2" xfId="4" xr:uid="{BE52DF3C-BDBD-4143-8C54-5F625FE69445}"/>
    <cellStyle name="Normal 3 5 2" xfId="5" xr:uid="{E41C3CF1-1564-4381-B0E4-9EF379348A5C}"/>
    <cellStyle name="Porcentaje 2 3 2" xfId="7" xr:uid="{1503B366-255F-4E27-A760-B6BEA44A5A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202405</xdr:colOff>
      <xdr:row>14</xdr:row>
      <xdr:rowOff>47625</xdr:rowOff>
    </xdr:from>
    <xdr:to>
      <xdr:col>3</xdr:col>
      <xdr:colOff>3369468</xdr:colOff>
      <xdr:row>29</xdr:row>
      <xdr:rowOff>142875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FBB47DA6-8ECA-4212-B836-7F75EE4DFE31}"/>
            </a:ext>
          </a:extLst>
        </xdr:cNvPr>
        <xdr:cNvSpPr/>
      </xdr:nvSpPr>
      <xdr:spPr>
        <a:xfrm>
          <a:off x="2726530" y="2762250"/>
          <a:ext cx="3167063" cy="2952750"/>
        </a:xfrm>
        <a:prstGeom prst="rect">
          <a:avLst/>
        </a:prstGeom>
        <a:solidFill>
          <a:sysClr val="window" lastClr="FFFFFF"/>
        </a:solidFill>
        <a:ln w="57150">
          <a:solidFill>
            <a:schemeClr val="accent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oneCellAnchor>
    <xdr:from>
      <xdr:col>3</xdr:col>
      <xdr:colOff>1488281</xdr:colOff>
      <xdr:row>12</xdr:row>
      <xdr:rowOff>166688</xdr:rowOff>
    </xdr:from>
    <xdr:ext cx="681277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A53B7E6F-D88B-4A98-953D-A7810CCA50E9}"/>
            </a:ext>
          </a:extLst>
        </xdr:cNvPr>
        <xdr:cNvSpPr txBox="1"/>
      </xdr:nvSpPr>
      <xdr:spPr>
        <a:xfrm>
          <a:off x="4012406" y="2500313"/>
          <a:ext cx="68127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100"/>
            <a:t>7,10 mts</a:t>
          </a:r>
        </a:p>
      </xdr:txBody>
    </xdr:sp>
    <xdr:clientData/>
  </xdr:oneCellAnchor>
  <xdr:oneCellAnchor>
    <xdr:from>
      <xdr:col>3</xdr:col>
      <xdr:colOff>3340894</xdr:colOff>
      <xdr:row>21</xdr:row>
      <xdr:rowOff>138113</xdr:rowOff>
    </xdr:from>
    <xdr:ext cx="681277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C749E6C4-562E-48A3-9AD1-0C0C77BB9D57}"/>
            </a:ext>
          </a:extLst>
        </xdr:cNvPr>
        <xdr:cNvSpPr txBox="1"/>
      </xdr:nvSpPr>
      <xdr:spPr>
        <a:xfrm>
          <a:off x="5865019" y="4186238"/>
          <a:ext cx="68127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100"/>
            <a:t>7,10 mts</a:t>
          </a:r>
        </a:p>
      </xdr:txBody>
    </xdr:sp>
    <xdr:clientData/>
  </xdr:oneCellAnchor>
  <xdr:twoCellAnchor>
    <xdr:from>
      <xdr:col>3</xdr:col>
      <xdr:colOff>130969</xdr:colOff>
      <xdr:row>49</xdr:row>
      <xdr:rowOff>23812</xdr:rowOff>
    </xdr:from>
    <xdr:to>
      <xdr:col>3</xdr:col>
      <xdr:colOff>3298032</xdr:colOff>
      <xdr:row>64</xdr:row>
      <xdr:rowOff>119062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27906F77-B6A9-4C5E-837E-A7A0B263B88E}"/>
            </a:ext>
          </a:extLst>
        </xdr:cNvPr>
        <xdr:cNvSpPr/>
      </xdr:nvSpPr>
      <xdr:spPr>
        <a:xfrm>
          <a:off x="2655094" y="9465468"/>
          <a:ext cx="3167063" cy="2952750"/>
        </a:xfrm>
        <a:prstGeom prst="rect">
          <a:avLst/>
        </a:prstGeom>
        <a:solidFill>
          <a:sysClr val="window" lastClr="FFFFFF"/>
        </a:solidFill>
        <a:ln w="57150">
          <a:solidFill>
            <a:schemeClr val="accent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oneCellAnchor>
    <xdr:from>
      <xdr:col>3</xdr:col>
      <xdr:colOff>1416845</xdr:colOff>
      <xdr:row>47</xdr:row>
      <xdr:rowOff>142875</xdr:rowOff>
    </xdr:from>
    <xdr:ext cx="681277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DE14384C-001E-4C34-A43F-06197379CF34}"/>
            </a:ext>
          </a:extLst>
        </xdr:cNvPr>
        <xdr:cNvSpPr txBox="1"/>
      </xdr:nvSpPr>
      <xdr:spPr>
        <a:xfrm>
          <a:off x="3940970" y="9203531"/>
          <a:ext cx="68127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100"/>
            <a:t>7,10 mts</a:t>
          </a:r>
        </a:p>
      </xdr:txBody>
    </xdr:sp>
    <xdr:clientData/>
  </xdr:oneCellAnchor>
  <xdr:oneCellAnchor>
    <xdr:from>
      <xdr:col>3</xdr:col>
      <xdr:colOff>3269458</xdr:colOff>
      <xdr:row>56</xdr:row>
      <xdr:rowOff>114300</xdr:rowOff>
    </xdr:from>
    <xdr:ext cx="681277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E639F547-B5EE-47AC-8A7B-1E03622AE69B}"/>
            </a:ext>
          </a:extLst>
        </xdr:cNvPr>
        <xdr:cNvSpPr txBox="1"/>
      </xdr:nvSpPr>
      <xdr:spPr>
        <a:xfrm>
          <a:off x="5793583" y="10889456"/>
          <a:ext cx="68127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100"/>
            <a:t>7,10 mts</a:t>
          </a:r>
        </a:p>
      </xdr:txBody>
    </xdr:sp>
    <xdr:clientData/>
  </xdr:oneCellAnchor>
  <xdr:twoCellAnchor>
    <xdr:from>
      <xdr:col>3</xdr:col>
      <xdr:colOff>202406</xdr:colOff>
      <xdr:row>81</xdr:row>
      <xdr:rowOff>23813</xdr:rowOff>
    </xdr:from>
    <xdr:to>
      <xdr:col>3</xdr:col>
      <xdr:colOff>3369469</xdr:colOff>
      <xdr:row>96</xdr:row>
      <xdr:rowOff>119063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C1BDDAAB-3B1B-4D3F-AAA8-6DD607638D30}"/>
            </a:ext>
          </a:extLst>
        </xdr:cNvPr>
        <xdr:cNvSpPr/>
      </xdr:nvSpPr>
      <xdr:spPr>
        <a:xfrm>
          <a:off x="2726531" y="15621001"/>
          <a:ext cx="3167063" cy="2952750"/>
        </a:xfrm>
        <a:prstGeom prst="rect">
          <a:avLst/>
        </a:prstGeom>
        <a:solidFill>
          <a:sysClr val="window" lastClr="FFFFFF"/>
        </a:solidFill>
        <a:ln>
          <a:solidFill>
            <a:schemeClr val="accent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oneCellAnchor>
    <xdr:from>
      <xdr:col>3</xdr:col>
      <xdr:colOff>1488282</xdr:colOff>
      <xdr:row>79</xdr:row>
      <xdr:rowOff>142876</xdr:rowOff>
    </xdr:from>
    <xdr:ext cx="681277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F3502DBE-2D3C-4A2C-B5D5-25407F2DF207}"/>
            </a:ext>
          </a:extLst>
        </xdr:cNvPr>
        <xdr:cNvSpPr txBox="1"/>
      </xdr:nvSpPr>
      <xdr:spPr>
        <a:xfrm>
          <a:off x="4012407" y="15359064"/>
          <a:ext cx="68127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100"/>
            <a:t>7,10 mts</a:t>
          </a:r>
        </a:p>
      </xdr:txBody>
    </xdr:sp>
    <xdr:clientData/>
  </xdr:oneCellAnchor>
  <xdr:oneCellAnchor>
    <xdr:from>
      <xdr:col>3</xdr:col>
      <xdr:colOff>3340895</xdr:colOff>
      <xdr:row>88</xdr:row>
      <xdr:rowOff>114301</xdr:rowOff>
    </xdr:from>
    <xdr:ext cx="681277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2DE46F14-E186-4C02-A085-9B21E7733931}"/>
            </a:ext>
          </a:extLst>
        </xdr:cNvPr>
        <xdr:cNvSpPr txBox="1"/>
      </xdr:nvSpPr>
      <xdr:spPr>
        <a:xfrm>
          <a:off x="5865020" y="17044989"/>
          <a:ext cx="68127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100"/>
            <a:t>7,10 mts</a:t>
          </a:r>
        </a:p>
      </xdr:txBody>
    </xdr:sp>
    <xdr:clientData/>
  </xdr:oneCellAnchor>
  <xdr:twoCellAnchor>
    <xdr:from>
      <xdr:col>3</xdr:col>
      <xdr:colOff>202406</xdr:colOff>
      <xdr:row>81</xdr:row>
      <xdr:rowOff>-1</xdr:rowOff>
    </xdr:from>
    <xdr:to>
      <xdr:col>3</xdr:col>
      <xdr:colOff>214313</xdr:colOff>
      <xdr:row>94</xdr:row>
      <xdr:rowOff>107156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F5D24EB4-5148-4014-B76C-CA70D8B733AC}"/>
            </a:ext>
          </a:extLst>
        </xdr:cNvPr>
        <xdr:cNvCxnSpPr/>
      </xdr:nvCxnSpPr>
      <xdr:spPr>
        <a:xfrm flipV="1">
          <a:off x="2726531" y="15597187"/>
          <a:ext cx="11907" cy="2583657"/>
        </a:xfrm>
        <a:prstGeom prst="line">
          <a:avLst/>
        </a:prstGeom>
        <a:ln w="38100"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3367088</xdr:colOff>
      <xdr:row>81</xdr:row>
      <xdr:rowOff>21430</xdr:rowOff>
    </xdr:from>
    <xdr:to>
      <xdr:col>3</xdr:col>
      <xdr:colOff>3369469</xdr:colOff>
      <xdr:row>96</xdr:row>
      <xdr:rowOff>107156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FCA8DF9E-1A7A-4669-A999-77E3E75EFFEA}"/>
            </a:ext>
          </a:extLst>
        </xdr:cNvPr>
        <xdr:cNvCxnSpPr/>
      </xdr:nvCxnSpPr>
      <xdr:spPr>
        <a:xfrm flipH="1" flipV="1">
          <a:off x="5891213" y="15618618"/>
          <a:ext cx="2381" cy="2943226"/>
        </a:xfrm>
        <a:prstGeom prst="line">
          <a:avLst/>
        </a:prstGeom>
        <a:ln w="38100"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81</xdr:row>
      <xdr:rowOff>11906</xdr:rowOff>
    </xdr:from>
    <xdr:to>
      <xdr:col>3</xdr:col>
      <xdr:colOff>3367089</xdr:colOff>
      <xdr:row>81</xdr:row>
      <xdr:rowOff>21430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C5FA3231-BB87-4AFE-BDBA-90A74D0D432B}"/>
            </a:ext>
          </a:extLst>
        </xdr:cNvPr>
        <xdr:cNvCxnSpPr/>
      </xdr:nvCxnSpPr>
      <xdr:spPr>
        <a:xfrm>
          <a:off x="2714625" y="15609094"/>
          <a:ext cx="3176589" cy="9524"/>
        </a:xfrm>
        <a:prstGeom prst="line">
          <a:avLst/>
        </a:prstGeom>
        <a:ln w="38100"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214312</xdr:colOff>
      <xdr:row>96</xdr:row>
      <xdr:rowOff>119062</xdr:rowOff>
    </xdr:from>
    <xdr:to>
      <xdr:col>3</xdr:col>
      <xdr:colOff>3381375</xdr:colOff>
      <xdr:row>96</xdr:row>
      <xdr:rowOff>119063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8F6650CB-29C7-4DF6-8F24-9AF27074631F}"/>
            </a:ext>
          </a:extLst>
        </xdr:cNvPr>
        <xdr:cNvCxnSpPr/>
      </xdr:nvCxnSpPr>
      <xdr:spPr>
        <a:xfrm flipH="1">
          <a:off x="2738437" y="18573750"/>
          <a:ext cx="3167063" cy="1"/>
        </a:xfrm>
        <a:prstGeom prst="line">
          <a:avLst/>
        </a:prstGeom>
        <a:ln w="38100"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2</xdr:col>
      <xdr:colOff>902495</xdr:colOff>
      <xdr:row>86</xdr:row>
      <xdr:rowOff>69058</xdr:rowOff>
    </xdr:from>
    <xdr:ext cx="681277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3D2500F5-8AA7-44FD-BBBE-A60117D976E6}"/>
            </a:ext>
          </a:extLst>
        </xdr:cNvPr>
        <xdr:cNvSpPr txBox="1"/>
      </xdr:nvSpPr>
      <xdr:spPr>
        <a:xfrm>
          <a:off x="2045495" y="16618746"/>
          <a:ext cx="68127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100"/>
            <a:t>6,10 mts</a:t>
          </a:r>
        </a:p>
      </xdr:txBody>
    </xdr:sp>
    <xdr:clientData/>
  </xdr:oneCellAnchor>
  <xdr:oneCellAnchor>
    <xdr:from>
      <xdr:col>3</xdr:col>
      <xdr:colOff>1438276</xdr:colOff>
      <xdr:row>96</xdr:row>
      <xdr:rowOff>188120</xdr:rowOff>
    </xdr:from>
    <xdr:ext cx="681277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B18B6D2D-6909-42C3-8094-B23885082521}"/>
            </a:ext>
          </a:extLst>
        </xdr:cNvPr>
        <xdr:cNvSpPr txBox="1"/>
      </xdr:nvSpPr>
      <xdr:spPr>
        <a:xfrm>
          <a:off x="3962401" y="18642808"/>
          <a:ext cx="68127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100"/>
            <a:t>7,10 mts</a:t>
          </a:r>
        </a:p>
      </xdr:txBody>
    </xdr:sp>
    <xdr:clientData/>
  </xdr:oneCellAnchor>
  <xdr:twoCellAnchor>
    <xdr:from>
      <xdr:col>3</xdr:col>
      <xdr:colOff>300036</xdr:colOff>
      <xdr:row>117</xdr:row>
      <xdr:rowOff>35718</xdr:rowOff>
    </xdr:from>
    <xdr:to>
      <xdr:col>3</xdr:col>
      <xdr:colOff>3467099</xdr:colOff>
      <xdr:row>132</xdr:row>
      <xdr:rowOff>130968</xdr:rowOff>
    </xdr:to>
    <xdr:sp macro="" textlink="">
      <xdr:nvSpPr>
        <xdr:cNvPr id="25" name="Rectángulo 24">
          <a:extLst>
            <a:ext uri="{FF2B5EF4-FFF2-40B4-BE49-F238E27FC236}">
              <a16:creationId xmlns:a16="http://schemas.microsoft.com/office/drawing/2014/main" id="{5B66B3CE-9968-4A2C-A6B4-207724E1CD4E}"/>
            </a:ext>
          </a:extLst>
        </xdr:cNvPr>
        <xdr:cNvSpPr/>
      </xdr:nvSpPr>
      <xdr:spPr>
        <a:xfrm>
          <a:off x="2824161" y="22550437"/>
          <a:ext cx="3167063" cy="2952750"/>
        </a:xfrm>
        <a:prstGeom prst="rect">
          <a:avLst/>
        </a:prstGeom>
        <a:solidFill>
          <a:sysClr val="window" lastClr="FFFFFF"/>
        </a:solidFill>
        <a:ln>
          <a:solidFill>
            <a:schemeClr val="accent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oneCellAnchor>
    <xdr:from>
      <xdr:col>3</xdr:col>
      <xdr:colOff>3002756</xdr:colOff>
      <xdr:row>115</xdr:row>
      <xdr:rowOff>130969</xdr:rowOff>
    </xdr:from>
    <xdr:ext cx="649409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14941ED6-6392-4D80-8D2A-52C53F877C12}"/>
            </a:ext>
          </a:extLst>
        </xdr:cNvPr>
        <xdr:cNvSpPr txBox="1"/>
      </xdr:nvSpPr>
      <xdr:spPr>
        <a:xfrm>
          <a:off x="5526881" y="22264688"/>
          <a:ext cx="64940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100"/>
            <a:t>1,25mts</a:t>
          </a:r>
        </a:p>
      </xdr:txBody>
    </xdr:sp>
    <xdr:clientData/>
  </xdr:oneCellAnchor>
  <xdr:oneCellAnchor>
    <xdr:from>
      <xdr:col>3</xdr:col>
      <xdr:colOff>3462338</xdr:colOff>
      <xdr:row>123</xdr:row>
      <xdr:rowOff>54768</xdr:rowOff>
    </xdr:from>
    <xdr:ext cx="681277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600612E6-85F9-4214-8056-1313F3422175}"/>
            </a:ext>
          </a:extLst>
        </xdr:cNvPr>
        <xdr:cNvSpPr txBox="1"/>
      </xdr:nvSpPr>
      <xdr:spPr>
        <a:xfrm>
          <a:off x="5986463" y="23712487"/>
          <a:ext cx="68127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100"/>
            <a:t>6,70 mts</a:t>
          </a:r>
        </a:p>
      </xdr:txBody>
    </xdr:sp>
    <xdr:clientData/>
  </xdr:oneCellAnchor>
  <xdr:twoCellAnchor>
    <xdr:from>
      <xdr:col>3</xdr:col>
      <xdr:colOff>3217067</xdr:colOff>
      <xdr:row>117</xdr:row>
      <xdr:rowOff>47622</xdr:rowOff>
    </xdr:from>
    <xdr:to>
      <xdr:col>3</xdr:col>
      <xdr:colOff>3228974</xdr:colOff>
      <xdr:row>130</xdr:row>
      <xdr:rowOff>154779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1919FCFA-0230-4C3E-9CC2-B195A382AB78}"/>
            </a:ext>
          </a:extLst>
        </xdr:cNvPr>
        <xdr:cNvCxnSpPr/>
      </xdr:nvCxnSpPr>
      <xdr:spPr>
        <a:xfrm flipV="1">
          <a:off x="5741192" y="22562341"/>
          <a:ext cx="11907" cy="2583657"/>
        </a:xfrm>
        <a:prstGeom prst="line">
          <a:avLst/>
        </a:prstGeom>
        <a:ln w="38100"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3226594</xdr:colOff>
      <xdr:row>117</xdr:row>
      <xdr:rowOff>33335</xdr:rowOff>
    </xdr:from>
    <xdr:to>
      <xdr:col>3</xdr:col>
      <xdr:colOff>3464719</xdr:colOff>
      <xdr:row>117</xdr:row>
      <xdr:rowOff>35718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8744E8E2-A02E-444C-A9A7-C40E5630E697}"/>
            </a:ext>
          </a:extLst>
        </xdr:cNvPr>
        <xdr:cNvCxnSpPr/>
      </xdr:nvCxnSpPr>
      <xdr:spPr>
        <a:xfrm flipV="1">
          <a:off x="5750719" y="22548054"/>
          <a:ext cx="238125" cy="2383"/>
        </a:xfrm>
        <a:prstGeom prst="line">
          <a:avLst/>
        </a:prstGeom>
        <a:ln w="38100"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3452812</xdr:colOff>
      <xdr:row>117</xdr:row>
      <xdr:rowOff>33334</xdr:rowOff>
    </xdr:from>
    <xdr:to>
      <xdr:col>3</xdr:col>
      <xdr:colOff>3464719</xdr:colOff>
      <xdr:row>130</xdr:row>
      <xdr:rowOff>140491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E4B45EFE-D3F0-47D6-91AB-119417C89B86}"/>
            </a:ext>
          </a:extLst>
        </xdr:cNvPr>
        <xdr:cNvCxnSpPr/>
      </xdr:nvCxnSpPr>
      <xdr:spPr>
        <a:xfrm flipV="1">
          <a:off x="5976937" y="22548053"/>
          <a:ext cx="11907" cy="2583657"/>
        </a:xfrm>
        <a:prstGeom prst="line">
          <a:avLst/>
        </a:prstGeom>
        <a:ln w="38100"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3226594</xdr:colOff>
      <xdr:row>130</xdr:row>
      <xdr:rowOff>126204</xdr:rowOff>
    </xdr:from>
    <xdr:to>
      <xdr:col>3</xdr:col>
      <xdr:colOff>3438525</xdr:colOff>
      <xdr:row>130</xdr:row>
      <xdr:rowOff>142875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2AD102F-53B5-4B59-BFD2-E052FD8720EA}"/>
            </a:ext>
          </a:extLst>
        </xdr:cNvPr>
        <xdr:cNvCxnSpPr/>
      </xdr:nvCxnSpPr>
      <xdr:spPr>
        <a:xfrm flipV="1">
          <a:off x="5750719" y="25117423"/>
          <a:ext cx="211931" cy="16671"/>
        </a:xfrm>
        <a:prstGeom prst="line">
          <a:avLst/>
        </a:prstGeom>
        <a:ln w="38100"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214312</xdr:colOff>
      <xdr:row>148</xdr:row>
      <xdr:rowOff>154781</xdr:rowOff>
    </xdr:from>
    <xdr:to>
      <xdr:col>3</xdr:col>
      <xdr:colOff>3381375</xdr:colOff>
      <xdr:row>164</xdr:row>
      <xdr:rowOff>59531</xdr:rowOff>
    </xdr:to>
    <xdr:sp macro="" textlink="">
      <xdr:nvSpPr>
        <xdr:cNvPr id="48" name="Rectángulo 47">
          <a:extLst>
            <a:ext uri="{FF2B5EF4-FFF2-40B4-BE49-F238E27FC236}">
              <a16:creationId xmlns:a16="http://schemas.microsoft.com/office/drawing/2014/main" id="{991CFDBA-A202-4FF5-B025-0A99B56EDC7B}"/>
            </a:ext>
          </a:extLst>
        </xdr:cNvPr>
        <xdr:cNvSpPr/>
      </xdr:nvSpPr>
      <xdr:spPr>
        <a:xfrm>
          <a:off x="2738437" y="28634531"/>
          <a:ext cx="3167063" cy="2952750"/>
        </a:xfrm>
        <a:prstGeom prst="rect">
          <a:avLst/>
        </a:prstGeom>
        <a:solidFill>
          <a:sysClr val="window" lastClr="FFFFFF"/>
        </a:solidFill>
        <a:ln>
          <a:solidFill>
            <a:schemeClr val="accent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333375</xdr:colOff>
      <xdr:row>184</xdr:row>
      <xdr:rowOff>130969</xdr:rowOff>
    </xdr:from>
    <xdr:to>
      <xdr:col>3</xdr:col>
      <xdr:colOff>3500438</xdr:colOff>
      <xdr:row>200</xdr:row>
      <xdr:rowOff>35719</xdr:rowOff>
    </xdr:to>
    <xdr:sp macro="" textlink="">
      <xdr:nvSpPr>
        <xdr:cNvPr id="49" name="Rectángulo 48">
          <a:extLst>
            <a:ext uri="{FF2B5EF4-FFF2-40B4-BE49-F238E27FC236}">
              <a16:creationId xmlns:a16="http://schemas.microsoft.com/office/drawing/2014/main" id="{25703918-DF01-48AF-8C43-589BE2AA262B}"/>
            </a:ext>
          </a:extLst>
        </xdr:cNvPr>
        <xdr:cNvSpPr/>
      </xdr:nvSpPr>
      <xdr:spPr>
        <a:xfrm>
          <a:off x="2857500" y="35528250"/>
          <a:ext cx="3167063" cy="2952750"/>
        </a:xfrm>
        <a:prstGeom prst="rect">
          <a:avLst/>
        </a:prstGeom>
        <a:solidFill>
          <a:sysClr val="window" lastClr="FFFFFF"/>
        </a:solidFill>
        <a:ln w="57150">
          <a:solidFill>
            <a:schemeClr val="accent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oneCellAnchor>
    <xdr:from>
      <xdr:col>3</xdr:col>
      <xdr:colOff>1619251</xdr:colOff>
      <xdr:row>183</xdr:row>
      <xdr:rowOff>59532</xdr:rowOff>
    </xdr:from>
    <xdr:ext cx="681277" cy="264560"/>
    <xdr:sp macro="" textlink="">
      <xdr:nvSpPr>
        <xdr:cNvPr id="50" name="CuadroTexto 49">
          <a:extLst>
            <a:ext uri="{FF2B5EF4-FFF2-40B4-BE49-F238E27FC236}">
              <a16:creationId xmlns:a16="http://schemas.microsoft.com/office/drawing/2014/main" id="{EDB1B894-C4CA-4D7A-8855-409F6585DD7B}"/>
            </a:ext>
          </a:extLst>
        </xdr:cNvPr>
        <xdr:cNvSpPr txBox="1"/>
      </xdr:nvSpPr>
      <xdr:spPr>
        <a:xfrm>
          <a:off x="4143376" y="35266313"/>
          <a:ext cx="68127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100"/>
            <a:t>7,10 mts</a:t>
          </a:r>
        </a:p>
      </xdr:txBody>
    </xdr:sp>
    <xdr:clientData/>
  </xdr:oneCellAnchor>
  <xdr:oneCellAnchor>
    <xdr:from>
      <xdr:col>3</xdr:col>
      <xdr:colOff>3471864</xdr:colOff>
      <xdr:row>192</xdr:row>
      <xdr:rowOff>30957</xdr:rowOff>
    </xdr:from>
    <xdr:ext cx="681277" cy="264560"/>
    <xdr:sp macro="" textlink="">
      <xdr:nvSpPr>
        <xdr:cNvPr id="51" name="CuadroTexto 50">
          <a:extLst>
            <a:ext uri="{FF2B5EF4-FFF2-40B4-BE49-F238E27FC236}">
              <a16:creationId xmlns:a16="http://schemas.microsoft.com/office/drawing/2014/main" id="{FC491976-21D3-4999-8A23-38EE8AA9912A}"/>
            </a:ext>
          </a:extLst>
        </xdr:cNvPr>
        <xdr:cNvSpPr txBox="1"/>
      </xdr:nvSpPr>
      <xdr:spPr>
        <a:xfrm>
          <a:off x="5995989" y="36952238"/>
          <a:ext cx="68127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100"/>
            <a:t>7,10 mts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C103D-4A30-49A8-A6C6-4B082B772DAE}">
  <dimension ref="C3:L17"/>
  <sheetViews>
    <sheetView tabSelected="1" workbookViewId="0">
      <selection activeCell="G5" sqref="G5"/>
    </sheetView>
  </sheetViews>
  <sheetFormatPr baseColWidth="10" defaultRowHeight="15" x14ac:dyDescent="0.25"/>
  <cols>
    <col min="1" max="1" width="11.42578125" style="1"/>
    <col min="2" max="2" width="5.7109375" style="1" customWidth="1"/>
    <col min="3" max="3" width="6.7109375" style="1" bestFit="1" customWidth="1"/>
    <col min="4" max="4" width="66.42578125" style="1" customWidth="1"/>
    <col min="5" max="5" width="10.28515625" style="1" bestFit="1" customWidth="1"/>
    <col min="6" max="6" width="7.7109375" style="1" bestFit="1" customWidth="1"/>
    <col min="7" max="7" width="14.7109375" style="1" bestFit="1" customWidth="1"/>
    <col min="8" max="8" width="19.28515625" style="1" bestFit="1" customWidth="1"/>
    <col min="9" max="9" width="5.7109375" style="1" customWidth="1"/>
    <col min="10" max="10" width="19.28515625" style="56" bestFit="1" customWidth="1"/>
    <col min="11" max="11" width="11.85546875" style="1" customWidth="1"/>
    <col min="12" max="12" width="18" style="77" bestFit="1" customWidth="1"/>
    <col min="13" max="16384" width="11.42578125" style="1"/>
  </cols>
  <sheetData>
    <row r="3" spans="3:12" ht="15.75" x14ac:dyDescent="0.25">
      <c r="C3" s="113" t="s">
        <v>0</v>
      </c>
      <c r="D3" s="114"/>
      <c r="E3" s="114"/>
      <c r="F3" s="114"/>
      <c r="G3" s="114"/>
      <c r="H3" s="115"/>
    </row>
    <row r="4" spans="3:12" ht="15.75" x14ac:dyDescent="0.25">
      <c r="C4" s="8" t="s">
        <v>1</v>
      </c>
      <c r="D4" s="8" t="s">
        <v>2</v>
      </c>
      <c r="E4" s="8" t="s">
        <v>3</v>
      </c>
      <c r="F4" s="8" t="s">
        <v>4</v>
      </c>
      <c r="G4" s="8" t="s">
        <v>5</v>
      </c>
      <c r="H4" s="8" t="s">
        <v>6</v>
      </c>
    </row>
    <row r="5" spans="3:12" x14ac:dyDescent="0.25">
      <c r="C5" s="2">
        <v>1</v>
      </c>
      <c r="D5" s="5" t="s">
        <v>7</v>
      </c>
      <c r="E5" s="4" t="s">
        <v>8</v>
      </c>
      <c r="F5" s="3">
        <f>+'MEMORIA DE CANTIDADES'!K34</f>
        <v>50.41</v>
      </c>
      <c r="G5" s="6">
        <f>+APUS!J51</f>
        <v>18100</v>
      </c>
      <c r="H5" s="7">
        <f>+F5*G5</f>
        <v>912420.99999999988</v>
      </c>
      <c r="J5" s="76">
        <v>16000</v>
      </c>
      <c r="K5" s="56">
        <v>50.41</v>
      </c>
      <c r="L5" s="77">
        <f>+J5*K5</f>
        <v>806560</v>
      </c>
    </row>
    <row r="6" spans="3:12" ht="30" x14ac:dyDescent="0.25">
      <c r="C6" s="2">
        <v>2</v>
      </c>
      <c r="D6" s="5" t="s">
        <v>93</v>
      </c>
      <c r="E6" s="4" t="s">
        <v>8</v>
      </c>
      <c r="F6" s="3">
        <f>+'MEMORIA DE CANTIDADES'!K68</f>
        <v>50.41</v>
      </c>
      <c r="G6" s="6">
        <f>+APUS!J102</f>
        <v>74361</v>
      </c>
      <c r="H6" s="7">
        <f t="shared" ref="H6:H10" si="0">+F6*G6</f>
        <v>3748538.01</v>
      </c>
      <c r="J6" s="76">
        <v>74000</v>
      </c>
      <c r="K6" s="56">
        <v>50.41</v>
      </c>
      <c r="L6" s="77">
        <f>+J6*K6</f>
        <v>3730339.9999999995</v>
      </c>
    </row>
    <row r="7" spans="3:12" ht="30" x14ac:dyDescent="0.25">
      <c r="C7" s="2">
        <v>3</v>
      </c>
      <c r="D7" s="5" t="s">
        <v>70</v>
      </c>
      <c r="E7" s="4" t="s">
        <v>9</v>
      </c>
      <c r="F7" s="3">
        <f>+'MEMORIA DE CANTIDADES'!K102</f>
        <v>32</v>
      </c>
      <c r="G7" s="6">
        <f>+APUS!J153</f>
        <v>36192</v>
      </c>
      <c r="H7" s="7">
        <f t="shared" si="0"/>
        <v>1158144</v>
      </c>
      <c r="J7" s="76">
        <v>38000</v>
      </c>
      <c r="K7" s="56">
        <v>32</v>
      </c>
      <c r="L7" s="77">
        <f>+J7*K7</f>
        <v>1216000</v>
      </c>
    </row>
    <row r="8" spans="3:12" ht="30" x14ac:dyDescent="0.25">
      <c r="C8" s="2">
        <v>4</v>
      </c>
      <c r="D8" s="5" t="s">
        <v>95</v>
      </c>
      <c r="E8" s="4" t="s">
        <v>8</v>
      </c>
      <c r="F8" s="3">
        <f>+'MEMORIA DE CANTIDADES'!K136</f>
        <v>19.8</v>
      </c>
      <c r="G8" s="6">
        <f>+APUS!J206</f>
        <v>62586</v>
      </c>
      <c r="H8" s="7">
        <f t="shared" si="0"/>
        <v>1239202.8</v>
      </c>
      <c r="J8" s="76">
        <v>74000</v>
      </c>
      <c r="K8" s="56">
        <v>19.8</v>
      </c>
      <c r="L8" s="77">
        <f t="shared" ref="L8:L10" si="1">+J8*K8</f>
        <v>1465200</v>
      </c>
    </row>
    <row r="9" spans="3:12" x14ac:dyDescent="0.25">
      <c r="C9" s="2">
        <v>5</v>
      </c>
      <c r="D9" s="5" t="s">
        <v>10</v>
      </c>
      <c r="E9" s="4" t="s">
        <v>77</v>
      </c>
      <c r="F9" s="3">
        <f>+'MEMORIA DE CANTIDADES'!K170</f>
        <v>8</v>
      </c>
      <c r="G9" s="6">
        <f>+APUS!J259</f>
        <v>38861</v>
      </c>
      <c r="H9" s="7">
        <f t="shared" si="0"/>
        <v>310888</v>
      </c>
      <c r="J9" s="76">
        <v>39000</v>
      </c>
      <c r="K9" s="56">
        <v>8</v>
      </c>
      <c r="L9" s="77">
        <f t="shared" si="1"/>
        <v>312000</v>
      </c>
    </row>
    <row r="10" spans="3:12" ht="30" x14ac:dyDescent="0.25">
      <c r="C10" s="2">
        <v>6</v>
      </c>
      <c r="D10" s="5" t="s">
        <v>82</v>
      </c>
      <c r="E10" s="4" t="s">
        <v>8</v>
      </c>
      <c r="F10" s="3">
        <f>+'MEMORIA DE CANTIDADES'!K204</f>
        <v>50.41</v>
      </c>
      <c r="G10" s="6">
        <f>+APUS!J312</f>
        <v>69201</v>
      </c>
      <c r="H10" s="7">
        <f t="shared" si="0"/>
        <v>3488422.4099999997</v>
      </c>
      <c r="J10" s="76">
        <v>66000</v>
      </c>
      <c r="K10" s="56">
        <v>50.41</v>
      </c>
      <c r="L10" s="77">
        <f t="shared" si="1"/>
        <v>3327060</v>
      </c>
    </row>
    <row r="11" spans="3:12" ht="15.75" x14ac:dyDescent="0.25">
      <c r="C11" s="113" t="s">
        <v>11</v>
      </c>
      <c r="D11" s="114"/>
      <c r="E11" s="114"/>
      <c r="F11" s="114"/>
      <c r="G11" s="115"/>
      <c r="H11" s="9">
        <f>SUM(H5:H10)</f>
        <v>10857616.219999999</v>
      </c>
    </row>
    <row r="12" spans="3:12" x14ac:dyDescent="0.25">
      <c r="C12" s="108" t="s">
        <v>12</v>
      </c>
      <c r="D12" s="109"/>
      <c r="E12" s="110"/>
      <c r="F12" s="111">
        <v>0.12</v>
      </c>
      <c r="G12" s="112"/>
      <c r="H12" s="7">
        <f>+H11*F12</f>
        <v>1302913.9463999998</v>
      </c>
    </row>
    <row r="13" spans="3:12" x14ac:dyDescent="0.25">
      <c r="C13" s="108" t="s">
        <v>13</v>
      </c>
      <c r="D13" s="109"/>
      <c r="E13" s="110"/>
      <c r="F13" s="111">
        <v>0.02</v>
      </c>
      <c r="G13" s="112"/>
      <c r="H13" s="7">
        <f>+H11*F13</f>
        <v>217152.32439999998</v>
      </c>
    </row>
    <row r="14" spans="3:12" x14ac:dyDescent="0.25">
      <c r="C14" s="108" t="s">
        <v>14</v>
      </c>
      <c r="D14" s="109"/>
      <c r="E14" s="110"/>
      <c r="F14" s="111">
        <v>0.05</v>
      </c>
      <c r="G14" s="112"/>
      <c r="H14" s="7">
        <f>+H11*F14</f>
        <v>542880.81099999999</v>
      </c>
    </row>
    <row r="15" spans="3:12" ht="15.75" x14ac:dyDescent="0.25">
      <c r="C15" s="113" t="s">
        <v>15</v>
      </c>
      <c r="D15" s="114"/>
      <c r="E15" s="114"/>
      <c r="F15" s="114"/>
      <c r="G15" s="115"/>
      <c r="H15" s="9">
        <f>SUM(H11:H14)</f>
        <v>12920563.3018</v>
      </c>
      <c r="J15" s="57">
        <v>12920020.4</v>
      </c>
    </row>
    <row r="17" spans="10:10" x14ac:dyDescent="0.25">
      <c r="J17" s="57">
        <f>+H15-J15</f>
        <v>542.90179999917746</v>
      </c>
    </row>
  </sheetData>
  <mergeCells count="9">
    <mergeCell ref="C14:E14"/>
    <mergeCell ref="F14:G14"/>
    <mergeCell ref="C15:G15"/>
    <mergeCell ref="C3:H3"/>
    <mergeCell ref="C11:G11"/>
    <mergeCell ref="C12:E12"/>
    <mergeCell ref="F12:G12"/>
    <mergeCell ref="C13:E13"/>
    <mergeCell ref="F13:G1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7577B-AED8-4F2A-888A-E4CCB4CDB5F3}">
  <dimension ref="C3:J312"/>
  <sheetViews>
    <sheetView topLeftCell="A223" zoomScale="90" zoomScaleNormal="90" workbookViewId="0">
      <selection activeCell="H230" sqref="H230"/>
    </sheetView>
  </sheetViews>
  <sheetFormatPr baseColWidth="10" defaultRowHeight="15" x14ac:dyDescent="0.25"/>
  <cols>
    <col min="2" max="2" width="5.7109375" customWidth="1"/>
    <col min="3" max="3" width="31.28515625" bestFit="1" customWidth="1"/>
    <col min="5" max="5" width="13.42578125" bestFit="1" customWidth="1"/>
    <col min="6" max="6" width="12.5703125" bestFit="1" customWidth="1"/>
    <col min="7" max="7" width="13.7109375" bestFit="1" customWidth="1"/>
    <col min="8" max="8" width="12.7109375" bestFit="1" customWidth="1"/>
    <col min="9" max="9" width="12.7109375" style="80" bestFit="1" customWidth="1"/>
    <col min="10" max="10" width="15.42578125" style="80" bestFit="1" customWidth="1"/>
    <col min="11" max="11" width="5.7109375" customWidth="1"/>
  </cols>
  <sheetData>
    <row r="3" spans="3:10" ht="15.75" thickBot="1" x14ac:dyDescent="0.3"/>
    <row r="4" spans="3:10" x14ac:dyDescent="0.25">
      <c r="C4" s="144" t="s">
        <v>28</v>
      </c>
      <c r="D4" s="145"/>
      <c r="E4" s="145"/>
      <c r="F4" s="145"/>
      <c r="G4" s="146"/>
      <c r="H4" s="144" t="s">
        <v>29</v>
      </c>
      <c r="I4" s="145"/>
      <c r="J4" s="146"/>
    </row>
    <row r="5" spans="3:10" x14ac:dyDescent="0.25">
      <c r="C5" s="147" t="s">
        <v>30</v>
      </c>
      <c r="D5" s="151"/>
      <c r="E5" s="151"/>
      <c r="F5" s="151"/>
      <c r="G5" s="139"/>
      <c r="H5" s="147"/>
      <c r="I5" s="138"/>
      <c r="J5" s="139"/>
    </row>
    <row r="6" spans="3:10" x14ac:dyDescent="0.25">
      <c r="C6" s="152" t="s">
        <v>62</v>
      </c>
      <c r="D6" s="153"/>
      <c r="E6" s="153"/>
      <c r="F6" s="153"/>
      <c r="G6" s="154"/>
      <c r="H6" s="147"/>
      <c r="I6" s="138"/>
      <c r="J6" s="139"/>
    </row>
    <row r="7" spans="3:10" ht="15.75" thickBot="1" x14ac:dyDescent="0.3">
      <c r="C7" s="155" t="s">
        <v>63</v>
      </c>
      <c r="D7" s="156"/>
      <c r="E7" s="156"/>
      <c r="F7" s="156"/>
      <c r="G7" s="157"/>
      <c r="H7" s="148"/>
      <c r="I7" s="149"/>
      <c r="J7" s="150"/>
    </row>
    <row r="8" spans="3:10" x14ac:dyDescent="0.25">
      <c r="C8" s="10"/>
      <c r="D8" s="11"/>
      <c r="E8" s="11"/>
      <c r="F8" s="11"/>
      <c r="G8" s="11"/>
      <c r="H8" s="11"/>
      <c r="I8" s="81"/>
      <c r="J8" s="97"/>
    </row>
    <row r="9" spans="3:10" x14ac:dyDescent="0.25">
      <c r="C9" s="10" t="s">
        <v>31</v>
      </c>
      <c r="D9" s="137">
        <v>1</v>
      </c>
      <c r="E9" s="137"/>
      <c r="F9" s="137"/>
      <c r="G9" s="137"/>
      <c r="H9" s="138" t="s">
        <v>32</v>
      </c>
      <c r="I9" s="138"/>
      <c r="J9" s="139"/>
    </row>
    <row r="10" spans="3:10" x14ac:dyDescent="0.25">
      <c r="C10" s="10" t="s">
        <v>33</v>
      </c>
      <c r="D10" s="140" t="s">
        <v>7</v>
      </c>
      <c r="E10" s="140"/>
      <c r="F10" s="140"/>
      <c r="G10" s="140"/>
      <c r="H10" s="12"/>
      <c r="I10" s="96" t="s">
        <v>34</v>
      </c>
      <c r="J10" s="98" t="s">
        <v>8</v>
      </c>
    </row>
    <row r="11" spans="3:10" x14ac:dyDescent="0.25">
      <c r="C11" s="13"/>
      <c r="D11" s="12"/>
      <c r="E11" s="11"/>
      <c r="F11" s="12"/>
      <c r="G11" s="12"/>
      <c r="H11" s="12"/>
      <c r="I11" s="82"/>
      <c r="J11" s="97"/>
    </row>
    <row r="12" spans="3:10" ht="15.75" thickBot="1" x14ac:dyDescent="0.3">
      <c r="C12" s="13" t="s">
        <v>35</v>
      </c>
      <c r="D12" s="12"/>
      <c r="E12" s="11"/>
      <c r="F12" s="11"/>
      <c r="G12" s="11"/>
      <c r="H12" s="11"/>
      <c r="I12" s="81"/>
      <c r="J12" s="97"/>
    </row>
    <row r="13" spans="3:10" x14ac:dyDescent="0.25">
      <c r="C13" s="128" t="s">
        <v>36</v>
      </c>
      <c r="D13" s="129"/>
      <c r="E13" s="130"/>
      <c r="F13" s="14" t="s">
        <v>37</v>
      </c>
      <c r="G13" s="14" t="s">
        <v>38</v>
      </c>
      <c r="H13" s="14" t="s">
        <v>39</v>
      </c>
      <c r="I13" s="83" t="s">
        <v>40</v>
      </c>
      <c r="J13" s="99"/>
    </row>
    <row r="14" spans="3:10" x14ac:dyDescent="0.25">
      <c r="C14" s="141" t="s">
        <v>41</v>
      </c>
      <c r="D14" s="142"/>
      <c r="E14" s="143"/>
      <c r="F14" s="15" t="s">
        <v>42</v>
      </c>
      <c r="G14" s="16">
        <v>2562</v>
      </c>
      <c r="H14" s="17">
        <v>0.05</v>
      </c>
      <c r="I14" s="84">
        <f>+G14*H14</f>
        <v>128.1</v>
      </c>
      <c r="J14" s="100"/>
    </row>
    <row r="15" spans="3:10" x14ac:dyDescent="0.25">
      <c r="C15" s="125"/>
      <c r="D15" s="126"/>
      <c r="E15" s="127"/>
      <c r="F15" s="18"/>
      <c r="G15" s="19"/>
      <c r="H15" s="20"/>
      <c r="I15" s="84"/>
      <c r="J15" s="100"/>
    </row>
    <row r="16" spans="3:10" x14ac:dyDescent="0.25">
      <c r="C16" s="125"/>
      <c r="D16" s="126"/>
      <c r="E16" s="127"/>
      <c r="F16" s="18"/>
      <c r="G16" s="19"/>
      <c r="H16" s="20"/>
      <c r="I16" s="84"/>
      <c r="J16" s="100"/>
    </row>
    <row r="17" spans="3:10" x14ac:dyDescent="0.25">
      <c r="C17" s="125"/>
      <c r="D17" s="126"/>
      <c r="E17" s="127"/>
      <c r="F17" s="18"/>
      <c r="G17" s="19"/>
      <c r="H17" s="20"/>
      <c r="I17" s="84"/>
      <c r="J17" s="100"/>
    </row>
    <row r="18" spans="3:10" ht="15.75" thickBot="1" x14ac:dyDescent="0.3">
      <c r="C18" s="134"/>
      <c r="D18" s="135"/>
      <c r="E18" s="136"/>
      <c r="F18" s="21"/>
      <c r="G18" s="22"/>
      <c r="H18" s="23"/>
      <c r="I18" s="85"/>
      <c r="J18" s="101"/>
    </row>
    <row r="19" spans="3:10" ht="15.75" thickBot="1" x14ac:dyDescent="0.3">
      <c r="C19" s="24"/>
      <c r="D19" s="11"/>
      <c r="E19" s="11"/>
      <c r="F19" s="11"/>
      <c r="G19" s="11"/>
      <c r="H19" s="11"/>
      <c r="I19" s="86" t="s">
        <v>43</v>
      </c>
      <c r="J19" s="102">
        <f>SUM(I14:I18)</f>
        <v>128.1</v>
      </c>
    </row>
    <row r="20" spans="3:10" ht="15.75" thickBot="1" x14ac:dyDescent="0.3">
      <c r="C20" s="13" t="s">
        <v>44</v>
      </c>
      <c r="D20" s="12"/>
      <c r="E20" s="11"/>
      <c r="F20" s="11"/>
      <c r="G20" s="11"/>
      <c r="H20" s="11"/>
      <c r="I20" s="81"/>
      <c r="J20" s="97"/>
    </row>
    <row r="21" spans="3:10" x14ac:dyDescent="0.25">
      <c r="C21" s="128" t="s">
        <v>36</v>
      </c>
      <c r="D21" s="129"/>
      <c r="E21" s="130"/>
      <c r="F21" s="14" t="s">
        <v>45</v>
      </c>
      <c r="G21" s="14" t="s">
        <v>46</v>
      </c>
      <c r="H21" s="14" t="s">
        <v>21</v>
      </c>
      <c r="I21" s="83" t="s">
        <v>40</v>
      </c>
      <c r="J21" s="99"/>
    </row>
    <row r="22" spans="3:10" x14ac:dyDescent="0.25">
      <c r="C22" s="125" t="s">
        <v>56</v>
      </c>
      <c r="D22" s="126"/>
      <c r="E22" s="127"/>
      <c r="F22" s="25" t="s">
        <v>58</v>
      </c>
      <c r="G22" s="26">
        <v>296000</v>
      </c>
      <c r="H22" s="27">
        <v>3.2000000000000001E-2</v>
      </c>
      <c r="I22" s="79">
        <f>+G22*H22</f>
        <v>9472</v>
      </c>
      <c r="J22" s="100"/>
    </row>
    <row r="23" spans="3:10" x14ac:dyDescent="0.25">
      <c r="C23" s="125"/>
      <c r="D23" s="126"/>
      <c r="E23" s="127"/>
      <c r="F23" s="25"/>
      <c r="G23" s="26"/>
      <c r="H23" s="27"/>
      <c r="I23" s="79"/>
      <c r="J23" s="100"/>
    </row>
    <row r="24" spans="3:10" x14ac:dyDescent="0.25">
      <c r="C24" s="125"/>
      <c r="D24" s="126"/>
      <c r="E24" s="127"/>
      <c r="F24" s="25"/>
      <c r="G24" s="26"/>
      <c r="H24" s="27"/>
      <c r="I24" s="79"/>
      <c r="J24" s="100"/>
    </row>
    <row r="25" spans="3:10" x14ac:dyDescent="0.25">
      <c r="C25" s="125"/>
      <c r="D25" s="126"/>
      <c r="E25" s="127"/>
      <c r="F25" s="25"/>
      <c r="G25" s="26"/>
      <c r="H25" s="27"/>
      <c r="I25" s="79"/>
      <c r="J25" s="100"/>
    </row>
    <row r="26" spans="3:10" x14ac:dyDescent="0.25">
      <c r="C26" s="28"/>
      <c r="D26" s="29"/>
      <c r="E26" s="30"/>
      <c r="F26" s="31"/>
      <c r="G26" s="32"/>
      <c r="H26" s="33"/>
      <c r="I26" s="87"/>
      <c r="J26" s="100"/>
    </row>
    <row r="27" spans="3:10" ht="15.75" thickBot="1" x14ac:dyDescent="0.3">
      <c r="C27" s="34"/>
      <c r="D27" s="35"/>
      <c r="E27" s="36"/>
      <c r="F27" s="21"/>
      <c r="G27" s="22"/>
      <c r="H27" s="23"/>
      <c r="I27" s="85"/>
      <c r="J27" s="101"/>
    </row>
    <row r="28" spans="3:10" ht="15.75" thickBot="1" x14ac:dyDescent="0.3">
      <c r="C28" s="24"/>
      <c r="D28" s="11"/>
      <c r="E28" s="11"/>
      <c r="F28" s="11"/>
      <c r="G28" s="11"/>
      <c r="H28" s="11"/>
      <c r="I28" s="86" t="s">
        <v>43</v>
      </c>
      <c r="J28" s="103">
        <f>SUM(I22:I27)</f>
        <v>9472</v>
      </c>
    </row>
    <row r="29" spans="3:10" ht="15.75" thickBot="1" x14ac:dyDescent="0.3">
      <c r="C29" s="13" t="s">
        <v>47</v>
      </c>
      <c r="D29" s="12"/>
      <c r="E29" s="11"/>
      <c r="F29" s="11"/>
      <c r="G29" s="11"/>
      <c r="H29" s="11"/>
      <c r="I29" s="81"/>
      <c r="J29" s="97"/>
    </row>
    <row r="30" spans="3:10" x14ac:dyDescent="0.25">
      <c r="C30" s="37" t="s">
        <v>48</v>
      </c>
      <c r="D30" s="38" t="s">
        <v>49</v>
      </c>
      <c r="E30" s="38"/>
      <c r="F30" s="39" t="s">
        <v>50</v>
      </c>
      <c r="G30" s="39" t="s">
        <v>51</v>
      </c>
      <c r="H30" s="39" t="s">
        <v>52</v>
      </c>
      <c r="I30" s="88" t="s">
        <v>40</v>
      </c>
      <c r="J30" s="104"/>
    </row>
    <row r="31" spans="3:10" x14ac:dyDescent="0.25">
      <c r="C31" s="40"/>
      <c r="D31" s="41"/>
      <c r="E31" s="42"/>
      <c r="F31" s="43"/>
      <c r="G31" s="43"/>
      <c r="H31" s="42"/>
      <c r="I31" s="89"/>
      <c r="J31" s="97"/>
    </row>
    <row r="32" spans="3:10" x14ac:dyDescent="0.25">
      <c r="C32" s="40"/>
      <c r="D32" s="41"/>
      <c r="E32" s="41"/>
      <c r="F32" s="31"/>
      <c r="G32" s="44"/>
      <c r="H32" s="45"/>
      <c r="I32" s="89"/>
      <c r="J32" s="97"/>
    </row>
    <row r="33" spans="3:10" x14ac:dyDescent="0.25">
      <c r="C33" s="40"/>
      <c r="D33" s="41"/>
      <c r="E33" s="41"/>
      <c r="F33" s="31"/>
      <c r="G33" s="44"/>
      <c r="H33" s="45"/>
      <c r="I33" s="89"/>
      <c r="J33" s="97"/>
    </row>
    <row r="34" spans="3:10" ht="15.75" thickBot="1" x14ac:dyDescent="0.3">
      <c r="C34" s="46"/>
      <c r="D34" s="47"/>
      <c r="E34" s="47"/>
      <c r="F34" s="47"/>
      <c r="G34" s="47"/>
      <c r="H34" s="47"/>
      <c r="I34" s="90"/>
      <c r="J34" s="97"/>
    </row>
    <row r="35" spans="3:10" ht="15.75" thickBot="1" x14ac:dyDescent="0.3">
      <c r="C35" s="24"/>
      <c r="D35" s="11"/>
      <c r="E35" s="11"/>
      <c r="F35" s="11"/>
      <c r="G35" s="11"/>
      <c r="H35" s="11"/>
      <c r="I35" s="86" t="s">
        <v>43</v>
      </c>
      <c r="J35" s="102">
        <f>SUM(I31:I34)</f>
        <v>0</v>
      </c>
    </row>
    <row r="36" spans="3:10" ht="15.75" thickBot="1" x14ac:dyDescent="0.3">
      <c r="C36" s="13" t="s">
        <v>53</v>
      </c>
      <c r="D36" s="12"/>
      <c r="E36" s="11"/>
      <c r="F36" s="11"/>
      <c r="G36" s="11"/>
      <c r="H36" s="11"/>
      <c r="I36" s="81"/>
      <c r="J36" s="97"/>
    </row>
    <row r="37" spans="3:10" x14ac:dyDescent="0.25">
      <c r="C37" s="128" t="s">
        <v>54</v>
      </c>
      <c r="D37" s="129"/>
      <c r="E37" s="130"/>
      <c r="F37" s="14" t="s">
        <v>45</v>
      </c>
      <c r="G37" s="48" t="s">
        <v>60</v>
      </c>
      <c r="H37" s="39" t="s">
        <v>61</v>
      </c>
      <c r="I37" s="91" t="s">
        <v>40</v>
      </c>
      <c r="J37" s="104"/>
    </row>
    <row r="38" spans="3:10" x14ac:dyDescent="0.25">
      <c r="C38" s="131" t="s">
        <v>57</v>
      </c>
      <c r="D38" s="132"/>
      <c r="E38" s="133"/>
      <c r="F38" s="50" t="s">
        <v>59</v>
      </c>
      <c r="G38" s="75">
        <v>0.5</v>
      </c>
      <c r="H38" s="78">
        <v>17000</v>
      </c>
      <c r="I38" s="92">
        <f>+G38*H38</f>
        <v>8500</v>
      </c>
      <c r="J38" s="97"/>
    </row>
    <row r="39" spans="3:10" x14ac:dyDescent="0.25">
      <c r="C39" s="116"/>
      <c r="D39" s="117"/>
      <c r="E39" s="118"/>
      <c r="F39" s="50"/>
      <c r="G39" s="49"/>
      <c r="H39" s="51"/>
      <c r="I39" s="92"/>
      <c r="J39" s="97"/>
    </row>
    <row r="40" spans="3:10" x14ac:dyDescent="0.25">
      <c r="C40" s="116"/>
      <c r="D40" s="117"/>
      <c r="E40" s="118"/>
      <c r="F40" s="50"/>
      <c r="G40" s="49"/>
      <c r="H40" s="51"/>
      <c r="I40" s="92"/>
      <c r="J40" s="97"/>
    </row>
    <row r="41" spans="3:10" x14ac:dyDescent="0.25">
      <c r="C41" s="116"/>
      <c r="D41" s="117"/>
      <c r="E41" s="118"/>
      <c r="F41" s="50"/>
      <c r="G41" s="49"/>
      <c r="H41" s="51"/>
      <c r="I41" s="92"/>
      <c r="J41" s="97"/>
    </row>
    <row r="42" spans="3:10" x14ac:dyDescent="0.25">
      <c r="C42" s="116"/>
      <c r="D42" s="117"/>
      <c r="E42" s="118"/>
      <c r="F42" s="50"/>
      <c r="G42" s="49"/>
      <c r="H42" s="52"/>
      <c r="I42" s="92"/>
      <c r="J42" s="97"/>
    </row>
    <row r="43" spans="3:10" ht="15.75" thickBot="1" x14ac:dyDescent="0.3">
      <c r="C43" s="119"/>
      <c r="D43" s="120"/>
      <c r="E43" s="121"/>
      <c r="F43" s="50"/>
      <c r="G43" s="49"/>
      <c r="H43" s="53"/>
      <c r="I43" s="93"/>
      <c r="J43" s="97"/>
    </row>
    <row r="44" spans="3:10" ht="15.75" thickBot="1" x14ac:dyDescent="0.3">
      <c r="C44" s="24"/>
      <c r="D44" s="11"/>
      <c r="E44" s="11"/>
      <c r="F44" s="54"/>
      <c r="G44" s="54"/>
      <c r="H44" s="11"/>
      <c r="I44" s="86" t="s">
        <v>43</v>
      </c>
      <c r="J44" s="102">
        <f>SUM(I38:I43)</f>
        <v>8500</v>
      </c>
    </row>
    <row r="45" spans="3:10" x14ac:dyDescent="0.25">
      <c r="C45" s="24"/>
      <c r="D45" s="11"/>
      <c r="E45" s="11"/>
      <c r="F45" s="11"/>
      <c r="G45" s="11"/>
      <c r="H45" s="11"/>
      <c r="I45" s="86"/>
      <c r="J45" s="97"/>
    </row>
    <row r="46" spans="3:10" x14ac:dyDescent="0.25">
      <c r="C46" s="24"/>
      <c r="D46" s="11"/>
      <c r="E46" s="11"/>
      <c r="F46" s="11"/>
      <c r="G46" s="11"/>
      <c r="H46" s="11"/>
      <c r="I46" s="86"/>
      <c r="J46" s="97"/>
    </row>
    <row r="47" spans="3:10" x14ac:dyDescent="0.25">
      <c r="C47" s="24"/>
      <c r="D47" s="11"/>
      <c r="E47" s="11"/>
      <c r="F47" s="11"/>
      <c r="G47" s="11"/>
      <c r="H47" s="11"/>
      <c r="I47" s="86"/>
      <c r="J47" s="97"/>
    </row>
    <row r="48" spans="3:10" x14ac:dyDescent="0.25">
      <c r="C48" s="24"/>
      <c r="D48" s="11"/>
      <c r="E48" s="11"/>
      <c r="F48" s="11"/>
      <c r="G48" s="11"/>
      <c r="H48" s="11"/>
      <c r="I48" s="86"/>
      <c r="J48" s="97"/>
    </row>
    <row r="49" spans="3:10" ht="15.75" thickBot="1" x14ac:dyDescent="0.3">
      <c r="C49" s="34"/>
      <c r="D49" s="35"/>
      <c r="E49" s="35"/>
      <c r="F49" s="11"/>
      <c r="G49" s="11"/>
      <c r="H49" s="11"/>
      <c r="I49" s="94"/>
      <c r="J49" s="97"/>
    </row>
    <row r="50" spans="3:10" ht="15.75" thickBot="1" x14ac:dyDescent="0.3">
      <c r="C50" s="55"/>
      <c r="D50" s="54"/>
      <c r="E50" s="54"/>
      <c r="F50" s="11"/>
      <c r="G50" s="11"/>
      <c r="H50" s="11"/>
      <c r="I50" s="94"/>
      <c r="J50" s="97"/>
    </row>
    <row r="51" spans="3:10" ht="15.75" thickBot="1" x14ac:dyDescent="0.3">
      <c r="C51" s="122" t="s">
        <v>55</v>
      </c>
      <c r="D51" s="123"/>
      <c r="E51" s="123"/>
      <c r="F51" s="123"/>
      <c r="G51" s="123"/>
      <c r="H51" s="123"/>
      <c r="I51" s="124"/>
      <c r="J51" s="105">
        <f>ROUND(J19+J28+J35+J44,0)</f>
        <v>18100</v>
      </c>
    </row>
    <row r="54" spans="3:10" ht="15.75" thickBot="1" x14ac:dyDescent="0.3"/>
    <row r="55" spans="3:10" x14ac:dyDescent="0.25">
      <c r="C55" s="144" t="s">
        <v>28</v>
      </c>
      <c r="D55" s="145"/>
      <c r="E55" s="145"/>
      <c r="F55" s="145"/>
      <c r="G55" s="146"/>
      <c r="H55" s="144" t="s">
        <v>29</v>
      </c>
      <c r="I55" s="145"/>
      <c r="J55" s="146"/>
    </row>
    <row r="56" spans="3:10" x14ac:dyDescent="0.25">
      <c r="C56" s="147" t="s">
        <v>30</v>
      </c>
      <c r="D56" s="151"/>
      <c r="E56" s="151"/>
      <c r="F56" s="151"/>
      <c r="G56" s="139"/>
      <c r="H56" s="147"/>
      <c r="I56" s="138"/>
      <c r="J56" s="139"/>
    </row>
    <row r="57" spans="3:10" x14ac:dyDescent="0.25">
      <c r="C57" s="152" t="s">
        <v>62</v>
      </c>
      <c r="D57" s="153"/>
      <c r="E57" s="153"/>
      <c r="F57" s="153"/>
      <c r="G57" s="154"/>
      <c r="H57" s="147"/>
      <c r="I57" s="138"/>
      <c r="J57" s="139"/>
    </row>
    <row r="58" spans="3:10" ht="15.75" thickBot="1" x14ac:dyDescent="0.3">
      <c r="C58" s="155" t="s">
        <v>63</v>
      </c>
      <c r="D58" s="156"/>
      <c r="E58" s="156"/>
      <c r="F58" s="156"/>
      <c r="G58" s="157"/>
      <c r="H58" s="148"/>
      <c r="I58" s="149"/>
      <c r="J58" s="150"/>
    </row>
    <row r="59" spans="3:10" x14ac:dyDescent="0.25">
      <c r="C59" s="10"/>
      <c r="D59" s="11"/>
      <c r="E59" s="11"/>
      <c r="F59" s="11"/>
      <c r="G59" s="11"/>
      <c r="H59" s="11"/>
      <c r="I59" s="81"/>
      <c r="J59" s="97"/>
    </row>
    <row r="60" spans="3:10" x14ac:dyDescent="0.25">
      <c r="C60" s="10" t="s">
        <v>31</v>
      </c>
      <c r="D60" s="137">
        <v>2</v>
      </c>
      <c r="E60" s="137"/>
      <c r="F60" s="137"/>
      <c r="G60" s="137"/>
      <c r="H60" s="138" t="s">
        <v>32</v>
      </c>
      <c r="I60" s="138"/>
      <c r="J60" s="139"/>
    </row>
    <row r="61" spans="3:10" ht="30" customHeight="1" x14ac:dyDescent="0.25">
      <c r="C61" s="10" t="s">
        <v>33</v>
      </c>
      <c r="D61" s="140" t="s">
        <v>93</v>
      </c>
      <c r="E61" s="140"/>
      <c r="F61" s="140"/>
      <c r="G61" s="140"/>
      <c r="H61" s="12"/>
      <c r="I61" s="86" t="s">
        <v>34</v>
      </c>
      <c r="J61" s="98" t="s">
        <v>8</v>
      </c>
    </row>
    <row r="62" spans="3:10" x14ac:dyDescent="0.25">
      <c r="C62" s="13"/>
      <c r="D62" s="12"/>
      <c r="E62" s="11"/>
      <c r="F62" s="12"/>
      <c r="G62" s="12"/>
      <c r="H62" s="12"/>
      <c r="I62" s="82"/>
      <c r="J62" s="97"/>
    </row>
    <row r="63" spans="3:10" ht="15.75" thickBot="1" x14ac:dyDescent="0.3">
      <c r="C63" s="13" t="s">
        <v>35</v>
      </c>
      <c r="D63" s="12"/>
      <c r="E63" s="11"/>
      <c r="F63" s="11"/>
      <c r="G63" s="11"/>
      <c r="H63" s="11"/>
      <c r="I63" s="81"/>
      <c r="J63" s="97"/>
    </row>
    <row r="64" spans="3:10" x14ac:dyDescent="0.25">
      <c r="C64" s="128" t="s">
        <v>36</v>
      </c>
      <c r="D64" s="129"/>
      <c r="E64" s="130"/>
      <c r="F64" s="14" t="s">
        <v>37</v>
      </c>
      <c r="G64" s="14" t="s">
        <v>38</v>
      </c>
      <c r="H64" s="14" t="s">
        <v>39</v>
      </c>
      <c r="I64" s="83" t="s">
        <v>40</v>
      </c>
      <c r="J64" s="99"/>
    </row>
    <row r="65" spans="3:10" x14ac:dyDescent="0.25">
      <c r="C65" s="141" t="s">
        <v>41</v>
      </c>
      <c r="D65" s="142"/>
      <c r="E65" s="143"/>
      <c r="F65" s="15" t="s">
        <v>42</v>
      </c>
      <c r="G65" s="68">
        <v>2562</v>
      </c>
      <c r="H65" s="17">
        <v>0.2</v>
      </c>
      <c r="I65" s="84">
        <f>+G65*H65</f>
        <v>512.4</v>
      </c>
      <c r="J65" s="100"/>
    </row>
    <row r="66" spans="3:10" x14ac:dyDescent="0.25">
      <c r="C66" s="125"/>
      <c r="D66" s="126"/>
      <c r="E66" s="127"/>
      <c r="F66" s="18"/>
      <c r="G66" s="69"/>
      <c r="H66" s="20"/>
      <c r="I66" s="84"/>
      <c r="J66" s="100"/>
    </row>
    <row r="67" spans="3:10" x14ac:dyDescent="0.25">
      <c r="C67" s="125"/>
      <c r="D67" s="126"/>
      <c r="E67" s="127"/>
      <c r="F67" s="18"/>
      <c r="G67" s="69"/>
      <c r="H67" s="20"/>
      <c r="I67" s="84"/>
      <c r="J67" s="100"/>
    </row>
    <row r="68" spans="3:10" x14ac:dyDescent="0.25">
      <c r="C68" s="125"/>
      <c r="D68" s="126"/>
      <c r="E68" s="127"/>
      <c r="F68" s="18"/>
      <c r="G68" s="69"/>
      <c r="H68" s="20"/>
      <c r="I68" s="84"/>
      <c r="J68" s="100"/>
    </row>
    <row r="69" spans="3:10" ht="15.75" thickBot="1" x14ac:dyDescent="0.3">
      <c r="C69" s="134"/>
      <c r="D69" s="135"/>
      <c r="E69" s="136"/>
      <c r="F69" s="21"/>
      <c r="G69" s="70"/>
      <c r="H69" s="23"/>
      <c r="I69" s="85"/>
      <c r="J69" s="101"/>
    </row>
    <row r="70" spans="3:10" ht="15.75" thickBot="1" x14ac:dyDescent="0.3">
      <c r="C70" s="24"/>
      <c r="D70" s="11"/>
      <c r="E70" s="11"/>
      <c r="F70" s="11"/>
      <c r="G70" s="11"/>
      <c r="H70" s="11"/>
      <c r="I70" s="86" t="s">
        <v>43</v>
      </c>
      <c r="J70" s="102">
        <f>SUM(I65:I69)</f>
        <v>512.4</v>
      </c>
    </row>
    <row r="71" spans="3:10" ht="15.75" thickBot="1" x14ac:dyDescent="0.3">
      <c r="C71" s="13" t="s">
        <v>44</v>
      </c>
      <c r="D71" s="12"/>
      <c r="E71" s="11"/>
      <c r="F71" s="11"/>
      <c r="G71" s="11"/>
      <c r="H71" s="11"/>
      <c r="I71" s="81"/>
      <c r="J71" s="97"/>
    </row>
    <row r="72" spans="3:10" x14ac:dyDescent="0.25">
      <c r="C72" s="128" t="s">
        <v>36</v>
      </c>
      <c r="D72" s="129"/>
      <c r="E72" s="130"/>
      <c r="F72" s="14" t="s">
        <v>45</v>
      </c>
      <c r="G72" s="14" t="s">
        <v>46</v>
      </c>
      <c r="H72" s="14" t="s">
        <v>21</v>
      </c>
      <c r="I72" s="83" t="s">
        <v>40</v>
      </c>
      <c r="J72" s="99"/>
    </row>
    <row r="73" spans="3:10" x14ac:dyDescent="0.25">
      <c r="C73" s="125" t="s">
        <v>64</v>
      </c>
      <c r="D73" s="126"/>
      <c r="E73" s="127"/>
      <c r="F73" s="25" t="s">
        <v>68</v>
      </c>
      <c r="G73" s="65">
        <v>1705</v>
      </c>
      <c r="H73" s="27">
        <v>0.46</v>
      </c>
      <c r="I73" s="79">
        <f>+G73*H73</f>
        <v>784.30000000000007</v>
      </c>
      <c r="J73" s="100"/>
    </row>
    <row r="74" spans="3:10" x14ac:dyDescent="0.25">
      <c r="C74" s="125" t="s">
        <v>65</v>
      </c>
      <c r="D74" s="126"/>
      <c r="E74" s="127"/>
      <c r="F74" s="25" t="s">
        <v>8</v>
      </c>
      <c r="G74" s="65">
        <v>49000</v>
      </c>
      <c r="H74" s="27">
        <v>1.3</v>
      </c>
      <c r="I74" s="79">
        <f t="shared" ref="I74:I76" si="0">+G74*H74</f>
        <v>63700</v>
      </c>
      <c r="J74" s="100"/>
    </row>
    <row r="75" spans="3:10" x14ac:dyDescent="0.25">
      <c r="C75" s="125" t="s">
        <v>66</v>
      </c>
      <c r="D75" s="126"/>
      <c r="E75" s="127"/>
      <c r="F75" s="25" t="s">
        <v>69</v>
      </c>
      <c r="G75" s="65">
        <v>80</v>
      </c>
      <c r="H75" s="27">
        <v>1.3</v>
      </c>
      <c r="I75" s="79">
        <f t="shared" si="0"/>
        <v>104</v>
      </c>
      <c r="J75" s="100"/>
    </row>
    <row r="76" spans="3:10" x14ac:dyDescent="0.25">
      <c r="C76" s="125" t="s">
        <v>67</v>
      </c>
      <c r="D76" s="126"/>
      <c r="E76" s="127"/>
      <c r="F76" s="25" t="s">
        <v>68</v>
      </c>
      <c r="G76" s="65">
        <v>35000</v>
      </c>
      <c r="H76" s="27">
        <v>0.08</v>
      </c>
      <c r="I76" s="79">
        <f t="shared" si="0"/>
        <v>2800</v>
      </c>
      <c r="J76" s="100"/>
    </row>
    <row r="77" spans="3:10" x14ac:dyDescent="0.25">
      <c r="C77" s="28"/>
      <c r="D77" s="29"/>
      <c r="E77" s="30"/>
      <c r="F77" s="31"/>
      <c r="G77" s="66"/>
      <c r="H77" s="33"/>
      <c r="I77" s="87"/>
      <c r="J77" s="100"/>
    </row>
    <row r="78" spans="3:10" ht="15.75" thickBot="1" x14ac:dyDescent="0.3">
      <c r="C78" s="34"/>
      <c r="D78" s="35"/>
      <c r="E78" s="36"/>
      <c r="F78" s="21"/>
      <c r="G78" s="67"/>
      <c r="H78" s="23"/>
      <c r="I78" s="85"/>
      <c r="J78" s="101"/>
    </row>
    <row r="79" spans="3:10" ht="15.75" thickBot="1" x14ac:dyDescent="0.3">
      <c r="C79" s="24"/>
      <c r="D79" s="11"/>
      <c r="E79" s="11"/>
      <c r="F79" s="11"/>
      <c r="G79" s="11"/>
      <c r="H79" s="11"/>
      <c r="I79" s="86" t="s">
        <v>43</v>
      </c>
      <c r="J79" s="103">
        <f>SUM(I73:I78)</f>
        <v>67388.3</v>
      </c>
    </row>
    <row r="80" spans="3:10" ht="15.75" thickBot="1" x14ac:dyDescent="0.3">
      <c r="C80" s="13" t="s">
        <v>47</v>
      </c>
      <c r="D80" s="12"/>
      <c r="E80" s="11"/>
      <c r="F80" s="11"/>
      <c r="G80" s="11"/>
      <c r="H80" s="11"/>
      <c r="I80" s="81"/>
      <c r="J80" s="97"/>
    </row>
    <row r="81" spans="3:10" x14ac:dyDescent="0.25">
      <c r="C81" s="37" t="s">
        <v>48</v>
      </c>
      <c r="D81" s="38" t="s">
        <v>49</v>
      </c>
      <c r="E81" s="38"/>
      <c r="F81" s="39" t="s">
        <v>50</v>
      </c>
      <c r="G81" s="39" t="s">
        <v>51</v>
      </c>
      <c r="H81" s="39" t="s">
        <v>52</v>
      </c>
      <c r="I81" s="88" t="s">
        <v>40</v>
      </c>
      <c r="J81" s="104"/>
    </row>
    <row r="82" spans="3:10" x14ac:dyDescent="0.25">
      <c r="C82" s="40"/>
      <c r="D82" s="41"/>
      <c r="E82" s="42"/>
      <c r="F82" s="43"/>
      <c r="G82" s="43"/>
      <c r="H82" s="42"/>
      <c r="I82" s="89"/>
      <c r="J82" s="97"/>
    </row>
    <row r="83" spans="3:10" x14ac:dyDescent="0.25">
      <c r="C83" s="40"/>
      <c r="D83" s="41"/>
      <c r="E83" s="41"/>
      <c r="F83" s="31"/>
      <c r="G83" s="44"/>
      <c r="H83" s="45"/>
      <c r="I83" s="89"/>
      <c r="J83" s="97"/>
    </row>
    <row r="84" spans="3:10" x14ac:dyDescent="0.25">
      <c r="C84" s="40"/>
      <c r="D84" s="41"/>
      <c r="E84" s="41"/>
      <c r="F84" s="31"/>
      <c r="G84" s="44"/>
      <c r="H84" s="45"/>
      <c r="I84" s="89"/>
      <c r="J84" s="97"/>
    </row>
    <row r="85" spans="3:10" ht="15.75" thickBot="1" x14ac:dyDescent="0.3">
      <c r="C85" s="46"/>
      <c r="D85" s="47"/>
      <c r="E85" s="47"/>
      <c r="F85" s="47"/>
      <c r="G85" s="47"/>
      <c r="H85" s="47"/>
      <c r="I85" s="90"/>
      <c r="J85" s="97"/>
    </row>
    <row r="86" spans="3:10" ht="15.75" thickBot="1" x14ac:dyDescent="0.3">
      <c r="C86" s="24"/>
      <c r="D86" s="11"/>
      <c r="E86" s="11"/>
      <c r="F86" s="11"/>
      <c r="G86" s="11"/>
      <c r="H86" s="11"/>
      <c r="I86" s="86" t="s">
        <v>43</v>
      </c>
      <c r="J86" s="102">
        <f>SUM(I82:I85)</f>
        <v>0</v>
      </c>
    </row>
    <row r="87" spans="3:10" ht="15.75" thickBot="1" x14ac:dyDescent="0.3">
      <c r="C87" s="13" t="s">
        <v>53</v>
      </c>
      <c r="D87" s="12"/>
      <c r="E87" s="11"/>
      <c r="F87" s="11"/>
      <c r="G87" s="11"/>
      <c r="H87" s="11"/>
      <c r="I87" s="81"/>
      <c r="J87" s="97"/>
    </row>
    <row r="88" spans="3:10" x14ac:dyDescent="0.25">
      <c r="C88" s="128" t="s">
        <v>54</v>
      </c>
      <c r="D88" s="129"/>
      <c r="E88" s="130"/>
      <c r="F88" s="14" t="s">
        <v>45</v>
      </c>
      <c r="G88" s="48" t="s">
        <v>60</v>
      </c>
      <c r="H88" s="39" t="s">
        <v>61</v>
      </c>
      <c r="I88" s="91" t="s">
        <v>40</v>
      </c>
      <c r="J88" s="104"/>
    </row>
    <row r="89" spans="3:10" x14ac:dyDescent="0.25">
      <c r="C89" s="131" t="s">
        <v>57</v>
      </c>
      <c r="D89" s="132"/>
      <c r="E89" s="133"/>
      <c r="F89" s="50" t="s">
        <v>59</v>
      </c>
      <c r="G89" s="49">
        <v>0.38</v>
      </c>
      <c r="H89" s="71">
        <v>17000</v>
      </c>
      <c r="I89" s="92">
        <f>+G89*H89</f>
        <v>6460</v>
      </c>
      <c r="J89" s="97"/>
    </row>
    <row r="90" spans="3:10" x14ac:dyDescent="0.25">
      <c r="C90" s="116"/>
      <c r="D90" s="117"/>
      <c r="E90" s="118"/>
      <c r="F90" s="50"/>
      <c r="G90" s="49"/>
      <c r="H90" s="72"/>
      <c r="I90" s="92"/>
      <c r="J90" s="97"/>
    </row>
    <row r="91" spans="3:10" x14ac:dyDescent="0.25">
      <c r="C91" s="116"/>
      <c r="D91" s="117"/>
      <c r="E91" s="118"/>
      <c r="F91" s="50"/>
      <c r="G91" s="49"/>
      <c r="H91" s="72"/>
      <c r="I91" s="92"/>
      <c r="J91" s="97"/>
    </row>
    <row r="92" spans="3:10" x14ac:dyDescent="0.25">
      <c r="C92" s="116"/>
      <c r="D92" s="117"/>
      <c r="E92" s="118"/>
      <c r="F92" s="50"/>
      <c r="G92" s="49"/>
      <c r="H92" s="72"/>
      <c r="I92" s="92"/>
      <c r="J92" s="97"/>
    </row>
    <row r="93" spans="3:10" x14ac:dyDescent="0.25">
      <c r="C93" s="116"/>
      <c r="D93" s="117"/>
      <c r="E93" s="118"/>
      <c r="F93" s="50"/>
      <c r="G93" s="49"/>
      <c r="H93" s="73"/>
      <c r="I93" s="92"/>
      <c r="J93" s="97"/>
    </row>
    <row r="94" spans="3:10" ht="15.75" thickBot="1" x14ac:dyDescent="0.3">
      <c r="C94" s="119"/>
      <c r="D94" s="120"/>
      <c r="E94" s="121"/>
      <c r="F94" s="50"/>
      <c r="G94" s="49"/>
      <c r="H94" s="74"/>
      <c r="I94" s="93"/>
      <c r="J94" s="97"/>
    </row>
    <row r="95" spans="3:10" ht="15.75" thickBot="1" x14ac:dyDescent="0.3">
      <c r="C95" s="24"/>
      <c r="D95" s="11"/>
      <c r="E95" s="11"/>
      <c r="F95" s="54"/>
      <c r="G95" s="54"/>
      <c r="H95" s="11"/>
      <c r="I95" s="86" t="s">
        <v>43</v>
      </c>
      <c r="J95" s="102">
        <f>SUM(I89:I94)</f>
        <v>6460</v>
      </c>
    </row>
    <row r="96" spans="3:10" x14ac:dyDescent="0.25">
      <c r="C96" s="24"/>
      <c r="D96" s="11"/>
      <c r="E96" s="11"/>
      <c r="F96" s="11"/>
      <c r="G96" s="11"/>
      <c r="H96" s="11"/>
      <c r="I96" s="86"/>
      <c r="J96" s="97"/>
    </row>
    <row r="97" spans="3:10" x14ac:dyDescent="0.25">
      <c r="C97" s="24"/>
      <c r="D97" s="11"/>
      <c r="E97" s="11"/>
      <c r="F97" s="11"/>
      <c r="G97" s="11"/>
      <c r="H97" s="11"/>
      <c r="I97" s="86"/>
      <c r="J97" s="97"/>
    </row>
    <row r="98" spans="3:10" x14ac:dyDescent="0.25">
      <c r="C98" s="24"/>
      <c r="D98" s="11"/>
      <c r="E98" s="11"/>
      <c r="F98" s="11"/>
      <c r="G98" s="11"/>
      <c r="H98" s="11"/>
      <c r="I98" s="86"/>
      <c r="J98" s="97"/>
    </row>
    <row r="99" spans="3:10" x14ac:dyDescent="0.25">
      <c r="C99" s="24"/>
      <c r="D99" s="11"/>
      <c r="E99" s="11"/>
      <c r="F99" s="11"/>
      <c r="G99" s="11"/>
      <c r="H99" s="11"/>
      <c r="I99" s="86"/>
      <c r="J99" s="97"/>
    </row>
    <row r="100" spans="3:10" ht="15.75" thickBot="1" x14ac:dyDescent="0.3">
      <c r="C100" s="34"/>
      <c r="D100" s="35"/>
      <c r="E100" s="35"/>
      <c r="F100" s="11"/>
      <c r="G100" s="11"/>
      <c r="H100" s="11"/>
      <c r="I100" s="94"/>
      <c r="J100" s="97"/>
    </row>
    <row r="101" spans="3:10" ht="15.75" thickBot="1" x14ac:dyDescent="0.3">
      <c r="C101" s="55"/>
      <c r="D101" s="54"/>
      <c r="E101" s="54"/>
      <c r="F101" s="11"/>
      <c r="G101" s="11"/>
      <c r="H101" s="11"/>
      <c r="I101" s="94"/>
      <c r="J101" s="97"/>
    </row>
    <row r="102" spans="3:10" ht="15.75" thickBot="1" x14ac:dyDescent="0.3">
      <c r="C102" s="122" t="s">
        <v>55</v>
      </c>
      <c r="D102" s="123"/>
      <c r="E102" s="123"/>
      <c r="F102" s="123"/>
      <c r="G102" s="123"/>
      <c r="H102" s="123"/>
      <c r="I102" s="124"/>
      <c r="J102" s="105">
        <f>ROUND(J70+J79+J86+J95,0)</f>
        <v>74361</v>
      </c>
    </row>
    <row r="105" spans="3:10" ht="15.75" thickBot="1" x14ac:dyDescent="0.3"/>
    <row r="106" spans="3:10" x14ac:dyDescent="0.25">
      <c r="C106" s="144" t="s">
        <v>28</v>
      </c>
      <c r="D106" s="145"/>
      <c r="E106" s="145"/>
      <c r="F106" s="145"/>
      <c r="G106" s="146"/>
      <c r="H106" s="144" t="s">
        <v>29</v>
      </c>
      <c r="I106" s="145"/>
      <c r="J106" s="146"/>
    </row>
    <row r="107" spans="3:10" x14ac:dyDescent="0.25">
      <c r="C107" s="147" t="s">
        <v>30</v>
      </c>
      <c r="D107" s="151"/>
      <c r="E107" s="151"/>
      <c r="F107" s="151"/>
      <c r="G107" s="139"/>
      <c r="H107" s="147"/>
      <c r="I107" s="138"/>
      <c r="J107" s="139"/>
    </row>
    <row r="108" spans="3:10" x14ac:dyDescent="0.25">
      <c r="C108" s="152" t="s">
        <v>62</v>
      </c>
      <c r="D108" s="153"/>
      <c r="E108" s="153"/>
      <c r="F108" s="153"/>
      <c r="G108" s="154"/>
      <c r="H108" s="147"/>
      <c r="I108" s="138"/>
      <c r="J108" s="139"/>
    </row>
    <row r="109" spans="3:10" ht="15.75" thickBot="1" x14ac:dyDescent="0.3">
      <c r="C109" s="155" t="s">
        <v>63</v>
      </c>
      <c r="D109" s="156"/>
      <c r="E109" s="156"/>
      <c r="F109" s="156"/>
      <c r="G109" s="157"/>
      <c r="H109" s="148"/>
      <c r="I109" s="149"/>
      <c r="J109" s="150"/>
    </row>
    <row r="110" spans="3:10" x14ac:dyDescent="0.25">
      <c r="C110" s="10"/>
      <c r="D110" s="11"/>
      <c r="E110" s="11"/>
      <c r="F110" s="11"/>
      <c r="G110" s="11"/>
      <c r="H110" s="11"/>
      <c r="I110" s="81"/>
      <c r="J110" s="97"/>
    </row>
    <row r="111" spans="3:10" x14ac:dyDescent="0.25">
      <c r="C111" s="10" t="s">
        <v>31</v>
      </c>
      <c r="D111" s="137">
        <v>3</v>
      </c>
      <c r="E111" s="137"/>
      <c r="F111" s="137"/>
      <c r="G111" s="137"/>
      <c r="H111" s="138" t="s">
        <v>32</v>
      </c>
      <c r="I111" s="138"/>
      <c r="J111" s="139"/>
    </row>
    <row r="112" spans="3:10" ht="30" customHeight="1" x14ac:dyDescent="0.25">
      <c r="C112" s="10" t="s">
        <v>33</v>
      </c>
      <c r="D112" s="140" t="s">
        <v>72</v>
      </c>
      <c r="E112" s="140"/>
      <c r="F112" s="140"/>
      <c r="G112" s="140"/>
      <c r="H112" s="12"/>
      <c r="I112" s="86" t="s">
        <v>34</v>
      </c>
      <c r="J112" s="98" t="s">
        <v>71</v>
      </c>
    </row>
    <row r="113" spans="3:10" x14ac:dyDescent="0.25">
      <c r="C113" s="13"/>
      <c r="D113" s="12"/>
      <c r="E113" s="11"/>
      <c r="F113" s="12"/>
      <c r="G113" s="12"/>
      <c r="H113" s="12"/>
      <c r="I113" s="82"/>
      <c r="J113" s="97"/>
    </row>
    <row r="114" spans="3:10" ht="15.75" thickBot="1" x14ac:dyDescent="0.3">
      <c r="C114" s="13" t="s">
        <v>35</v>
      </c>
      <c r="D114" s="12"/>
      <c r="E114" s="11"/>
      <c r="F114" s="11"/>
      <c r="G114" s="11"/>
      <c r="H114" s="11"/>
      <c r="I114" s="81"/>
      <c r="J114" s="97"/>
    </row>
    <row r="115" spans="3:10" x14ac:dyDescent="0.25">
      <c r="C115" s="128" t="s">
        <v>36</v>
      </c>
      <c r="D115" s="129"/>
      <c r="E115" s="130"/>
      <c r="F115" s="14" t="s">
        <v>37</v>
      </c>
      <c r="G115" s="14" t="s">
        <v>38</v>
      </c>
      <c r="H115" s="14" t="s">
        <v>39</v>
      </c>
      <c r="I115" s="83" t="s">
        <v>40</v>
      </c>
      <c r="J115" s="99"/>
    </row>
    <row r="116" spans="3:10" x14ac:dyDescent="0.25">
      <c r="C116" s="141" t="s">
        <v>41</v>
      </c>
      <c r="D116" s="142"/>
      <c r="E116" s="143"/>
      <c r="F116" s="15" t="s">
        <v>42</v>
      </c>
      <c r="G116" s="68">
        <v>2562</v>
      </c>
      <c r="H116" s="17">
        <v>0.5</v>
      </c>
      <c r="I116" s="84">
        <f>+G116*H116</f>
        <v>1281</v>
      </c>
      <c r="J116" s="100"/>
    </row>
    <row r="117" spans="3:10" x14ac:dyDescent="0.25">
      <c r="C117" s="125"/>
      <c r="D117" s="126"/>
      <c r="E117" s="127"/>
      <c r="F117" s="18"/>
      <c r="G117" s="69"/>
      <c r="H117" s="20"/>
      <c r="I117" s="84"/>
      <c r="J117" s="100"/>
    </row>
    <row r="118" spans="3:10" x14ac:dyDescent="0.25">
      <c r="C118" s="125"/>
      <c r="D118" s="126"/>
      <c r="E118" s="127"/>
      <c r="F118" s="18"/>
      <c r="G118" s="69"/>
      <c r="H118" s="20"/>
      <c r="I118" s="84"/>
      <c r="J118" s="100"/>
    </row>
    <row r="119" spans="3:10" x14ac:dyDescent="0.25">
      <c r="C119" s="125"/>
      <c r="D119" s="126"/>
      <c r="E119" s="127"/>
      <c r="F119" s="18"/>
      <c r="G119" s="69"/>
      <c r="H119" s="20"/>
      <c r="I119" s="84"/>
      <c r="J119" s="100"/>
    </row>
    <row r="120" spans="3:10" ht="15.75" thickBot="1" x14ac:dyDescent="0.3">
      <c r="C120" s="134"/>
      <c r="D120" s="135"/>
      <c r="E120" s="136"/>
      <c r="F120" s="21"/>
      <c r="G120" s="70"/>
      <c r="H120" s="23"/>
      <c r="I120" s="85"/>
      <c r="J120" s="101"/>
    </row>
    <row r="121" spans="3:10" ht="15.75" thickBot="1" x14ac:dyDescent="0.3">
      <c r="C121" s="24"/>
      <c r="D121" s="11"/>
      <c r="E121" s="11"/>
      <c r="F121" s="11"/>
      <c r="G121" s="11"/>
      <c r="H121" s="11"/>
      <c r="I121" s="86" t="s">
        <v>43</v>
      </c>
      <c r="J121" s="102">
        <f>SUM(I116:I120)</f>
        <v>1281</v>
      </c>
    </row>
    <row r="122" spans="3:10" ht="15.75" thickBot="1" x14ac:dyDescent="0.3">
      <c r="C122" s="13" t="s">
        <v>44</v>
      </c>
      <c r="D122" s="12"/>
      <c r="E122" s="11"/>
      <c r="F122" s="11"/>
      <c r="G122" s="11"/>
      <c r="H122" s="11"/>
      <c r="I122" s="81"/>
      <c r="J122" s="97"/>
    </row>
    <row r="123" spans="3:10" x14ac:dyDescent="0.25">
      <c r="C123" s="128" t="s">
        <v>36</v>
      </c>
      <c r="D123" s="129"/>
      <c r="E123" s="130"/>
      <c r="F123" s="14" t="s">
        <v>45</v>
      </c>
      <c r="G123" s="14" t="s">
        <v>46</v>
      </c>
      <c r="H123" s="14" t="s">
        <v>21</v>
      </c>
      <c r="I123" s="83" t="s">
        <v>40</v>
      </c>
      <c r="J123" s="99"/>
    </row>
    <row r="124" spans="3:10" x14ac:dyDescent="0.25">
      <c r="C124" s="125" t="s">
        <v>64</v>
      </c>
      <c r="D124" s="126"/>
      <c r="E124" s="127"/>
      <c r="F124" s="25" t="s">
        <v>68</v>
      </c>
      <c r="G124" s="65">
        <v>1705</v>
      </c>
      <c r="H124" s="27">
        <v>0.33</v>
      </c>
      <c r="I124" s="79">
        <f>+G124*H124</f>
        <v>562.65</v>
      </c>
      <c r="J124" s="100"/>
    </row>
    <row r="125" spans="3:10" x14ac:dyDescent="0.25">
      <c r="C125" s="125" t="s">
        <v>65</v>
      </c>
      <c r="D125" s="126"/>
      <c r="E125" s="127"/>
      <c r="F125" s="25" t="s">
        <v>8</v>
      </c>
      <c r="G125" s="65">
        <v>49000</v>
      </c>
      <c r="H125" s="27">
        <v>0.44</v>
      </c>
      <c r="I125" s="79">
        <f t="shared" ref="I125:I127" si="1">+G125*H125</f>
        <v>21560</v>
      </c>
      <c r="J125" s="100"/>
    </row>
    <row r="126" spans="3:10" x14ac:dyDescent="0.25">
      <c r="C126" s="125" t="s">
        <v>66</v>
      </c>
      <c r="D126" s="126"/>
      <c r="E126" s="127"/>
      <c r="F126" s="25" t="s">
        <v>69</v>
      </c>
      <c r="G126" s="65">
        <v>80</v>
      </c>
      <c r="H126" s="27">
        <v>0.1</v>
      </c>
      <c r="I126" s="79">
        <f t="shared" si="1"/>
        <v>8</v>
      </c>
      <c r="J126" s="100"/>
    </row>
    <row r="127" spans="3:10" x14ac:dyDescent="0.25">
      <c r="C127" s="125" t="s">
        <v>67</v>
      </c>
      <c r="D127" s="126"/>
      <c r="E127" s="127"/>
      <c r="F127" s="25" t="s">
        <v>68</v>
      </c>
      <c r="G127" s="65">
        <v>35000</v>
      </c>
      <c r="H127" s="27">
        <v>0.03</v>
      </c>
      <c r="I127" s="79">
        <f t="shared" si="1"/>
        <v>1050</v>
      </c>
      <c r="J127" s="100"/>
    </row>
    <row r="128" spans="3:10" x14ac:dyDescent="0.25">
      <c r="C128" s="28"/>
      <c r="D128" s="29"/>
      <c r="E128" s="30"/>
      <c r="F128" s="31"/>
      <c r="G128" s="66"/>
      <c r="H128" s="33"/>
      <c r="I128" s="87"/>
      <c r="J128" s="100"/>
    </row>
    <row r="129" spans="3:10" ht="15.75" thickBot="1" x14ac:dyDescent="0.3">
      <c r="C129" s="34"/>
      <c r="D129" s="35"/>
      <c r="E129" s="36"/>
      <c r="F129" s="21"/>
      <c r="G129" s="67"/>
      <c r="H129" s="23"/>
      <c r="I129" s="85"/>
      <c r="J129" s="101"/>
    </row>
    <row r="130" spans="3:10" ht="15.75" thickBot="1" x14ac:dyDescent="0.3">
      <c r="C130" s="24"/>
      <c r="D130" s="11"/>
      <c r="E130" s="11"/>
      <c r="F130" s="11"/>
      <c r="G130" s="11"/>
      <c r="H130" s="11"/>
      <c r="I130" s="86" t="s">
        <v>43</v>
      </c>
      <c r="J130" s="103">
        <f>SUM(I124:I129)</f>
        <v>23180.65</v>
      </c>
    </row>
    <row r="131" spans="3:10" ht="15.75" thickBot="1" x14ac:dyDescent="0.3">
      <c r="C131" s="13" t="s">
        <v>47</v>
      </c>
      <c r="D131" s="12"/>
      <c r="E131" s="11"/>
      <c r="F131" s="11"/>
      <c r="G131" s="11"/>
      <c r="H131" s="11"/>
      <c r="I131" s="81"/>
      <c r="J131" s="97"/>
    </row>
    <row r="132" spans="3:10" x14ac:dyDescent="0.25">
      <c r="C132" s="37" t="s">
        <v>48</v>
      </c>
      <c r="D132" s="38" t="s">
        <v>49</v>
      </c>
      <c r="E132" s="38"/>
      <c r="F132" s="39" t="s">
        <v>50</v>
      </c>
      <c r="G132" s="39" t="s">
        <v>51</v>
      </c>
      <c r="H132" s="39" t="s">
        <v>52</v>
      </c>
      <c r="I132" s="88" t="s">
        <v>40</v>
      </c>
      <c r="J132" s="104"/>
    </row>
    <row r="133" spans="3:10" x14ac:dyDescent="0.25">
      <c r="C133" s="40"/>
      <c r="D133" s="41"/>
      <c r="E133" s="42"/>
      <c r="F133" s="43"/>
      <c r="G133" s="43"/>
      <c r="H133" s="42"/>
      <c r="I133" s="89"/>
      <c r="J133" s="97"/>
    </row>
    <row r="134" spans="3:10" x14ac:dyDescent="0.25">
      <c r="C134" s="40"/>
      <c r="D134" s="41"/>
      <c r="E134" s="41"/>
      <c r="F134" s="31"/>
      <c r="G134" s="44"/>
      <c r="H134" s="45"/>
      <c r="I134" s="89"/>
      <c r="J134" s="97"/>
    </row>
    <row r="135" spans="3:10" x14ac:dyDescent="0.25">
      <c r="C135" s="40"/>
      <c r="D135" s="41"/>
      <c r="E135" s="41"/>
      <c r="F135" s="31"/>
      <c r="G135" s="44"/>
      <c r="H135" s="45"/>
      <c r="I135" s="89"/>
      <c r="J135" s="97"/>
    </row>
    <row r="136" spans="3:10" ht="15.75" thickBot="1" x14ac:dyDescent="0.3">
      <c r="C136" s="46"/>
      <c r="D136" s="47"/>
      <c r="E136" s="47"/>
      <c r="F136" s="47"/>
      <c r="G136" s="47"/>
      <c r="H136" s="47"/>
      <c r="I136" s="90"/>
      <c r="J136" s="97"/>
    </row>
    <row r="137" spans="3:10" ht="15.75" thickBot="1" x14ac:dyDescent="0.3">
      <c r="C137" s="24"/>
      <c r="D137" s="11"/>
      <c r="E137" s="11"/>
      <c r="F137" s="11"/>
      <c r="G137" s="11"/>
      <c r="H137" s="11"/>
      <c r="I137" s="86" t="s">
        <v>43</v>
      </c>
      <c r="J137" s="102">
        <f>SUM(I133:I136)</f>
        <v>0</v>
      </c>
    </row>
    <row r="138" spans="3:10" ht="15.75" thickBot="1" x14ac:dyDescent="0.3">
      <c r="C138" s="13" t="s">
        <v>53</v>
      </c>
      <c r="D138" s="12"/>
      <c r="E138" s="11"/>
      <c r="F138" s="11"/>
      <c r="G138" s="11"/>
      <c r="H138" s="11"/>
      <c r="I138" s="81"/>
      <c r="J138" s="97"/>
    </row>
    <row r="139" spans="3:10" x14ac:dyDescent="0.25">
      <c r="C139" s="128" t="s">
        <v>54</v>
      </c>
      <c r="D139" s="129"/>
      <c r="E139" s="130"/>
      <c r="F139" s="14" t="s">
        <v>45</v>
      </c>
      <c r="G139" s="48" t="s">
        <v>60</v>
      </c>
      <c r="H139" s="39" t="s">
        <v>61</v>
      </c>
      <c r="I139" s="91" t="s">
        <v>40</v>
      </c>
      <c r="J139" s="104"/>
    </row>
    <row r="140" spans="3:10" x14ac:dyDescent="0.25">
      <c r="C140" s="131" t="s">
        <v>57</v>
      </c>
      <c r="D140" s="132"/>
      <c r="E140" s="133"/>
      <c r="F140" s="50" t="s">
        <v>59</v>
      </c>
      <c r="G140" s="49">
        <v>0.69</v>
      </c>
      <c r="H140" s="71">
        <v>17000</v>
      </c>
      <c r="I140" s="92">
        <f>+G140*H140</f>
        <v>11730</v>
      </c>
      <c r="J140" s="97"/>
    </row>
    <row r="141" spans="3:10" x14ac:dyDescent="0.25">
      <c r="C141" s="116"/>
      <c r="D141" s="117"/>
      <c r="E141" s="118"/>
      <c r="F141" s="50"/>
      <c r="G141" s="49"/>
      <c r="H141" s="72"/>
      <c r="I141" s="92"/>
      <c r="J141" s="97"/>
    </row>
    <row r="142" spans="3:10" x14ac:dyDescent="0.25">
      <c r="C142" s="116"/>
      <c r="D142" s="117"/>
      <c r="E142" s="118"/>
      <c r="F142" s="50"/>
      <c r="G142" s="49"/>
      <c r="H142" s="72"/>
      <c r="I142" s="92"/>
      <c r="J142" s="97"/>
    </row>
    <row r="143" spans="3:10" x14ac:dyDescent="0.25">
      <c r="C143" s="116"/>
      <c r="D143" s="117"/>
      <c r="E143" s="118"/>
      <c r="F143" s="50"/>
      <c r="G143" s="49"/>
      <c r="H143" s="72"/>
      <c r="I143" s="92"/>
      <c r="J143" s="97"/>
    </row>
    <row r="144" spans="3:10" x14ac:dyDescent="0.25">
      <c r="C144" s="116"/>
      <c r="D144" s="117"/>
      <c r="E144" s="118"/>
      <c r="F144" s="50"/>
      <c r="G144" s="49"/>
      <c r="H144" s="73"/>
      <c r="I144" s="92"/>
      <c r="J144" s="97"/>
    </row>
    <row r="145" spans="3:10" ht="15.75" thickBot="1" x14ac:dyDescent="0.3">
      <c r="C145" s="119"/>
      <c r="D145" s="120"/>
      <c r="E145" s="121"/>
      <c r="F145" s="50"/>
      <c r="G145" s="49"/>
      <c r="H145" s="74"/>
      <c r="I145" s="93"/>
      <c r="J145" s="97"/>
    </row>
    <row r="146" spans="3:10" ht="15.75" thickBot="1" x14ac:dyDescent="0.3">
      <c r="C146" s="24"/>
      <c r="D146" s="11"/>
      <c r="E146" s="11"/>
      <c r="F146" s="54"/>
      <c r="G146" s="54"/>
      <c r="H146" s="11"/>
      <c r="I146" s="86" t="s">
        <v>43</v>
      </c>
      <c r="J146" s="102">
        <f>SUM(I140:I145)</f>
        <v>11730</v>
      </c>
    </row>
    <row r="147" spans="3:10" x14ac:dyDescent="0.25">
      <c r="C147" s="24"/>
      <c r="D147" s="11"/>
      <c r="E147" s="11"/>
      <c r="F147" s="11"/>
      <c r="G147" s="11"/>
      <c r="H147" s="11"/>
      <c r="I147" s="86"/>
      <c r="J147" s="97"/>
    </row>
    <row r="148" spans="3:10" x14ac:dyDescent="0.25">
      <c r="C148" s="24"/>
      <c r="D148" s="11"/>
      <c r="E148" s="11"/>
      <c r="F148" s="11"/>
      <c r="G148" s="11"/>
      <c r="H148" s="11"/>
      <c r="I148" s="86"/>
      <c r="J148" s="97"/>
    </row>
    <row r="149" spans="3:10" x14ac:dyDescent="0.25">
      <c r="C149" s="24"/>
      <c r="D149" s="11"/>
      <c r="E149" s="11"/>
      <c r="F149" s="11"/>
      <c r="G149" s="11"/>
      <c r="H149" s="11"/>
      <c r="I149" s="86"/>
      <c r="J149" s="97"/>
    </row>
    <row r="150" spans="3:10" x14ac:dyDescent="0.25">
      <c r="C150" s="24"/>
      <c r="D150" s="11"/>
      <c r="E150" s="11"/>
      <c r="F150" s="11"/>
      <c r="G150" s="11"/>
      <c r="H150" s="11"/>
      <c r="I150" s="86"/>
      <c r="J150" s="97"/>
    </row>
    <row r="151" spans="3:10" ht="15.75" thickBot="1" x14ac:dyDescent="0.3">
      <c r="C151" s="34"/>
      <c r="D151" s="35"/>
      <c r="E151" s="35"/>
      <c r="F151" s="11"/>
      <c r="G151" s="11"/>
      <c r="H151" s="11"/>
      <c r="I151" s="94"/>
      <c r="J151" s="97"/>
    </row>
    <row r="152" spans="3:10" ht="15.75" thickBot="1" x14ac:dyDescent="0.3">
      <c r="C152" s="55"/>
      <c r="D152" s="54"/>
      <c r="E152" s="54"/>
      <c r="F152" s="11"/>
      <c r="G152" s="11"/>
      <c r="H152" s="11"/>
      <c r="I152" s="94"/>
      <c r="J152" s="97"/>
    </row>
    <row r="153" spans="3:10" ht="15.75" thickBot="1" x14ac:dyDescent="0.3">
      <c r="C153" s="122" t="s">
        <v>55</v>
      </c>
      <c r="D153" s="123"/>
      <c r="E153" s="123"/>
      <c r="F153" s="123"/>
      <c r="G153" s="123"/>
      <c r="H153" s="123"/>
      <c r="I153" s="124"/>
      <c r="J153" s="105">
        <f>ROUND(J121+J130+J137+J146,0)</f>
        <v>36192</v>
      </c>
    </row>
    <row r="156" spans="3:10" ht="15.75" thickBot="1" x14ac:dyDescent="0.3"/>
    <row r="157" spans="3:10" x14ac:dyDescent="0.25">
      <c r="C157" s="144" t="s">
        <v>28</v>
      </c>
      <c r="D157" s="145"/>
      <c r="E157" s="145"/>
      <c r="F157" s="145"/>
      <c r="G157" s="146"/>
      <c r="H157" s="144" t="s">
        <v>29</v>
      </c>
      <c r="I157" s="145"/>
      <c r="J157" s="146"/>
    </row>
    <row r="158" spans="3:10" x14ac:dyDescent="0.25">
      <c r="C158" s="147" t="s">
        <v>30</v>
      </c>
      <c r="D158" s="151"/>
      <c r="E158" s="151"/>
      <c r="F158" s="151"/>
      <c r="G158" s="139"/>
      <c r="H158" s="147"/>
      <c r="I158" s="138"/>
      <c r="J158" s="139"/>
    </row>
    <row r="159" spans="3:10" x14ac:dyDescent="0.25">
      <c r="C159" s="152" t="s">
        <v>62</v>
      </c>
      <c r="D159" s="153"/>
      <c r="E159" s="153"/>
      <c r="F159" s="153"/>
      <c r="G159" s="154"/>
      <c r="H159" s="147"/>
      <c r="I159" s="138"/>
      <c r="J159" s="139"/>
    </row>
    <row r="160" spans="3:10" ht="15.75" thickBot="1" x14ac:dyDescent="0.3">
      <c r="C160" s="155" t="s">
        <v>63</v>
      </c>
      <c r="D160" s="156"/>
      <c r="E160" s="156"/>
      <c r="F160" s="156"/>
      <c r="G160" s="157"/>
      <c r="H160" s="148"/>
      <c r="I160" s="149"/>
      <c r="J160" s="150"/>
    </row>
    <row r="161" spans="3:10" x14ac:dyDescent="0.25">
      <c r="C161" s="10"/>
      <c r="D161" s="11"/>
      <c r="E161" s="11"/>
      <c r="F161" s="11"/>
      <c r="G161" s="11"/>
      <c r="H161" s="11"/>
      <c r="I161" s="81"/>
      <c r="J161" s="97"/>
    </row>
    <row r="162" spans="3:10" x14ac:dyDescent="0.25">
      <c r="C162" s="10" t="s">
        <v>31</v>
      </c>
      <c r="D162" s="137">
        <v>4</v>
      </c>
      <c r="E162" s="137"/>
      <c r="F162" s="137"/>
      <c r="G162" s="137"/>
      <c r="H162" s="138" t="s">
        <v>32</v>
      </c>
      <c r="I162" s="138"/>
      <c r="J162" s="139"/>
    </row>
    <row r="163" spans="3:10" ht="30" customHeight="1" x14ac:dyDescent="0.25">
      <c r="C163" s="10" t="s">
        <v>33</v>
      </c>
      <c r="D163" s="140" t="s">
        <v>95</v>
      </c>
      <c r="E163" s="140"/>
      <c r="F163" s="140"/>
      <c r="G163" s="140"/>
      <c r="H163" s="12"/>
      <c r="I163" s="86" t="s">
        <v>34</v>
      </c>
      <c r="J163" s="106" t="s">
        <v>74</v>
      </c>
    </row>
    <row r="164" spans="3:10" x14ac:dyDescent="0.25">
      <c r="C164" s="13"/>
      <c r="D164" s="12"/>
      <c r="E164" s="11"/>
      <c r="F164" s="12"/>
      <c r="G164" s="12"/>
      <c r="H164" s="12"/>
      <c r="I164" s="82"/>
      <c r="J164" s="97"/>
    </row>
    <row r="165" spans="3:10" ht="15.75" thickBot="1" x14ac:dyDescent="0.3">
      <c r="C165" s="13" t="s">
        <v>35</v>
      </c>
      <c r="D165" s="12"/>
      <c r="E165" s="11"/>
      <c r="F165" s="11"/>
      <c r="G165" s="11"/>
      <c r="H165" s="11"/>
      <c r="I165" s="81"/>
      <c r="J165" s="97"/>
    </row>
    <row r="166" spans="3:10" x14ac:dyDescent="0.25">
      <c r="C166" s="128" t="s">
        <v>36</v>
      </c>
      <c r="D166" s="129"/>
      <c r="E166" s="130"/>
      <c r="F166" s="14" t="s">
        <v>37</v>
      </c>
      <c r="G166" s="14" t="s">
        <v>38</v>
      </c>
      <c r="H166" s="14" t="s">
        <v>39</v>
      </c>
      <c r="I166" s="83" t="s">
        <v>40</v>
      </c>
      <c r="J166" s="99"/>
    </row>
    <row r="167" spans="3:10" x14ac:dyDescent="0.25">
      <c r="C167" s="141" t="s">
        <v>41</v>
      </c>
      <c r="D167" s="142"/>
      <c r="E167" s="143"/>
      <c r="F167" s="15" t="s">
        <v>42</v>
      </c>
      <c r="G167" s="68">
        <v>2562</v>
      </c>
      <c r="H167" s="17">
        <v>0.5</v>
      </c>
      <c r="I167" s="84">
        <f>+G167*H167</f>
        <v>1281</v>
      </c>
      <c r="J167" s="100"/>
    </row>
    <row r="168" spans="3:10" x14ac:dyDescent="0.25">
      <c r="C168" s="125"/>
      <c r="D168" s="126"/>
      <c r="E168" s="127"/>
      <c r="F168" s="18"/>
      <c r="G168" s="69"/>
      <c r="H168" s="20"/>
      <c r="I168" s="84"/>
      <c r="J168" s="100"/>
    </row>
    <row r="169" spans="3:10" x14ac:dyDescent="0.25">
      <c r="C169" s="125"/>
      <c r="D169" s="126"/>
      <c r="E169" s="127"/>
      <c r="F169" s="18"/>
      <c r="G169" s="69"/>
      <c r="H169" s="20"/>
      <c r="I169" s="84"/>
      <c r="J169" s="100"/>
    </row>
    <row r="170" spans="3:10" x14ac:dyDescent="0.25">
      <c r="C170" s="125"/>
      <c r="D170" s="126"/>
      <c r="E170" s="127"/>
      <c r="F170" s="18"/>
      <c r="G170" s="69"/>
      <c r="H170" s="20"/>
      <c r="I170" s="84"/>
      <c r="J170" s="100"/>
    </row>
    <row r="171" spans="3:10" ht="15.75" thickBot="1" x14ac:dyDescent="0.3">
      <c r="C171" s="134"/>
      <c r="D171" s="135"/>
      <c r="E171" s="136"/>
      <c r="F171" s="21"/>
      <c r="G171" s="70"/>
      <c r="H171" s="23"/>
      <c r="I171" s="85"/>
      <c r="J171" s="101"/>
    </row>
    <row r="172" spans="3:10" ht="15.75" thickBot="1" x14ac:dyDescent="0.3">
      <c r="C172" s="24"/>
      <c r="D172" s="11"/>
      <c r="E172" s="11"/>
      <c r="F172" s="11"/>
      <c r="G172" s="11"/>
      <c r="H172" s="11"/>
      <c r="I172" s="86" t="s">
        <v>43</v>
      </c>
      <c r="J172" s="102">
        <f>SUM(I167:I171)</f>
        <v>1281</v>
      </c>
    </row>
    <row r="173" spans="3:10" ht="15.75" thickBot="1" x14ac:dyDescent="0.3">
      <c r="C173" s="13" t="s">
        <v>44</v>
      </c>
      <c r="D173" s="12"/>
      <c r="E173" s="11"/>
      <c r="F173" s="11"/>
      <c r="G173" s="11"/>
      <c r="H173" s="11"/>
      <c r="I173" s="81"/>
      <c r="J173" s="97"/>
    </row>
    <row r="174" spans="3:10" x14ac:dyDescent="0.25">
      <c r="C174" s="128" t="s">
        <v>36</v>
      </c>
      <c r="D174" s="129"/>
      <c r="E174" s="130"/>
      <c r="F174" s="14" t="s">
        <v>45</v>
      </c>
      <c r="G174" s="14" t="s">
        <v>46</v>
      </c>
      <c r="H174" s="14" t="s">
        <v>21</v>
      </c>
      <c r="I174" s="83" t="s">
        <v>40</v>
      </c>
      <c r="J174" s="99"/>
    </row>
    <row r="175" spans="3:10" x14ac:dyDescent="0.25">
      <c r="C175" s="125" t="s">
        <v>75</v>
      </c>
      <c r="D175" s="126"/>
      <c r="E175" s="127"/>
      <c r="F175" s="25" t="s">
        <v>8</v>
      </c>
      <c r="G175" s="65">
        <v>49000</v>
      </c>
      <c r="H175" s="27">
        <v>0.64</v>
      </c>
      <c r="I175" s="79">
        <f>+G175*H175</f>
        <v>31360</v>
      </c>
      <c r="J175" s="100"/>
    </row>
    <row r="176" spans="3:10" x14ac:dyDescent="0.25">
      <c r="C176" s="125" t="s">
        <v>67</v>
      </c>
      <c r="D176" s="126"/>
      <c r="E176" s="127"/>
      <c r="F176" s="25" t="s">
        <v>68</v>
      </c>
      <c r="G176" s="65">
        <v>35000</v>
      </c>
      <c r="H176" s="27">
        <v>0.17</v>
      </c>
      <c r="I176" s="79">
        <f t="shared" ref="I176:I179" si="2">+G176*H176</f>
        <v>5950</v>
      </c>
      <c r="J176" s="100"/>
    </row>
    <row r="177" spans="3:10" x14ac:dyDescent="0.25">
      <c r="C177" s="125" t="s">
        <v>64</v>
      </c>
      <c r="D177" s="126"/>
      <c r="E177" s="127"/>
      <c r="F177" s="25" t="s">
        <v>68</v>
      </c>
      <c r="G177" s="65">
        <v>1705</v>
      </c>
      <c r="H177" s="27">
        <v>1.3</v>
      </c>
      <c r="I177" s="79">
        <f t="shared" si="2"/>
        <v>2216.5</v>
      </c>
      <c r="J177" s="100"/>
    </row>
    <row r="178" spans="3:10" x14ac:dyDescent="0.25">
      <c r="C178" s="125" t="s">
        <v>66</v>
      </c>
      <c r="D178" s="126"/>
      <c r="E178" s="127"/>
      <c r="F178" s="25" t="s">
        <v>69</v>
      </c>
      <c r="G178" s="65">
        <v>80</v>
      </c>
      <c r="H178" s="27">
        <v>1.85</v>
      </c>
      <c r="I178" s="79">
        <f t="shared" si="2"/>
        <v>148</v>
      </c>
      <c r="J178" s="100"/>
    </row>
    <row r="179" spans="3:10" x14ac:dyDescent="0.25">
      <c r="C179" s="125" t="s">
        <v>97</v>
      </c>
      <c r="D179" s="126"/>
      <c r="E179" s="127"/>
      <c r="F179" s="25" t="s">
        <v>73</v>
      </c>
      <c r="G179" s="65">
        <v>1.05</v>
      </c>
      <c r="H179" s="27">
        <v>3600</v>
      </c>
      <c r="I179" s="79">
        <f t="shared" si="2"/>
        <v>3780</v>
      </c>
      <c r="J179" s="100"/>
    </row>
    <row r="180" spans="3:10" x14ac:dyDescent="0.25">
      <c r="C180" s="125"/>
      <c r="D180" s="126"/>
      <c r="E180" s="127"/>
      <c r="F180" s="25"/>
      <c r="G180" s="65"/>
      <c r="H180" s="27"/>
      <c r="I180" s="95"/>
      <c r="J180" s="100"/>
    </row>
    <row r="181" spans="3:10" x14ac:dyDescent="0.25">
      <c r="C181" s="125"/>
      <c r="D181" s="126"/>
      <c r="E181" s="127"/>
      <c r="F181" s="31"/>
      <c r="G181" s="66"/>
      <c r="H181" s="33"/>
      <c r="I181" s="87"/>
      <c r="J181" s="100"/>
    </row>
    <row r="182" spans="3:10" ht="15.75" thickBot="1" x14ac:dyDescent="0.3">
      <c r="C182" s="34"/>
      <c r="D182" s="35"/>
      <c r="E182" s="36"/>
      <c r="F182" s="21"/>
      <c r="G182" s="67"/>
      <c r="H182" s="23"/>
      <c r="I182" s="85"/>
      <c r="J182" s="101"/>
    </row>
    <row r="183" spans="3:10" ht="15.75" thickBot="1" x14ac:dyDescent="0.3">
      <c r="C183" s="24"/>
      <c r="D183" s="11"/>
      <c r="E183" s="11"/>
      <c r="F183" s="11"/>
      <c r="G183" s="11"/>
      <c r="H183" s="11"/>
      <c r="I183" s="86" t="s">
        <v>43</v>
      </c>
      <c r="J183" s="103">
        <f>SUM(I175:I182)</f>
        <v>43454.5</v>
      </c>
    </row>
    <row r="184" spans="3:10" ht="15.75" thickBot="1" x14ac:dyDescent="0.3">
      <c r="C184" s="13" t="s">
        <v>47</v>
      </c>
      <c r="D184" s="12"/>
      <c r="E184" s="11"/>
      <c r="F184" s="11"/>
      <c r="G184" s="11"/>
      <c r="H184" s="11"/>
      <c r="I184" s="81"/>
      <c r="J184" s="97"/>
    </row>
    <row r="185" spans="3:10" x14ac:dyDescent="0.25">
      <c r="C185" s="37" t="s">
        <v>48</v>
      </c>
      <c r="D185" s="38" t="s">
        <v>49</v>
      </c>
      <c r="E185" s="38"/>
      <c r="F185" s="39" t="s">
        <v>50</v>
      </c>
      <c r="G185" s="39" t="s">
        <v>51</v>
      </c>
      <c r="H185" s="39" t="s">
        <v>52</v>
      </c>
      <c r="I185" s="88" t="s">
        <v>40</v>
      </c>
      <c r="J185" s="104"/>
    </row>
    <row r="186" spans="3:10" x14ac:dyDescent="0.25">
      <c r="C186" s="40"/>
      <c r="D186" s="41"/>
      <c r="E186" s="42"/>
      <c r="F186" s="43"/>
      <c r="G186" s="43"/>
      <c r="H186" s="42"/>
      <c r="I186" s="89"/>
      <c r="J186" s="97"/>
    </row>
    <row r="187" spans="3:10" x14ac:dyDescent="0.25">
      <c r="C187" s="40"/>
      <c r="D187" s="41"/>
      <c r="E187" s="41"/>
      <c r="F187" s="31"/>
      <c r="G187" s="44"/>
      <c r="H187" s="45"/>
      <c r="I187" s="89"/>
      <c r="J187" s="97"/>
    </row>
    <row r="188" spans="3:10" x14ac:dyDescent="0.25">
      <c r="C188" s="40"/>
      <c r="D188" s="41"/>
      <c r="E188" s="41"/>
      <c r="F188" s="31"/>
      <c r="G188" s="44"/>
      <c r="H188" s="45"/>
      <c r="I188" s="89"/>
      <c r="J188" s="97"/>
    </row>
    <row r="189" spans="3:10" ht="15.75" thickBot="1" x14ac:dyDescent="0.3">
      <c r="C189" s="46"/>
      <c r="D189" s="47"/>
      <c r="E189" s="47"/>
      <c r="F189" s="47"/>
      <c r="G189" s="47"/>
      <c r="H189" s="47"/>
      <c r="I189" s="90"/>
      <c r="J189" s="97"/>
    </row>
    <row r="190" spans="3:10" ht="15.75" thickBot="1" x14ac:dyDescent="0.3">
      <c r="C190" s="24"/>
      <c r="D190" s="11"/>
      <c r="E190" s="11"/>
      <c r="F190" s="11"/>
      <c r="G190" s="11"/>
      <c r="H190" s="11"/>
      <c r="I190" s="86" t="s">
        <v>43</v>
      </c>
      <c r="J190" s="102">
        <f>SUM(I186:I189)</f>
        <v>0</v>
      </c>
    </row>
    <row r="191" spans="3:10" ht="15.75" thickBot="1" x14ac:dyDescent="0.3">
      <c r="C191" s="13" t="s">
        <v>53</v>
      </c>
      <c r="D191" s="12"/>
      <c r="E191" s="11"/>
      <c r="F191" s="11"/>
      <c r="G191" s="11"/>
      <c r="H191" s="11"/>
      <c r="I191" s="81"/>
      <c r="J191" s="97"/>
    </row>
    <row r="192" spans="3:10" x14ac:dyDescent="0.25">
      <c r="C192" s="128" t="s">
        <v>54</v>
      </c>
      <c r="D192" s="129"/>
      <c r="E192" s="130"/>
      <c r="F192" s="14" t="s">
        <v>45</v>
      </c>
      <c r="G192" s="48" t="s">
        <v>60</v>
      </c>
      <c r="H192" s="39" t="s">
        <v>61</v>
      </c>
      <c r="I192" s="91" t="s">
        <v>40</v>
      </c>
      <c r="J192" s="104"/>
    </row>
    <row r="193" spans="3:10" x14ac:dyDescent="0.25">
      <c r="C193" s="131" t="s">
        <v>57</v>
      </c>
      <c r="D193" s="132"/>
      <c r="E193" s="133"/>
      <c r="F193" s="50" t="s">
        <v>59</v>
      </c>
      <c r="G193" s="107">
        <v>1.05</v>
      </c>
      <c r="H193" s="71">
        <v>17000</v>
      </c>
      <c r="I193" s="92">
        <f>+G193*H193</f>
        <v>17850</v>
      </c>
      <c r="J193" s="97"/>
    </row>
    <row r="194" spans="3:10" x14ac:dyDescent="0.25">
      <c r="C194" s="116"/>
      <c r="D194" s="117"/>
      <c r="E194" s="118"/>
      <c r="F194" s="50"/>
      <c r="G194" s="49"/>
      <c r="H194" s="72"/>
      <c r="I194" s="92"/>
      <c r="J194" s="97"/>
    </row>
    <row r="195" spans="3:10" x14ac:dyDescent="0.25">
      <c r="C195" s="116"/>
      <c r="D195" s="117"/>
      <c r="E195" s="118"/>
      <c r="F195" s="50"/>
      <c r="G195" s="49"/>
      <c r="H195" s="72"/>
      <c r="I195" s="92"/>
      <c r="J195" s="97"/>
    </row>
    <row r="196" spans="3:10" x14ac:dyDescent="0.25">
      <c r="C196" s="116"/>
      <c r="D196" s="117"/>
      <c r="E196" s="118"/>
      <c r="F196" s="50"/>
      <c r="G196" s="49"/>
      <c r="H196" s="72"/>
      <c r="I196" s="92"/>
      <c r="J196" s="97"/>
    </row>
    <row r="197" spans="3:10" x14ac:dyDescent="0.25">
      <c r="C197" s="116"/>
      <c r="D197" s="117"/>
      <c r="E197" s="118"/>
      <c r="F197" s="50"/>
      <c r="G197" s="49"/>
      <c r="H197" s="73"/>
      <c r="I197" s="92"/>
      <c r="J197" s="97"/>
    </row>
    <row r="198" spans="3:10" ht="15.75" thickBot="1" x14ac:dyDescent="0.3">
      <c r="C198" s="119"/>
      <c r="D198" s="120"/>
      <c r="E198" s="121"/>
      <c r="F198" s="50"/>
      <c r="G198" s="49"/>
      <c r="H198" s="74"/>
      <c r="I198" s="93"/>
      <c r="J198" s="97"/>
    </row>
    <row r="199" spans="3:10" ht="15.75" thickBot="1" x14ac:dyDescent="0.3">
      <c r="C199" s="24"/>
      <c r="D199" s="11"/>
      <c r="E199" s="11"/>
      <c r="F199" s="54"/>
      <c r="G199" s="54"/>
      <c r="H199" s="11"/>
      <c r="I199" s="86" t="s">
        <v>43</v>
      </c>
      <c r="J199" s="102">
        <f>SUM(I193:I198)</f>
        <v>17850</v>
      </c>
    </row>
    <row r="200" spans="3:10" x14ac:dyDescent="0.25">
      <c r="C200" s="24"/>
      <c r="D200" s="11"/>
      <c r="E200" s="11"/>
      <c r="F200" s="11"/>
      <c r="G200" s="11"/>
      <c r="H200" s="11"/>
      <c r="I200" s="86"/>
      <c r="J200" s="97"/>
    </row>
    <row r="201" spans="3:10" x14ac:dyDescent="0.25">
      <c r="C201" s="24"/>
      <c r="D201" s="11"/>
      <c r="E201" s="11"/>
      <c r="F201" s="11"/>
      <c r="G201" s="11"/>
      <c r="H201" s="11"/>
      <c r="I201" s="86"/>
      <c r="J201" s="97"/>
    </row>
    <row r="202" spans="3:10" x14ac:dyDescent="0.25">
      <c r="C202" s="24"/>
      <c r="D202" s="11"/>
      <c r="E202" s="11"/>
      <c r="F202" s="11"/>
      <c r="G202" s="11"/>
      <c r="H202" s="11"/>
      <c r="I202" s="86"/>
      <c r="J202" s="97"/>
    </row>
    <row r="203" spans="3:10" x14ac:dyDescent="0.25">
      <c r="C203" s="24"/>
      <c r="D203" s="11"/>
      <c r="E203" s="11"/>
      <c r="F203" s="11"/>
      <c r="G203" s="11"/>
      <c r="H203" s="11"/>
      <c r="I203" s="86"/>
      <c r="J203" s="97"/>
    </row>
    <row r="204" spans="3:10" ht="15.75" thickBot="1" x14ac:dyDescent="0.3">
      <c r="C204" s="34"/>
      <c r="D204" s="35"/>
      <c r="E204" s="35"/>
      <c r="F204" s="11"/>
      <c r="G204" s="11"/>
      <c r="H204" s="11"/>
      <c r="I204" s="94"/>
      <c r="J204" s="97"/>
    </row>
    <row r="205" spans="3:10" ht="15.75" thickBot="1" x14ac:dyDescent="0.3">
      <c r="C205" s="55"/>
      <c r="D205" s="54"/>
      <c r="E205" s="54"/>
      <c r="F205" s="11"/>
      <c r="G205" s="11"/>
      <c r="H205" s="11"/>
      <c r="I205" s="94"/>
      <c r="J205" s="97"/>
    </row>
    <row r="206" spans="3:10" ht="15.75" thickBot="1" x14ac:dyDescent="0.3">
      <c r="C206" s="122" t="s">
        <v>55</v>
      </c>
      <c r="D206" s="123"/>
      <c r="E206" s="123"/>
      <c r="F206" s="123"/>
      <c r="G206" s="123"/>
      <c r="H206" s="123"/>
      <c r="I206" s="124"/>
      <c r="J206" s="105">
        <f>ROUND(J172+J183+J190+J199,0)</f>
        <v>62586</v>
      </c>
    </row>
    <row r="209" spans="3:10" ht="15.75" thickBot="1" x14ac:dyDescent="0.3"/>
    <row r="210" spans="3:10" x14ac:dyDescent="0.25">
      <c r="C210" s="144" t="s">
        <v>28</v>
      </c>
      <c r="D210" s="145"/>
      <c r="E210" s="145"/>
      <c r="F210" s="145"/>
      <c r="G210" s="146"/>
      <c r="H210" s="144" t="s">
        <v>29</v>
      </c>
      <c r="I210" s="145"/>
      <c r="J210" s="146"/>
    </row>
    <row r="211" spans="3:10" x14ac:dyDescent="0.25">
      <c r="C211" s="147" t="s">
        <v>30</v>
      </c>
      <c r="D211" s="151"/>
      <c r="E211" s="151"/>
      <c r="F211" s="151"/>
      <c r="G211" s="139"/>
      <c r="H211" s="147"/>
      <c r="I211" s="138"/>
      <c r="J211" s="139"/>
    </row>
    <row r="212" spans="3:10" x14ac:dyDescent="0.25">
      <c r="C212" s="152" t="s">
        <v>62</v>
      </c>
      <c r="D212" s="153"/>
      <c r="E212" s="153"/>
      <c r="F212" s="153"/>
      <c r="G212" s="154"/>
      <c r="H212" s="147"/>
      <c r="I212" s="138"/>
      <c r="J212" s="139"/>
    </row>
    <row r="213" spans="3:10" ht="15.75" thickBot="1" x14ac:dyDescent="0.3">
      <c r="C213" s="155" t="s">
        <v>63</v>
      </c>
      <c r="D213" s="156"/>
      <c r="E213" s="156"/>
      <c r="F213" s="156"/>
      <c r="G213" s="157"/>
      <c r="H213" s="148"/>
      <c r="I213" s="149"/>
      <c r="J213" s="150"/>
    </row>
    <row r="214" spans="3:10" x14ac:dyDescent="0.25">
      <c r="C214" s="10"/>
      <c r="D214" s="11"/>
      <c r="E214" s="11"/>
      <c r="F214" s="11"/>
      <c r="G214" s="11"/>
      <c r="H214" s="11"/>
      <c r="I214" s="81"/>
      <c r="J214" s="97"/>
    </row>
    <row r="215" spans="3:10" x14ac:dyDescent="0.25">
      <c r="C215" s="10" t="s">
        <v>31</v>
      </c>
      <c r="D215" s="137">
        <v>5</v>
      </c>
      <c r="E215" s="137"/>
      <c r="F215" s="137"/>
      <c r="G215" s="137"/>
      <c r="H215" s="138" t="s">
        <v>32</v>
      </c>
      <c r="I215" s="138"/>
      <c r="J215" s="139"/>
    </row>
    <row r="216" spans="3:10" x14ac:dyDescent="0.25">
      <c r="C216" s="10" t="s">
        <v>33</v>
      </c>
      <c r="D216" s="140" t="s">
        <v>10</v>
      </c>
      <c r="E216" s="140"/>
      <c r="F216" s="140"/>
      <c r="G216" s="140"/>
      <c r="H216" s="12"/>
      <c r="I216" s="86" t="s">
        <v>34</v>
      </c>
      <c r="J216" s="98" t="s">
        <v>76</v>
      </c>
    </row>
    <row r="217" spans="3:10" x14ac:dyDescent="0.25">
      <c r="C217" s="13"/>
      <c r="D217" s="12"/>
      <c r="E217" s="11"/>
      <c r="F217" s="12"/>
      <c r="G217" s="12"/>
      <c r="H217" s="12"/>
      <c r="I217" s="82"/>
      <c r="J217" s="97"/>
    </row>
    <row r="218" spans="3:10" ht="15.75" thickBot="1" x14ac:dyDescent="0.3">
      <c r="C218" s="13" t="s">
        <v>35</v>
      </c>
      <c r="D218" s="12"/>
      <c r="E218" s="11"/>
      <c r="F218" s="11"/>
      <c r="G218" s="11"/>
      <c r="H218" s="11"/>
      <c r="I218" s="81"/>
      <c r="J218" s="97"/>
    </row>
    <row r="219" spans="3:10" x14ac:dyDescent="0.25">
      <c r="C219" s="128" t="s">
        <v>36</v>
      </c>
      <c r="D219" s="129"/>
      <c r="E219" s="130"/>
      <c r="F219" s="14" t="s">
        <v>37</v>
      </c>
      <c r="G219" s="14" t="s">
        <v>38</v>
      </c>
      <c r="H219" s="14" t="s">
        <v>39</v>
      </c>
      <c r="I219" s="83" t="s">
        <v>40</v>
      </c>
      <c r="J219" s="99"/>
    </row>
    <row r="220" spans="3:10" x14ac:dyDescent="0.25">
      <c r="C220" s="141" t="s">
        <v>41</v>
      </c>
      <c r="D220" s="142"/>
      <c r="E220" s="143"/>
      <c r="F220" s="15" t="s">
        <v>42</v>
      </c>
      <c r="G220" s="68">
        <v>2562</v>
      </c>
      <c r="H220" s="17">
        <v>0.5</v>
      </c>
      <c r="I220" s="84">
        <f>+G220*H220</f>
        <v>1281</v>
      </c>
      <c r="J220" s="100"/>
    </row>
    <row r="221" spans="3:10" x14ac:dyDescent="0.25">
      <c r="C221" s="125"/>
      <c r="D221" s="126"/>
      <c r="E221" s="127"/>
      <c r="F221" s="18"/>
      <c r="G221" s="69"/>
      <c r="H221" s="20"/>
      <c r="I221" s="84"/>
      <c r="J221" s="100"/>
    </row>
    <row r="222" spans="3:10" x14ac:dyDescent="0.25">
      <c r="C222" s="125"/>
      <c r="D222" s="126"/>
      <c r="E222" s="127"/>
      <c r="F222" s="18"/>
      <c r="G222" s="69"/>
      <c r="H222" s="20"/>
      <c r="I222" s="84"/>
      <c r="J222" s="100"/>
    </row>
    <row r="223" spans="3:10" x14ac:dyDescent="0.25">
      <c r="C223" s="125"/>
      <c r="D223" s="126"/>
      <c r="E223" s="127"/>
      <c r="F223" s="18"/>
      <c r="G223" s="69"/>
      <c r="H223" s="20"/>
      <c r="I223" s="84"/>
      <c r="J223" s="100"/>
    </row>
    <row r="224" spans="3:10" ht="15.75" thickBot="1" x14ac:dyDescent="0.3">
      <c r="C224" s="134"/>
      <c r="D224" s="135"/>
      <c r="E224" s="136"/>
      <c r="F224" s="21"/>
      <c r="G224" s="70"/>
      <c r="H224" s="23"/>
      <c r="I224" s="85"/>
      <c r="J224" s="101"/>
    </row>
    <row r="225" spans="3:10" ht="15.75" thickBot="1" x14ac:dyDescent="0.3">
      <c r="C225" s="24"/>
      <c r="D225" s="11"/>
      <c r="E225" s="11"/>
      <c r="F225" s="11"/>
      <c r="G225" s="11"/>
      <c r="H225" s="11"/>
      <c r="I225" s="86" t="s">
        <v>43</v>
      </c>
      <c r="J225" s="102">
        <f>SUM(I220:I224)</f>
        <v>1281</v>
      </c>
    </row>
    <row r="226" spans="3:10" ht="15.75" thickBot="1" x14ac:dyDescent="0.3">
      <c r="C226" s="13" t="s">
        <v>44</v>
      </c>
      <c r="D226" s="12"/>
      <c r="E226" s="11"/>
      <c r="F226" s="11"/>
      <c r="G226" s="11"/>
      <c r="H226" s="11"/>
      <c r="I226" s="81"/>
      <c r="J226" s="97"/>
    </row>
    <row r="227" spans="3:10" x14ac:dyDescent="0.25">
      <c r="C227" s="128" t="s">
        <v>36</v>
      </c>
      <c r="D227" s="129"/>
      <c r="E227" s="130"/>
      <c r="F227" s="14" t="s">
        <v>45</v>
      </c>
      <c r="G227" s="14" t="s">
        <v>46</v>
      </c>
      <c r="H227" s="14" t="s">
        <v>21</v>
      </c>
      <c r="I227" s="83" t="s">
        <v>40</v>
      </c>
      <c r="J227" s="99"/>
    </row>
    <row r="228" spans="3:10" x14ac:dyDescent="0.25">
      <c r="C228" s="125" t="s">
        <v>78</v>
      </c>
      <c r="D228" s="126"/>
      <c r="E228" s="127"/>
      <c r="F228" s="25" t="s">
        <v>80</v>
      </c>
      <c r="G228" s="65">
        <v>29000</v>
      </c>
      <c r="H228" s="169">
        <v>1</v>
      </c>
      <c r="I228" s="79">
        <f>+G228*H228</f>
        <v>29000</v>
      </c>
      <c r="J228" s="100"/>
    </row>
    <row r="229" spans="3:10" x14ac:dyDescent="0.25">
      <c r="C229" s="125" t="s">
        <v>79</v>
      </c>
      <c r="D229" s="126"/>
      <c r="E229" s="127"/>
      <c r="F229" s="25" t="s">
        <v>42</v>
      </c>
      <c r="G229" s="65">
        <v>4</v>
      </c>
      <c r="H229" s="169">
        <v>1520</v>
      </c>
      <c r="I229" s="79">
        <f t="shared" ref="I229:I232" si="3">+G229*H229</f>
        <v>6080</v>
      </c>
      <c r="J229" s="100"/>
    </row>
    <row r="230" spans="3:10" x14ac:dyDescent="0.25">
      <c r="C230" s="125"/>
      <c r="D230" s="126"/>
      <c r="E230" s="127"/>
      <c r="F230" s="25"/>
      <c r="G230" s="65"/>
      <c r="H230" s="27"/>
      <c r="I230" s="79">
        <f t="shared" si="3"/>
        <v>0</v>
      </c>
      <c r="J230" s="100"/>
    </row>
    <row r="231" spans="3:10" x14ac:dyDescent="0.25">
      <c r="C231" s="125"/>
      <c r="D231" s="126"/>
      <c r="E231" s="127"/>
      <c r="F231" s="25"/>
      <c r="G231" s="65"/>
      <c r="H231" s="27"/>
      <c r="I231" s="79">
        <f t="shared" si="3"/>
        <v>0</v>
      </c>
      <c r="J231" s="100"/>
    </row>
    <row r="232" spans="3:10" x14ac:dyDescent="0.25">
      <c r="C232" s="125"/>
      <c r="D232" s="126"/>
      <c r="E232" s="127"/>
      <c r="F232" s="25"/>
      <c r="G232" s="65"/>
      <c r="H232" s="27"/>
      <c r="I232" s="79">
        <f t="shared" si="3"/>
        <v>0</v>
      </c>
      <c r="J232" s="100"/>
    </row>
    <row r="233" spans="3:10" x14ac:dyDescent="0.25">
      <c r="C233" s="125"/>
      <c r="D233" s="126"/>
      <c r="E233" s="127"/>
      <c r="F233" s="25"/>
      <c r="G233" s="65"/>
      <c r="H233" s="27"/>
      <c r="I233" s="95"/>
      <c r="J233" s="100"/>
    </row>
    <row r="234" spans="3:10" x14ac:dyDescent="0.25">
      <c r="C234" s="125"/>
      <c r="D234" s="126"/>
      <c r="E234" s="127"/>
      <c r="F234" s="31"/>
      <c r="G234" s="66"/>
      <c r="H234" s="33"/>
      <c r="I234" s="87"/>
      <c r="J234" s="100"/>
    </row>
    <row r="235" spans="3:10" ht="15.75" thickBot="1" x14ac:dyDescent="0.3">
      <c r="C235" s="34"/>
      <c r="D235" s="35"/>
      <c r="E235" s="36"/>
      <c r="F235" s="21"/>
      <c r="G235" s="67"/>
      <c r="H235" s="23"/>
      <c r="I235" s="85"/>
      <c r="J235" s="101"/>
    </row>
    <row r="236" spans="3:10" ht="15.75" thickBot="1" x14ac:dyDescent="0.3">
      <c r="C236" s="24"/>
      <c r="D236" s="11"/>
      <c r="E236" s="11"/>
      <c r="F236" s="11"/>
      <c r="G236" s="11"/>
      <c r="H236" s="11"/>
      <c r="I236" s="86" t="s">
        <v>43</v>
      </c>
      <c r="J236" s="103">
        <f>SUM(I228:I235)</f>
        <v>35080</v>
      </c>
    </row>
    <row r="237" spans="3:10" ht="15.75" thickBot="1" x14ac:dyDescent="0.3">
      <c r="C237" s="13" t="s">
        <v>47</v>
      </c>
      <c r="D237" s="12"/>
      <c r="E237" s="11"/>
      <c r="F237" s="11"/>
      <c r="G237" s="11"/>
      <c r="H237" s="11"/>
      <c r="I237" s="81"/>
      <c r="J237" s="97"/>
    </row>
    <row r="238" spans="3:10" x14ac:dyDescent="0.25">
      <c r="C238" s="37" t="s">
        <v>48</v>
      </c>
      <c r="D238" s="38" t="s">
        <v>49</v>
      </c>
      <c r="E238" s="38"/>
      <c r="F238" s="39" t="s">
        <v>50</v>
      </c>
      <c r="G238" s="39" t="s">
        <v>51</v>
      </c>
      <c r="H238" s="39" t="s">
        <v>52</v>
      </c>
      <c r="I238" s="88" t="s">
        <v>40</v>
      </c>
      <c r="J238" s="104"/>
    </row>
    <row r="239" spans="3:10" x14ac:dyDescent="0.25">
      <c r="C239" s="40"/>
      <c r="D239" s="41"/>
      <c r="E239" s="42"/>
      <c r="F239" s="43"/>
      <c r="G239" s="43"/>
      <c r="H239" s="42"/>
      <c r="I239" s="89"/>
      <c r="J239" s="97"/>
    </row>
    <row r="240" spans="3:10" x14ac:dyDescent="0.25">
      <c r="C240" s="40"/>
      <c r="D240" s="41"/>
      <c r="E240" s="41"/>
      <c r="F240" s="31"/>
      <c r="G240" s="44"/>
      <c r="H240" s="45"/>
      <c r="I240" s="89"/>
      <c r="J240" s="97"/>
    </row>
    <row r="241" spans="3:10" x14ac:dyDescent="0.25">
      <c r="C241" s="40"/>
      <c r="D241" s="41"/>
      <c r="E241" s="41"/>
      <c r="F241" s="31"/>
      <c r="G241" s="44"/>
      <c r="H241" s="45"/>
      <c r="I241" s="89"/>
      <c r="J241" s="97"/>
    </row>
    <row r="242" spans="3:10" ht="15.75" thickBot="1" x14ac:dyDescent="0.3">
      <c r="C242" s="46"/>
      <c r="D242" s="47"/>
      <c r="E242" s="47"/>
      <c r="F242" s="47"/>
      <c r="G242" s="47"/>
      <c r="H242" s="47"/>
      <c r="I242" s="90"/>
      <c r="J242" s="97"/>
    </row>
    <row r="243" spans="3:10" ht="15.75" thickBot="1" x14ac:dyDescent="0.3">
      <c r="C243" s="24"/>
      <c r="D243" s="11"/>
      <c r="E243" s="11"/>
      <c r="F243" s="11"/>
      <c r="G243" s="11"/>
      <c r="H243" s="11"/>
      <c r="I243" s="86" t="s">
        <v>43</v>
      </c>
      <c r="J243" s="102">
        <f>SUM(I239:I242)</f>
        <v>0</v>
      </c>
    </row>
    <row r="244" spans="3:10" ht="15.75" thickBot="1" x14ac:dyDescent="0.3">
      <c r="C244" s="13" t="s">
        <v>53</v>
      </c>
      <c r="D244" s="12"/>
      <c r="E244" s="11"/>
      <c r="F244" s="11"/>
      <c r="G244" s="11"/>
      <c r="H244" s="11"/>
      <c r="I244" s="81"/>
      <c r="J244" s="97"/>
    </row>
    <row r="245" spans="3:10" x14ac:dyDescent="0.25">
      <c r="C245" s="128" t="s">
        <v>54</v>
      </c>
      <c r="D245" s="129"/>
      <c r="E245" s="130"/>
      <c r="F245" s="14" t="s">
        <v>45</v>
      </c>
      <c r="G245" s="48" t="s">
        <v>60</v>
      </c>
      <c r="H245" s="39" t="s">
        <v>61</v>
      </c>
      <c r="I245" s="91" t="s">
        <v>40</v>
      </c>
      <c r="J245" s="104"/>
    </row>
    <row r="246" spans="3:10" x14ac:dyDescent="0.25">
      <c r="C246" s="131" t="s">
        <v>81</v>
      </c>
      <c r="D246" s="132"/>
      <c r="E246" s="133"/>
      <c r="F246" s="50" t="s">
        <v>59</v>
      </c>
      <c r="G246" s="75">
        <v>0.1</v>
      </c>
      <c r="H246" s="71">
        <v>25000</v>
      </c>
      <c r="I246" s="92">
        <f>+G246*H246</f>
        <v>2500</v>
      </c>
      <c r="J246" s="97"/>
    </row>
    <row r="247" spans="3:10" x14ac:dyDescent="0.25">
      <c r="C247" s="116"/>
      <c r="D247" s="117"/>
      <c r="E247" s="118"/>
      <c r="F247" s="50"/>
      <c r="G247" s="49"/>
      <c r="H247" s="72"/>
      <c r="I247" s="92"/>
      <c r="J247" s="97"/>
    </row>
    <row r="248" spans="3:10" x14ac:dyDescent="0.25">
      <c r="C248" s="116"/>
      <c r="D248" s="117"/>
      <c r="E248" s="118"/>
      <c r="F248" s="50"/>
      <c r="G248" s="49"/>
      <c r="H248" s="72"/>
      <c r="I248" s="92"/>
      <c r="J248" s="97"/>
    </row>
    <row r="249" spans="3:10" x14ac:dyDescent="0.25">
      <c r="C249" s="116"/>
      <c r="D249" s="117"/>
      <c r="E249" s="118"/>
      <c r="F249" s="50"/>
      <c r="G249" s="49"/>
      <c r="H249" s="72"/>
      <c r="I249" s="92"/>
      <c r="J249" s="97"/>
    </row>
    <row r="250" spans="3:10" x14ac:dyDescent="0.25">
      <c r="C250" s="116"/>
      <c r="D250" s="117"/>
      <c r="E250" s="118"/>
      <c r="F250" s="50"/>
      <c r="G250" s="49"/>
      <c r="H250" s="73"/>
      <c r="I250" s="92"/>
      <c r="J250" s="97"/>
    </row>
    <row r="251" spans="3:10" ht="15.75" thickBot="1" x14ac:dyDescent="0.3">
      <c r="C251" s="119"/>
      <c r="D251" s="120"/>
      <c r="E251" s="121"/>
      <c r="F251" s="50"/>
      <c r="G251" s="49"/>
      <c r="H251" s="74"/>
      <c r="I251" s="93"/>
      <c r="J251" s="97"/>
    </row>
    <row r="252" spans="3:10" ht="15.75" thickBot="1" x14ac:dyDescent="0.3">
      <c r="C252" s="24"/>
      <c r="D252" s="11"/>
      <c r="E252" s="11"/>
      <c r="F252" s="54"/>
      <c r="G252" s="54"/>
      <c r="H252" s="11"/>
      <c r="I252" s="86" t="s">
        <v>43</v>
      </c>
      <c r="J252" s="102">
        <f>SUM(I246:I251)</f>
        <v>2500</v>
      </c>
    </row>
    <row r="253" spans="3:10" x14ac:dyDescent="0.25">
      <c r="C253" s="24"/>
      <c r="D253" s="11"/>
      <c r="E253" s="11"/>
      <c r="F253" s="11"/>
      <c r="G253" s="11"/>
      <c r="H253" s="11"/>
      <c r="I253" s="86"/>
      <c r="J253" s="97"/>
    </row>
    <row r="254" spans="3:10" x14ac:dyDescent="0.25">
      <c r="C254" s="24"/>
      <c r="D254" s="11"/>
      <c r="E254" s="11"/>
      <c r="F254" s="11"/>
      <c r="G254" s="11"/>
      <c r="H254" s="11"/>
      <c r="I254" s="86"/>
      <c r="J254" s="97"/>
    </row>
    <row r="255" spans="3:10" x14ac:dyDescent="0.25">
      <c r="C255" s="24"/>
      <c r="D255" s="11"/>
      <c r="E255" s="11"/>
      <c r="F255" s="11"/>
      <c r="G255" s="11"/>
      <c r="H255" s="11"/>
      <c r="I255" s="86"/>
      <c r="J255" s="97"/>
    </row>
    <row r="256" spans="3:10" x14ac:dyDescent="0.25">
      <c r="C256" s="24"/>
      <c r="D256" s="11"/>
      <c r="E256" s="11"/>
      <c r="F256" s="11"/>
      <c r="G256" s="11"/>
      <c r="H256" s="11"/>
      <c r="I256" s="86"/>
      <c r="J256" s="97"/>
    </row>
    <row r="257" spans="3:10" ht="15.75" thickBot="1" x14ac:dyDescent="0.3">
      <c r="C257" s="34"/>
      <c r="D257" s="35"/>
      <c r="E257" s="35"/>
      <c r="F257" s="11"/>
      <c r="G257" s="11"/>
      <c r="H257" s="11"/>
      <c r="I257" s="94"/>
      <c r="J257" s="97"/>
    </row>
    <row r="258" spans="3:10" ht="15.75" thickBot="1" x14ac:dyDescent="0.3">
      <c r="C258" s="55"/>
      <c r="D258" s="54"/>
      <c r="E258" s="54"/>
      <c r="F258" s="11"/>
      <c r="G258" s="11"/>
      <c r="H258" s="11"/>
      <c r="I258" s="94"/>
      <c r="J258" s="97"/>
    </row>
    <row r="259" spans="3:10" ht="15.75" thickBot="1" x14ac:dyDescent="0.3">
      <c r="C259" s="122" t="s">
        <v>55</v>
      </c>
      <c r="D259" s="123"/>
      <c r="E259" s="123"/>
      <c r="F259" s="123"/>
      <c r="G259" s="123"/>
      <c r="H259" s="123"/>
      <c r="I259" s="124"/>
      <c r="J259" s="105">
        <f>ROUND(J225+J236+J243+J252,0)</f>
        <v>38861</v>
      </c>
    </row>
    <row r="262" spans="3:10" ht="15.75" thickBot="1" x14ac:dyDescent="0.3"/>
    <row r="263" spans="3:10" x14ac:dyDescent="0.25">
      <c r="C263" s="144" t="s">
        <v>28</v>
      </c>
      <c r="D263" s="145"/>
      <c r="E263" s="145"/>
      <c r="F263" s="145"/>
      <c r="G263" s="146"/>
      <c r="H263" s="144" t="s">
        <v>29</v>
      </c>
      <c r="I263" s="145"/>
      <c r="J263" s="146"/>
    </row>
    <row r="264" spans="3:10" x14ac:dyDescent="0.25">
      <c r="C264" s="147" t="s">
        <v>30</v>
      </c>
      <c r="D264" s="151"/>
      <c r="E264" s="151"/>
      <c r="F264" s="151"/>
      <c r="G264" s="139"/>
      <c r="H264" s="147"/>
      <c r="I264" s="138"/>
      <c r="J264" s="139"/>
    </row>
    <row r="265" spans="3:10" x14ac:dyDescent="0.25">
      <c r="C265" s="152" t="s">
        <v>62</v>
      </c>
      <c r="D265" s="153"/>
      <c r="E265" s="153"/>
      <c r="F265" s="153"/>
      <c r="G265" s="154"/>
      <c r="H265" s="147"/>
      <c r="I265" s="138"/>
      <c r="J265" s="139"/>
    </row>
    <row r="266" spans="3:10" ht="15.75" thickBot="1" x14ac:dyDescent="0.3">
      <c r="C266" s="155" t="s">
        <v>63</v>
      </c>
      <c r="D266" s="156"/>
      <c r="E266" s="156"/>
      <c r="F266" s="156"/>
      <c r="G266" s="157"/>
      <c r="H266" s="148"/>
      <c r="I266" s="149"/>
      <c r="J266" s="150"/>
    </row>
    <row r="267" spans="3:10" x14ac:dyDescent="0.25">
      <c r="C267" s="10"/>
      <c r="D267" s="11"/>
      <c r="E267" s="11"/>
      <c r="F267" s="11"/>
      <c r="G267" s="11"/>
      <c r="H267" s="11"/>
      <c r="I267" s="81"/>
      <c r="J267" s="97"/>
    </row>
    <row r="268" spans="3:10" x14ac:dyDescent="0.25">
      <c r="C268" s="10" t="s">
        <v>31</v>
      </c>
      <c r="D268" s="137">
        <v>6</v>
      </c>
      <c r="E268" s="137"/>
      <c r="F268" s="137"/>
      <c r="G268" s="137"/>
      <c r="H268" s="138" t="s">
        <v>32</v>
      </c>
      <c r="I268" s="138"/>
      <c r="J268" s="139"/>
    </row>
    <row r="269" spans="3:10" ht="30" customHeight="1" x14ac:dyDescent="0.25">
      <c r="C269" s="10" t="s">
        <v>33</v>
      </c>
      <c r="D269" s="140" t="s">
        <v>82</v>
      </c>
      <c r="E269" s="140"/>
      <c r="F269" s="140"/>
      <c r="G269" s="140"/>
      <c r="H269" s="12"/>
      <c r="I269" s="86" t="s">
        <v>34</v>
      </c>
      <c r="J269" s="98" t="s">
        <v>74</v>
      </c>
    </row>
    <row r="270" spans="3:10" x14ac:dyDescent="0.25">
      <c r="C270" s="13"/>
      <c r="D270" s="12"/>
      <c r="E270" s="11"/>
      <c r="F270" s="12"/>
      <c r="G270" s="12"/>
      <c r="H270" s="12"/>
      <c r="I270" s="82"/>
      <c r="J270" s="97"/>
    </row>
    <row r="271" spans="3:10" ht="15.75" thickBot="1" x14ac:dyDescent="0.3">
      <c r="C271" s="13" t="s">
        <v>35</v>
      </c>
      <c r="D271" s="12"/>
      <c r="E271" s="11"/>
      <c r="F271" s="11"/>
      <c r="G271" s="11"/>
      <c r="H271" s="11"/>
      <c r="I271" s="81"/>
      <c r="J271" s="97"/>
    </row>
    <row r="272" spans="3:10" x14ac:dyDescent="0.25">
      <c r="C272" s="128" t="s">
        <v>36</v>
      </c>
      <c r="D272" s="129"/>
      <c r="E272" s="130"/>
      <c r="F272" s="14" t="s">
        <v>37</v>
      </c>
      <c r="G272" s="14" t="s">
        <v>38</v>
      </c>
      <c r="H272" s="14" t="s">
        <v>39</v>
      </c>
      <c r="I272" s="83" t="s">
        <v>40</v>
      </c>
      <c r="J272" s="99"/>
    </row>
    <row r="273" spans="3:10" x14ac:dyDescent="0.25">
      <c r="C273" s="141" t="s">
        <v>41</v>
      </c>
      <c r="D273" s="142"/>
      <c r="E273" s="143"/>
      <c r="F273" s="15" t="s">
        <v>42</v>
      </c>
      <c r="G273" s="68">
        <v>2562</v>
      </c>
      <c r="H273" s="17">
        <v>0.3</v>
      </c>
      <c r="I273" s="84">
        <f>+G273*H273</f>
        <v>768.6</v>
      </c>
      <c r="J273" s="100"/>
    </row>
    <row r="274" spans="3:10" x14ac:dyDescent="0.25">
      <c r="C274" s="125" t="s">
        <v>84</v>
      </c>
      <c r="D274" s="126"/>
      <c r="E274" s="127"/>
      <c r="F274" s="18" t="s">
        <v>89</v>
      </c>
      <c r="G274" s="69">
        <v>4620</v>
      </c>
      <c r="H274" s="20">
        <v>0.8</v>
      </c>
      <c r="I274" s="84">
        <f>+G274*H274</f>
        <v>3696</v>
      </c>
      <c r="J274" s="100"/>
    </row>
    <row r="275" spans="3:10" x14ac:dyDescent="0.25">
      <c r="C275" s="125"/>
      <c r="D275" s="126"/>
      <c r="E275" s="127"/>
      <c r="F275" s="18"/>
      <c r="G275" s="69"/>
      <c r="H275" s="20"/>
      <c r="I275" s="84"/>
      <c r="J275" s="100"/>
    </row>
    <row r="276" spans="3:10" x14ac:dyDescent="0.25">
      <c r="C276" s="125"/>
      <c r="D276" s="126"/>
      <c r="E276" s="127"/>
      <c r="F276" s="18"/>
      <c r="G276" s="69"/>
      <c r="H276" s="20"/>
      <c r="I276" s="84"/>
      <c r="J276" s="100"/>
    </row>
    <row r="277" spans="3:10" ht="15.75" thickBot="1" x14ac:dyDescent="0.3">
      <c r="C277" s="134"/>
      <c r="D277" s="135"/>
      <c r="E277" s="136"/>
      <c r="F277" s="21"/>
      <c r="G277" s="70"/>
      <c r="H277" s="23"/>
      <c r="I277" s="85"/>
      <c r="J277" s="101"/>
    </row>
    <row r="278" spans="3:10" ht="15.75" thickBot="1" x14ac:dyDescent="0.3">
      <c r="C278" s="24"/>
      <c r="D278" s="11"/>
      <c r="E278" s="11"/>
      <c r="F278" s="11"/>
      <c r="G278" s="11"/>
      <c r="H278" s="11"/>
      <c r="I278" s="86" t="s">
        <v>43</v>
      </c>
      <c r="J278" s="102">
        <f>SUM(I273:I277)</f>
        <v>4464.6000000000004</v>
      </c>
    </row>
    <row r="279" spans="3:10" ht="15.75" thickBot="1" x14ac:dyDescent="0.3">
      <c r="C279" s="13" t="s">
        <v>44</v>
      </c>
      <c r="D279" s="12"/>
      <c r="E279" s="11"/>
      <c r="F279" s="11"/>
      <c r="G279" s="11"/>
      <c r="H279" s="11"/>
      <c r="I279" s="81"/>
      <c r="J279" s="97"/>
    </row>
    <row r="280" spans="3:10" x14ac:dyDescent="0.25">
      <c r="C280" s="128" t="s">
        <v>36</v>
      </c>
      <c r="D280" s="129"/>
      <c r="E280" s="130"/>
      <c r="F280" s="14" t="s">
        <v>45</v>
      </c>
      <c r="G280" s="14" t="s">
        <v>46</v>
      </c>
      <c r="H280" s="14" t="s">
        <v>21</v>
      </c>
      <c r="I280" s="83" t="s">
        <v>40</v>
      </c>
      <c r="J280" s="99"/>
    </row>
    <row r="281" spans="3:10" x14ac:dyDescent="0.25">
      <c r="C281" s="125" t="s">
        <v>83</v>
      </c>
      <c r="D281" s="126"/>
      <c r="E281" s="127"/>
      <c r="F281" s="25" t="s">
        <v>8</v>
      </c>
      <c r="G281" s="65">
        <v>28000</v>
      </c>
      <c r="H281" s="27">
        <v>1</v>
      </c>
      <c r="I281" s="79">
        <f>+G281*H281</f>
        <v>28000</v>
      </c>
      <c r="J281" s="100"/>
    </row>
    <row r="282" spans="3:10" x14ac:dyDescent="0.25">
      <c r="C282" s="125" t="s">
        <v>79</v>
      </c>
      <c r="D282" s="126"/>
      <c r="E282" s="127"/>
      <c r="F282" s="25" t="s">
        <v>42</v>
      </c>
      <c r="G282" s="65">
        <v>4</v>
      </c>
      <c r="H282" s="27">
        <v>1500</v>
      </c>
      <c r="I282" s="79">
        <f t="shared" ref="I282:I286" si="4">+G282*H282</f>
        <v>6000</v>
      </c>
      <c r="J282" s="100"/>
    </row>
    <row r="283" spans="3:10" x14ac:dyDescent="0.25">
      <c r="C283" s="125" t="s">
        <v>85</v>
      </c>
      <c r="D283" s="126"/>
      <c r="E283" s="127"/>
      <c r="F283" s="25" t="s">
        <v>80</v>
      </c>
      <c r="G283" s="65">
        <v>150</v>
      </c>
      <c r="H283" s="27">
        <v>2.5</v>
      </c>
      <c r="I283" s="79">
        <f t="shared" si="4"/>
        <v>375</v>
      </c>
      <c r="J283" s="100"/>
    </row>
    <row r="284" spans="3:10" x14ac:dyDescent="0.25">
      <c r="C284" s="125" t="s">
        <v>86</v>
      </c>
      <c r="D284" s="126"/>
      <c r="E284" s="127"/>
      <c r="F284" s="25" t="s">
        <v>80</v>
      </c>
      <c r="G284" s="65">
        <v>1798</v>
      </c>
      <c r="H284" s="27">
        <v>0.42</v>
      </c>
      <c r="I284" s="79">
        <f t="shared" si="4"/>
        <v>755.16</v>
      </c>
      <c r="J284" s="100"/>
    </row>
    <row r="285" spans="3:10" x14ac:dyDescent="0.25">
      <c r="C285" s="125" t="s">
        <v>87</v>
      </c>
      <c r="D285" s="126"/>
      <c r="E285" s="127"/>
      <c r="F285" s="25" t="s">
        <v>80</v>
      </c>
      <c r="G285" s="65">
        <v>3100</v>
      </c>
      <c r="H285" s="27">
        <v>0.56000000000000005</v>
      </c>
      <c r="I285" s="79">
        <f t="shared" si="4"/>
        <v>1736.0000000000002</v>
      </c>
      <c r="J285" s="100"/>
    </row>
    <row r="286" spans="3:10" x14ac:dyDescent="0.25">
      <c r="C286" s="125" t="s">
        <v>88</v>
      </c>
      <c r="D286" s="126"/>
      <c r="E286" s="127"/>
      <c r="F286" s="25" t="s">
        <v>80</v>
      </c>
      <c r="G286" s="65">
        <v>2000</v>
      </c>
      <c r="H286" s="27">
        <v>0.81</v>
      </c>
      <c r="I286" s="79">
        <f t="shared" si="4"/>
        <v>1620</v>
      </c>
      <c r="J286" s="100"/>
    </row>
    <row r="287" spans="3:10" x14ac:dyDescent="0.25">
      <c r="C287" s="125"/>
      <c r="D287" s="126"/>
      <c r="E287" s="127"/>
      <c r="F287" s="31"/>
      <c r="G287" s="66"/>
      <c r="H287" s="33"/>
      <c r="I287" s="87"/>
      <c r="J287" s="100"/>
    </row>
    <row r="288" spans="3:10" ht="15.75" thickBot="1" x14ac:dyDescent="0.3">
      <c r="C288" s="34"/>
      <c r="D288" s="35"/>
      <c r="E288" s="36"/>
      <c r="F288" s="21"/>
      <c r="G288" s="67"/>
      <c r="H288" s="23"/>
      <c r="I288" s="85"/>
      <c r="J288" s="101"/>
    </row>
    <row r="289" spans="3:10" ht="15.75" thickBot="1" x14ac:dyDescent="0.3">
      <c r="C289" s="24"/>
      <c r="D289" s="11"/>
      <c r="E289" s="11"/>
      <c r="F289" s="11"/>
      <c r="G289" s="11"/>
      <c r="H289" s="11"/>
      <c r="I289" s="86" t="s">
        <v>43</v>
      </c>
      <c r="J289" s="103">
        <f>SUM(I281:I288)</f>
        <v>38486.160000000003</v>
      </c>
    </row>
    <row r="290" spans="3:10" ht="15.75" thickBot="1" x14ac:dyDescent="0.3">
      <c r="C290" s="13" t="s">
        <v>47</v>
      </c>
      <c r="D290" s="12"/>
      <c r="E290" s="11"/>
      <c r="F290" s="11"/>
      <c r="G290" s="11"/>
      <c r="H290" s="11"/>
      <c r="I290" s="81"/>
      <c r="J290" s="97"/>
    </row>
    <row r="291" spans="3:10" x14ac:dyDescent="0.25">
      <c r="C291" s="37" t="s">
        <v>48</v>
      </c>
      <c r="D291" s="38" t="s">
        <v>49</v>
      </c>
      <c r="E291" s="38"/>
      <c r="F291" s="39" t="s">
        <v>50</v>
      </c>
      <c r="G291" s="39" t="s">
        <v>51</v>
      </c>
      <c r="H291" s="39" t="s">
        <v>52</v>
      </c>
      <c r="I291" s="88" t="s">
        <v>40</v>
      </c>
      <c r="J291" s="104"/>
    </row>
    <row r="292" spans="3:10" x14ac:dyDescent="0.25">
      <c r="C292" s="40"/>
      <c r="D292" s="41"/>
      <c r="E292" s="42"/>
      <c r="F292" s="43"/>
      <c r="G292" s="43"/>
      <c r="H292" s="42"/>
      <c r="I292" s="89"/>
      <c r="J292" s="97"/>
    </row>
    <row r="293" spans="3:10" x14ac:dyDescent="0.25">
      <c r="C293" s="40"/>
      <c r="D293" s="41"/>
      <c r="E293" s="41"/>
      <c r="F293" s="31"/>
      <c r="G293" s="44"/>
      <c r="H293" s="45"/>
      <c r="I293" s="89"/>
      <c r="J293" s="97"/>
    </row>
    <row r="294" spans="3:10" x14ac:dyDescent="0.25">
      <c r="C294" s="40"/>
      <c r="D294" s="41"/>
      <c r="E294" s="41"/>
      <c r="F294" s="31"/>
      <c r="G294" s="44"/>
      <c r="H294" s="45"/>
      <c r="I294" s="89"/>
      <c r="J294" s="97"/>
    </row>
    <row r="295" spans="3:10" ht="15.75" thickBot="1" x14ac:dyDescent="0.3">
      <c r="C295" s="46"/>
      <c r="D295" s="47"/>
      <c r="E295" s="47"/>
      <c r="F295" s="47"/>
      <c r="G295" s="47"/>
      <c r="H295" s="47"/>
      <c r="I295" s="90"/>
      <c r="J295" s="97"/>
    </row>
    <row r="296" spans="3:10" ht="15.75" thickBot="1" x14ac:dyDescent="0.3">
      <c r="C296" s="24"/>
      <c r="D296" s="11"/>
      <c r="E296" s="11"/>
      <c r="F296" s="11"/>
      <c r="G296" s="11"/>
      <c r="H296" s="11"/>
      <c r="I296" s="86" t="s">
        <v>43</v>
      </c>
      <c r="J296" s="102">
        <f>SUM(I292:I295)</f>
        <v>0</v>
      </c>
    </row>
    <row r="297" spans="3:10" ht="15.75" thickBot="1" x14ac:dyDescent="0.3">
      <c r="C297" s="13" t="s">
        <v>53</v>
      </c>
      <c r="D297" s="12"/>
      <c r="E297" s="11"/>
      <c r="F297" s="11"/>
      <c r="G297" s="11"/>
      <c r="H297" s="11"/>
      <c r="I297" s="81"/>
      <c r="J297" s="97"/>
    </row>
    <row r="298" spans="3:10" x14ac:dyDescent="0.25">
      <c r="C298" s="128" t="s">
        <v>54</v>
      </c>
      <c r="D298" s="129"/>
      <c r="E298" s="130"/>
      <c r="F298" s="14" t="s">
        <v>45</v>
      </c>
      <c r="G298" s="48" t="s">
        <v>60</v>
      </c>
      <c r="H298" s="39" t="s">
        <v>61</v>
      </c>
      <c r="I298" s="91" t="s">
        <v>40</v>
      </c>
      <c r="J298" s="104"/>
    </row>
    <row r="299" spans="3:10" x14ac:dyDescent="0.25">
      <c r="C299" s="131" t="s">
        <v>90</v>
      </c>
      <c r="D299" s="132"/>
      <c r="E299" s="133"/>
      <c r="F299" s="50" t="s">
        <v>59</v>
      </c>
      <c r="G299" s="75">
        <v>1.05</v>
      </c>
      <c r="H299" s="71">
        <v>25000</v>
      </c>
      <c r="I299" s="92">
        <f>+G299*H299</f>
        <v>26250</v>
      </c>
      <c r="J299" s="97"/>
    </row>
    <row r="300" spans="3:10" x14ac:dyDescent="0.25">
      <c r="C300" s="116"/>
      <c r="D300" s="117"/>
      <c r="E300" s="118"/>
      <c r="F300" s="50"/>
      <c r="G300" s="49"/>
      <c r="H300" s="72"/>
      <c r="I300" s="92"/>
      <c r="J300" s="97"/>
    </row>
    <row r="301" spans="3:10" x14ac:dyDescent="0.25">
      <c r="C301" s="116"/>
      <c r="D301" s="117"/>
      <c r="E301" s="118"/>
      <c r="F301" s="50"/>
      <c r="G301" s="49"/>
      <c r="H301" s="72"/>
      <c r="I301" s="92"/>
      <c r="J301" s="97"/>
    </row>
    <row r="302" spans="3:10" x14ac:dyDescent="0.25">
      <c r="C302" s="116"/>
      <c r="D302" s="117"/>
      <c r="E302" s="118"/>
      <c r="F302" s="50"/>
      <c r="G302" s="49"/>
      <c r="H302" s="72"/>
      <c r="I302" s="92"/>
      <c r="J302" s="97"/>
    </row>
    <row r="303" spans="3:10" x14ac:dyDescent="0.25">
      <c r="C303" s="116"/>
      <c r="D303" s="117"/>
      <c r="E303" s="118"/>
      <c r="F303" s="50"/>
      <c r="G303" s="49"/>
      <c r="H303" s="73"/>
      <c r="I303" s="92"/>
      <c r="J303" s="97"/>
    </row>
    <row r="304" spans="3:10" ht="15.75" thickBot="1" x14ac:dyDescent="0.3">
      <c r="C304" s="119"/>
      <c r="D304" s="120"/>
      <c r="E304" s="121"/>
      <c r="F304" s="50"/>
      <c r="G304" s="49"/>
      <c r="H304" s="74"/>
      <c r="I304" s="93"/>
      <c r="J304" s="97"/>
    </row>
    <row r="305" spans="3:10" ht="15.75" thickBot="1" x14ac:dyDescent="0.3">
      <c r="C305" s="24"/>
      <c r="D305" s="11"/>
      <c r="E305" s="11"/>
      <c r="F305" s="54"/>
      <c r="G305" s="54"/>
      <c r="H305" s="11"/>
      <c r="I305" s="86" t="s">
        <v>43</v>
      </c>
      <c r="J305" s="102">
        <f>SUM(I299:I304)</f>
        <v>26250</v>
      </c>
    </row>
    <row r="306" spans="3:10" x14ac:dyDescent="0.25">
      <c r="C306" s="24"/>
      <c r="D306" s="11"/>
      <c r="E306" s="11"/>
      <c r="F306" s="11"/>
      <c r="G306" s="11"/>
      <c r="H306" s="11"/>
      <c r="I306" s="86"/>
      <c r="J306" s="97"/>
    </row>
    <row r="307" spans="3:10" x14ac:dyDescent="0.25">
      <c r="C307" s="24"/>
      <c r="D307" s="11"/>
      <c r="E307" s="11"/>
      <c r="F307" s="11"/>
      <c r="G307" s="11"/>
      <c r="H307" s="11"/>
      <c r="I307" s="86"/>
      <c r="J307" s="97"/>
    </row>
    <row r="308" spans="3:10" x14ac:dyDescent="0.25">
      <c r="C308" s="24"/>
      <c r="D308" s="11"/>
      <c r="E308" s="11"/>
      <c r="F308" s="11"/>
      <c r="G308" s="11"/>
      <c r="H308" s="11"/>
      <c r="I308" s="86"/>
      <c r="J308" s="97"/>
    </row>
    <row r="309" spans="3:10" x14ac:dyDescent="0.25">
      <c r="C309" s="24"/>
      <c r="D309" s="11"/>
      <c r="E309" s="11"/>
      <c r="F309" s="11"/>
      <c r="G309" s="11"/>
      <c r="H309" s="11"/>
      <c r="I309" s="86"/>
      <c r="J309" s="97"/>
    </row>
    <row r="310" spans="3:10" ht="15.75" thickBot="1" x14ac:dyDescent="0.3">
      <c r="C310" s="34"/>
      <c r="D310" s="35"/>
      <c r="E310" s="35"/>
      <c r="F310" s="11"/>
      <c r="G310" s="11"/>
      <c r="H310" s="11"/>
      <c r="I310" s="94"/>
      <c r="J310" s="97"/>
    </row>
    <row r="311" spans="3:10" ht="15.75" thickBot="1" x14ac:dyDescent="0.3">
      <c r="C311" s="55"/>
      <c r="D311" s="54"/>
      <c r="E311" s="54"/>
      <c r="F311" s="11"/>
      <c r="G311" s="11"/>
      <c r="H311" s="11"/>
      <c r="I311" s="94"/>
      <c r="J311" s="97"/>
    </row>
    <row r="312" spans="3:10" ht="15.75" thickBot="1" x14ac:dyDescent="0.3">
      <c r="C312" s="122" t="s">
        <v>55</v>
      </c>
      <c r="D312" s="123"/>
      <c r="E312" s="123"/>
      <c r="F312" s="123"/>
      <c r="G312" s="123"/>
      <c r="H312" s="123"/>
      <c r="I312" s="124"/>
      <c r="J312" s="105">
        <f>ROUND(J278+J289+J296+J305,0)</f>
        <v>69201</v>
      </c>
    </row>
  </sheetData>
  <mergeCells count="171">
    <mergeCell ref="C94:E94"/>
    <mergeCell ref="C55:G55"/>
    <mergeCell ref="H55:J58"/>
    <mergeCell ref="C56:G56"/>
    <mergeCell ref="C57:G57"/>
    <mergeCell ref="C58:G58"/>
    <mergeCell ref="C88:E88"/>
    <mergeCell ref="D61:G61"/>
    <mergeCell ref="C64:E64"/>
    <mergeCell ref="C65:E65"/>
    <mergeCell ref="C66:E66"/>
    <mergeCell ref="C24:E24"/>
    <mergeCell ref="C25:E25"/>
    <mergeCell ref="C42:E42"/>
    <mergeCell ref="C102:I102"/>
    <mergeCell ref="C92:E92"/>
    <mergeCell ref="C75:E75"/>
    <mergeCell ref="C76:E76"/>
    <mergeCell ref="C89:E89"/>
    <mergeCell ref="C90:E90"/>
    <mergeCell ref="C91:E91"/>
    <mergeCell ref="C67:E67"/>
    <mergeCell ref="C68:E68"/>
    <mergeCell ref="C69:E69"/>
    <mergeCell ref="C72:E72"/>
    <mergeCell ref="C73:E73"/>
    <mergeCell ref="C74:E74"/>
    <mergeCell ref="D60:G60"/>
    <mergeCell ref="H60:J60"/>
    <mergeCell ref="C37:E37"/>
    <mergeCell ref="C38:E38"/>
    <mergeCell ref="C39:E39"/>
    <mergeCell ref="C40:E40"/>
    <mergeCell ref="C41:E41"/>
    <mergeCell ref="C93:E93"/>
    <mergeCell ref="C106:G106"/>
    <mergeCell ref="H106:J109"/>
    <mergeCell ref="C107:G107"/>
    <mergeCell ref="C108:G108"/>
    <mergeCell ref="C109:G109"/>
    <mergeCell ref="C17:E17"/>
    <mergeCell ref="C4:G4"/>
    <mergeCell ref="H4:J7"/>
    <mergeCell ref="C5:G5"/>
    <mergeCell ref="C6:G6"/>
    <mergeCell ref="C7:G7"/>
    <mergeCell ref="D9:G9"/>
    <mergeCell ref="H9:J9"/>
    <mergeCell ref="D10:G10"/>
    <mergeCell ref="C13:E13"/>
    <mergeCell ref="C14:E14"/>
    <mergeCell ref="C15:E15"/>
    <mergeCell ref="C16:E16"/>
    <mergeCell ref="C51:I51"/>
    <mergeCell ref="C43:E43"/>
    <mergeCell ref="C18:E18"/>
    <mergeCell ref="C21:E21"/>
    <mergeCell ref="C22:E22"/>
    <mergeCell ref="C23:E23"/>
    <mergeCell ref="C117:E117"/>
    <mergeCell ref="C118:E118"/>
    <mergeCell ref="C119:E119"/>
    <mergeCell ref="C120:E120"/>
    <mergeCell ref="C123:E123"/>
    <mergeCell ref="D111:G111"/>
    <mergeCell ref="H111:J111"/>
    <mergeCell ref="D112:G112"/>
    <mergeCell ref="C115:E115"/>
    <mergeCell ref="C116:E116"/>
    <mergeCell ref="C140:E140"/>
    <mergeCell ref="C141:E141"/>
    <mergeCell ref="C142:E142"/>
    <mergeCell ref="C143:E143"/>
    <mergeCell ref="C144:E144"/>
    <mergeCell ref="C124:E124"/>
    <mergeCell ref="C125:E125"/>
    <mergeCell ref="C126:E126"/>
    <mergeCell ref="C127:E127"/>
    <mergeCell ref="C139:E139"/>
    <mergeCell ref="D162:G162"/>
    <mergeCell ref="H162:J162"/>
    <mergeCell ref="D163:G163"/>
    <mergeCell ref="C166:E166"/>
    <mergeCell ref="C167:E167"/>
    <mergeCell ref="C145:E145"/>
    <mergeCell ref="C153:I153"/>
    <mergeCell ref="C157:G157"/>
    <mergeCell ref="H157:J160"/>
    <mergeCell ref="C158:G158"/>
    <mergeCell ref="C159:G159"/>
    <mergeCell ref="C160:G160"/>
    <mergeCell ref="C175:E175"/>
    <mergeCell ref="C176:E176"/>
    <mergeCell ref="C177:E177"/>
    <mergeCell ref="C178:E178"/>
    <mergeCell ref="C192:E192"/>
    <mergeCell ref="C168:E168"/>
    <mergeCell ref="C169:E169"/>
    <mergeCell ref="C170:E170"/>
    <mergeCell ref="C171:E171"/>
    <mergeCell ref="C174:E174"/>
    <mergeCell ref="C198:E198"/>
    <mergeCell ref="C206:I206"/>
    <mergeCell ref="C179:E179"/>
    <mergeCell ref="C180:E180"/>
    <mergeCell ref="C181:E181"/>
    <mergeCell ref="C193:E193"/>
    <mergeCell ref="C194:E194"/>
    <mergeCell ref="C195:E195"/>
    <mergeCell ref="C196:E196"/>
    <mergeCell ref="C197:E197"/>
    <mergeCell ref="D215:G215"/>
    <mergeCell ref="H215:J215"/>
    <mergeCell ref="D216:G216"/>
    <mergeCell ref="C219:E219"/>
    <mergeCell ref="C220:E220"/>
    <mergeCell ref="C210:G210"/>
    <mergeCell ref="H210:J213"/>
    <mergeCell ref="C211:G211"/>
    <mergeCell ref="C212:G212"/>
    <mergeCell ref="C213:G213"/>
    <mergeCell ref="C228:E228"/>
    <mergeCell ref="C229:E229"/>
    <mergeCell ref="C230:E230"/>
    <mergeCell ref="C231:E231"/>
    <mergeCell ref="C232:E232"/>
    <mergeCell ref="C221:E221"/>
    <mergeCell ref="C222:E222"/>
    <mergeCell ref="C223:E223"/>
    <mergeCell ref="C224:E224"/>
    <mergeCell ref="C227:E227"/>
    <mergeCell ref="C248:E248"/>
    <mergeCell ref="C249:E249"/>
    <mergeCell ref="C250:E250"/>
    <mergeCell ref="C251:E251"/>
    <mergeCell ref="C259:I259"/>
    <mergeCell ref="C233:E233"/>
    <mergeCell ref="C234:E234"/>
    <mergeCell ref="C245:E245"/>
    <mergeCell ref="C246:E246"/>
    <mergeCell ref="C247:E247"/>
    <mergeCell ref="D268:G268"/>
    <mergeCell ref="H268:J268"/>
    <mergeCell ref="D269:G269"/>
    <mergeCell ref="C272:E272"/>
    <mergeCell ref="C273:E273"/>
    <mergeCell ref="C263:G263"/>
    <mergeCell ref="H263:J266"/>
    <mergeCell ref="C264:G264"/>
    <mergeCell ref="C265:G265"/>
    <mergeCell ref="C266:G266"/>
    <mergeCell ref="C281:E281"/>
    <mergeCell ref="C282:E282"/>
    <mergeCell ref="C283:E283"/>
    <mergeCell ref="C284:E284"/>
    <mergeCell ref="C285:E285"/>
    <mergeCell ref="C274:E274"/>
    <mergeCell ref="C275:E275"/>
    <mergeCell ref="C276:E276"/>
    <mergeCell ref="C277:E277"/>
    <mergeCell ref="C280:E280"/>
    <mergeCell ref="C301:E301"/>
    <mergeCell ref="C302:E302"/>
    <mergeCell ref="C303:E303"/>
    <mergeCell ref="C304:E304"/>
    <mergeCell ref="C312:I312"/>
    <mergeCell ref="C286:E286"/>
    <mergeCell ref="C287:E287"/>
    <mergeCell ref="C298:E298"/>
    <mergeCell ref="C299:E299"/>
    <mergeCell ref="C300:E300"/>
  </mergeCells>
  <pageMargins left="0.7" right="0.7" top="0.75" bottom="0.75" header="0.3" footer="0.3"/>
  <pageSetup scale="67" orientation="portrait" r:id="rId1"/>
  <rowBreaks count="2" manualBreakCount="2">
    <brk id="52" min="1" max="10" man="1"/>
    <brk id="103" min="1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8C692-C5F4-4ECF-8EB8-8140DDFC3297}">
  <dimension ref="C4:K204"/>
  <sheetViews>
    <sheetView topLeftCell="A194" zoomScale="80" zoomScaleNormal="80" workbookViewId="0">
      <selection activeCell="J114" sqref="J114"/>
    </sheetView>
  </sheetViews>
  <sheetFormatPr baseColWidth="10" defaultRowHeight="15" x14ac:dyDescent="0.25"/>
  <cols>
    <col min="1" max="1" width="11.42578125" style="1"/>
    <col min="2" max="2" width="5.7109375" style="1" customWidth="1"/>
    <col min="3" max="3" width="20.7109375" style="1" customWidth="1"/>
    <col min="4" max="4" width="75.7109375" style="1" customWidth="1"/>
    <col min="5" max="5" width="18.5703125" style="1" bestFit="1" customWidth="1"/>
    <col min="6" max="9" width="9.5703125" style="1" customWidth="1"/>
    <col min="10" max="10" width="11.42578125" style="1" bestFit="1" customWidth="1"/>
    <col min="11" max="11" width="9.7109375" style="1" customWidth="1"/>
    <col min="12" max="12" width="5.7109375" style="1" customWidth="1"/>
    <col min="13" max="16384" width="11.42578125" style="1"/>
  </cols>
  <sheetData>
    <row r="4" spans="3:11" x14ac:dyDescent="0.25">
      <c r="C4" s="168" t="s">
        <v>16</v>
      </c>
      <c r="D4" s="168"/>
      <c r="E4" s="168"/>
      <c r="F4" s="168"/>
      <c r="G4" s="168"/>
      <c r="H4" s="168"/>
      <c r="I4" s="168"/>
      <c r="J4" s="168"/>
      <c r="K4" s="168"/>
    </row>
    <row r="5" spans="3:11" x14ac:dyDescent="0.25">
      <c r="C5" s="168"/>
      <c r="D5" s="168"/>
      <c r="E5" s="168"/>
      <c r="F5" s="168"/>
      <c r="G5" s="168"/>
      <c r="H5" s="168"/>
      <c r="I5" s="168"/>
      <c r="J5" s="168"/>
      <c r="K5" s="168"/>
    </row>
    <row r="6" spans="3:11" x14ac:dyDescent="0.25">
      <c r="C6" s="168"/>
      <c r="D6" s="168"/>
      <c r="E6" s="168"/>
      <c r="F6" s="168"/>
      <c r="G6" s="168"/>
      <c r="H6" s="168"/>
      <c r="I6" s="168"/>
      <c r="J6" s="168"/>
      <c r="K6" s="168"/>
    </row>
    <row r="7" spans="3:11" ht="15.75" x14ac:dyDescent="0.25">
      <c r="C7" s="58" t="s">
        <v>1</v>
      </c>
      <c r="D7" s="162">
        <v>1</v>
      </c>
      <c r="E7" s="163"/>
      <c r="F7" s="163"/>
      <c r="G7" s="163"/>
      <c r="H7" s="163"/>
      <c r="I7" s="164"/>
      <c r="J7" s="165" t="s">
        <v>17</v>
      </c>
      <c r="K7" s="167"/>
    </row>
    <row r="8" spans="3:11" ht="15.75" x14ac:dyDescent="0.25">
      <c r="C8" s="58" t="s">
        <v>91</v>
      </c>
      <c r="D8" s="162" t="s">
        <v>7</v>
      </c>
      <c r="E8" s="163"/>
      <c r="F8" s="163"/>
      <c r="G8" s="163"/>
      <c r="H8" s="163"/>
      <c r="I8" s="164"/>
      <c r="J8" s="58" t="s">
        <v>3</v>
      </c>
      <c r="K8" s="59" t="s">
        <v>74</v>
      </c>
    </row>
    <row r="9" spans="3:11" ht="15.75" x14ac:dyDescent="0.25">
      <c r="C9" s="161" t="s">
        <v>18</v>
      </c>
      <c r="D9" s="161"/>
      <c r="E9" s="158" t="s">
        <v>19</v>
      </c>
      <c r="F9" s="165" t="s">
        <v>20</v>
      </c>
      <c r="G9" s="166"/>
      <c r="H9" s="166"/>
      <c r="I9" s="167"/>
      <c r="J9" s="158" t="s">
        <v>21</v>
      </c>
      <c r="K9" s="158" t="s">
        <v>22</v>
      </c>
    </row>
    <row r="10" spans="3:11" ht="15.75" x14ac:dyDescent="0.25">
      <c r="C10" s="161"/>
      <c r="D10" s="161"/>
      <c r="E10" s="159"/>
      <c r="F10" s="58" t="s">
        <v>23</v>
      </c>
      <c r="G10" s="58" t="s">
        <v>24</v>
      </c>
      <c r="H10" s="58" t="s">
        <v>25</v>
      </c>
      <c r="I10" s="58" t="s">
        <v>26</v>
      </c>
      <c r="J10" s="159"/>
      <c r="K10" s="159"/>
    </row>
    <row r="11" spans="3:11" x14ac:dyDescent="0.25">
      <c r="C11" s="160"/>
      <c r="D11" s="160"/>
      <c r="E11" s="62" t="s">
        <v>92</v>
      </c>
      <c r="F11" s="63">
        <v>7.1</v>
      </c>
      <c r="G11" s="63">
        <v>7.1</v>
      </c>
      <c r="H11" s="63"/>
      <c r="I11" s="63"/>
      <c r="J11" s="63"/>
      <c r="K11" s="63">
        <f>+F11*G11</f>
        <v>50.41</v>
      </c>
    </row>
    <row r="12" spans="3:11" x14ac:dyDescent="0.25">
      <c r="C12" s="160"/>
      <c r="D12" s="160"/>
      <c r="E12" s="62"/>
      <c r="F12" s="63"/>
      <c r="G12" s="63"/>
      <c r="H12" s="63"/>
      <c r="I12" s="63"/>
      <c r="J12" s="63"/>
      <c r="K12" s="63"/>
    </row>
    <row r="13" spans="3:11" x14ac:dyDescent="0.25">
      <c r="C13" s="160"/>
      <c r="D13" s="160"/>
      <c r="E13" s="62"/>
      <c r="F13" s="63"/>
      <c r="G13" s="63"/>
      <c r="H13" s="63"/>
      <c r="I13" s="63"/>
      <c r="J13" s="63"/>
      <c r="K13" s="63"/>
    </row>
    <row r="14" spans="3:11" x14ac:dyDescent="0.25">
      <c r="C14" s="160"/>
      <c r="D14" s="160"/>
      <c r="E14" s="62"/>
      <c r="F14" s="63"/>
      <c r="G14" s="63"/>
      <c r="H14" s="63"/>
      <c r="I14" s="63"/>
      <c r="J14" s="63"/>
      <c r="K14" s="63"/>
    </row>
    <row r="15" spans="3:11" x14ac:dyDescent="0.25">
      <c r="C15" s="160"/>
      <c r="D15" s="160"/>
      <c r="E15" s="62"/>
      <c r="F15" s="63"/>
      <c r="G15" s="63"/>
      <c r="H15" s="63"/>
      <c r="I15" s="63"/>
      <c r="J15" s="63"/>
      <c r="K15" s="63"/>
    </row>
    <row r="16" spans="3:11" x14ac:dyDescent="0.25">
      <c r="C16" s="160"/>
      <c r="D16" s="160"/>
      <c r="E16" s="62"/>
      <c r="F16" s="63"/>
      <c r="G16" s="63"/>
      <c r="H16" s="63"/>
      <c r="I16" s="63"/>
      <c r="J16" s="63"/>
      <c r="K16" s="63"/>
    </row>
    <row r="17" spans="3:11" x14ac:dyDescent="0.25">
      <c r="C17" s="160"/>
      <c r="D17" s="160"/>
      <c r="E17" s="62"/>
      <c r="F17" s="63"/>
      <c r="G17" s="63"/>
      <c r="H17" s="63"/>
      <c r="I17" s="63"/>
      <c r="J17" s="63"/>
      <c r="K17" s="63"/>
    </row>
    <row r="18" spans="3:11" x14ac:dyDescent="0.25">
      <c r="C18" s="160"/>
      <c r="D18" s="160"/>
      <c r="E18" s="62"/>
      <c r="F18" s="63"/>
      <c r="G18" s="63"/>
      <c r="H18" s="63"/>
      <c r="I18" s="63"/>
      <c r="J18" s="63"/>
      <c r="K18" s="63"/>
    </row>
    <row r="19" spans="3:11" x14ac:dyDescent="0.25">
      <c r="C19" s="160"/>
      <c r="D19" s="160"/>
      <c r="E19" s="62"/>
      <c r="F19" s="63"/>
      <c r="G19" s="63"/>
      <c r="H19" s="63"/>
      <c r="I19" s="63"/>
      <c r="J19" s="63"/>
      <c r="K19" s="63"/>
    </row>
    <row r="20" spans="3:11" x14ac:dyDescent="0.25">
      <c r="C20" s="160"/>
      <c r="D20" s="160"/>
      <c r="E20" s="62"/>
      <c r="F20" s="63"/>
      <c r="G20" s="63"/>
      <c r="H20" s="63"/>
      <c r="I20" s="63"/>
      <c r="J20" s="63"/>
      <c r="K20" s="63"/>
    </row>
    <row r="21" spans="3:11" x14ac:dyDescent="0.25">
      <c r="C21" s="160"/>
      <c r="D21" s="160"/>
      <c r="E21" s="62"/>
      <c r="F21" s="63"/>
      <c r="G21" s="63"/>
      <c r="H21" s="63"/>
      <c r="I21" s="63"/>
      <c r="J21" s="63"/>
      <c r="K21" s="63"/>
    </row>
    <row r="22" spans="3:11" x14ac:dyDescent="0.25">
      <c r="C22" s="160"/>
      <c r="D22" s="160"/>
      <c r="E22" s="62"/>
      <c r="F22" s="63"/>
      <c r="G22" s="63"/>
      <c r="H22" s="63"/>
      <c r="I22" s="63"/>
      <c r="J22" s="63"/>
      <c r="K22" s="63"/>
    </row>
    <row r="23" spans="3:11" x14ac:dyDescent="0.25">
      <c r="C23" s="160"/>
      <c r="D23" s="160"/>
      <c r="E23" s="62"/>
      <c r="F23" s="63"/>
      <c r="G23" s="63"/>
      <c r="H23" s="63"/>
      <c r="I23" s="63"/>
      <c r="J23" s="63"/>
      <c r="K23" s="63"/>
    </row>
    <row r="24" spans="3:11" x14ac:dyDescent="0.25">
      <c r="C24" s="160"/>
      <c r="D24" s="160"/>
      <c r="E24" s="62"/>
      <c r="F24" s="63"/>
      <c r="G24" s="63"/>
      <c r="H24" s="63"/>
      <c r="I24" s="63"/>
      <c r="J24" s="63"/>
      <c r="K24" s="63"/>
    </row>
    <row r="25" spans="3:11" x14ac:dyDescent="0.25">
      <c r="C25" s="160"/>
      <c r="D25" s="160"/>
      <c r="E25" s="62"/>
      <c r="F25" s="63"/>
      <c r="G25" s="63"/>
      <c r="H25" s="63"/>
      <c r="I25" s="63"/>
      <c r="J25" s="63"/>
      <c r="K25" s="63"/>
    </row>
    <row r="26" spans="3:11" x14ac:dyDescent="0.25">
      <c r="C26" s="160"/>
      <c r="D26" s="160"/>
      <c r="E26" s="62"/>
      <c r="F26" s="63"/>
      <c r="G26" s="63"/>
      <c r="H26" s="63"/>
      <c r="I26" s="63"/>
      <c r="J26" s="63"/>
      <c r="K26" s="63"/>
    </row>
    <row r="27" spans="3:11" x14ac:dyDescent="0.25">
      <c r="C27" s="160"/>
      <c r="D27" s="160"/>
      <c r="E27" s="62"/>
      <c r="F27" s="63"/>
      <c r="G27" s="63"/>
      <c r="H27" s="63"/>
      <c r="I27" s="63"/>
      <c r="J27" s="63"/>
      <c r="K27" s="63"/>
    </row>
    <row r="28" spans="3:11" x14ac:dyDescent="0.25">
      <c r="C28" s="160"/>
      <c r="D28" s="160"/>
      <c r="E28" s="62"/>
      <c r="F28" s="63"/>
      <c r="G28" s="63"/>
      <c r="H28" s="63"/>
      <c r="I28" s="63"/>
      <c r="J28" s="63"/>
      <c r="K28" s="63"/>
    </row>
    <row r="29" spans="3:11" x14ac:dyDescent="0.25">
      <c r="C29" s="160"/>
      <c r="D29" s="160"/>
      <c r="E29" s="62"/>
      <c r="F29" s="63"/>
      <c r="G29" s="63"/>
      <c r="H29" s="63"/>
      <c r="I29" s="63"/>
      <c r="J29" s="63"/>
      <c r="K29" s="63"/>
    </row>
    <row r="30" spans="3:11" x14ac:dyDescent="0.25">
      <c r="C30" s="160"/>
      <c r="D30" s="160"/>
      <c r="E30" s="62"/>
      <c r="F30" s="63"/>
      <c r="G30" s="63"/>
      <c r="H30" s="63"/>
      <c r="I30" s="63"/>
      <c r="J30" s="63"/>
      <c r="K30" s="63"/>
    </row>
    <row r="31" spans="3:11" x14ac:dyDescent="0.25">
      <c r="C31" s="160"/>
      <c r="D31" s="160"/>
      <c r="E31" s="62"/>
      <c r="F31" s="63"/>
      <c r="G31" s="63"/>
      <c r="H31" s="63"/>
      <c r="I31" s="63"/>
      <c r="J31" s="63"/>
      <c r="K31" s="63"/>
    </row>
    <row r="32" spans="3:11" x14ac:dyDescent="0.25">
      <c r="C32" s="160"/>
      <c r="D32" s="160"/>
      <c r="E32" s="62"/>
      <c r="F32" s="63"/>
      <c r="G32" s="63"/>
      <c r="H32" s="63"/>
      <c r="I32" s="63"/>
      <c r="J32" s="63"/>
      <c r="K32" s="63"/>
    </row>
    <row r="33" spans="3:11" x14ac:dyDescent="0.25">
      <c r="C33" s="160"/>
      <c r="D33" s="160"/>
      <c r="E33" s="62"/>
      <c r="F33" s="63"/>
      <c r="G33" s="63"/>
      <c r="H33" s="63"/>
      <c r="I33" s="63"/>
      <c r="J33" s="63"/>
      <c r="K33" s="63"/>
    </row>
    <row r="34" spans="3:11" ht="15.75" x14ac:dyDescent="0.25">
      <c r="C34" s="160"/>
      <c r="D34" s="160"/>
      <c r="E34" s="161" t="s">
        <v>27</v>
      </c>
      <c r="F34" s="161"/>
      <c r="G34" s="161"/>
      <c r="H34" s="161"/>
      <c r="I34" s="161"/>
      <c r="J34" s="161"/>
      <c r="K34" s="64">
        <f>SUM(K11:K33)</f>
        <v>50.41</v>
      </c>
    </row>
    <row r="38" spans="3:11" x14ac:dyDescent="0.25">
      <c r="C38" s="168" t="s">
        <v>16</v>
      </c>
      <c r="D38" s="168"/>
      <c r="E38" s="168"/>
      <c r="F38" s="168"/>
      <c r="G38" s="168"/>
      <c r="H38" s="168"/>
      <c r="I38" s="168"/>
      <c r="J38" s="168"/>
      <c r="K38" s="168"/>
    </row>
    <row r="39" spans="3:11" x14ac:dyDescent="0.25">
      <c r="C39" s="168"/>
      <c r="D39" s="168"/>
      <c r="E39" s="168"/>
      <c r="F39" s="168"/>
      <c r="G39" s="168"/>
      <c r="H39" s="168"/>
      <c r="I39" s="168"/>
      <c r="J39" s="168"/>
      <c r="K39" s="168"/>
    </row>
    <row r="40" spans="3:11" x14ac:dyDescent="0.25">
      <c r="C40" s="168"/>
      <c r="D40" s="168"/>
      <c r="E40" s="168"/>
      <c r="F40" s="168"/>
      <c r="G40" s="168"/>
      <c r="H40" s="168"/>
      <c r="I40" s="168"/>
      <c r="J40" s="168"/>
      <c r="K40" s="168"/>
    </row>
    <row r="41" spans="3:11" ht="15.75" x14ac:dyDescent="0.25">
      <c r="C41" s="60" t="s">
        <v>1</v>
      </c>
      <c r="D41" s="162">
        <v>2</v>
      </c>
      <c r="E41" s="163"/>
      <c r="F41" s="163"/>
      <c r="G41" s="163"/>
      <c r="H41" s="163"/>
      <c r="I41" s="164"/>
      <c r="J41" s="165" t="s">
        <v>17</v>
      </c>
      <c r="K41" s="167"/>
    </row>
    <row r="42" spans="3:11" ht="15.75" x14ac:dyDescent="0.25">
      <c r="C42" s="60" t="s">
        <v>91</v>
      </c>
      <c r="D42" s="162" t="s">
        <v>93</v>
      </c>
      <c r="E42" s="163"/>
      <c r="F42" s="163"/>
      <c r="G42" s="163"/>
      <c r="H42" s="163"/>
      <c r="I42" s="164"/>
      <c r="J42" s="60" t="s">
        <v>3</v>
      </c>
      <c r="K42" s="61" t="s">
        <v>74</v>
      </c>
    </row>
    <row r="43" spans="3:11" ht="15.75" x14ac:dyDescent="0.25">
      <c r="C43" s="161" t="s">
        <v>18</v>
      </c>
      <c r="D43" s="161"/>
      <c r="E43" s="158" t="s">
        <v>19</v>
      </c>
      <c r="F43" s="165" t="s">
        <v>20</v>
      </c>
      <c r="G43" s="166"/>
      <c r="H43" s="166"/>
      <c r="I43" s="167"/>
      <c r="J43" s="158" t="s">
        <v>21</v>
      </c>
      <c r="K43" s="158" t="s">
        <v>22</v>
      </c>
    </row>
    <row r="44" spans="3:11" ht="15.75" x14ac:dyDescent="0.25">
      <c r="C44" s="161"/>
      <c r="D44" s="161"/>
      <c r="E44" s="159"/>
      <c r="F44" s="60" t="s">
        <v>23</v>
      </c>
      <c r="G44" s="60" t="s">
        <v>24</v>
      </c>
      <c r="H44" s="60" t="s">
        <v>25</v>
      </c>
      <c r="I44" s="60" t="s">
        <v>26</v>
      </c>
      <c r="J44" s="159"/>
      <c r="K44" s="159"/>
    </row>
    <row r="45" spans="3:11" x14ac:dyDescent="0.25">
      <c r="C45" s="160"/>
      <c r="D45" s="160"/>
      <c r="E45" s="62" t="s">
        <v>92</v>
      </c>
      <c r="F45" s="63">
        <v>7.1</v>
      </c>
      <c r="G45" s="63">
        <v>7.1</v>
      </c>
      <c r="H45" s="63"/>
      <c r="I45" s="63"/>
      <c r="J45" s="63"/>
      <c r="K45" s="63">
        <f>+F45*G45</f>
        <v>50.41</v>
      </c>
    </row>
    <row r="46" spans="3:11" x14ac:dyDescent="0.25">
      <c r="C46" s="160"/>
      <c r="D46" s="160"/>
      <c r="E46" s="62"/>
      <c r="F46" s="63"/>
      <c r="G46" s="63"/>
      <c r="H46" s="63"/>
      <c r="I46" s="63"/>
      <c r="J46" s="63"/>
      <c r="K46" s="63"/>
    </row>
    <row r="47" spans="3:11" x14ac:dyDescent="0.25">
      <c r="C47" s="160"/>
      <c r="D47" s="160"/>
      <c r="E47" s="62"/>
      <c r="F47" s="63"/>
      <c r="G47" s="63"/>
      <c r="H47" s="63"/>
      <c r="I47" s="63"/>
      <c r="J47" s="63"/>
      <c r="K47" s="63"/>
    </row>
    <row r="48" spans="3:11" x14ac:dyDescent="0.25">
      <c r="C48" s="160"/>
      <c r="D48" s="160"/>
      <c r="E48" s="62"/>
      <c r="F48" s="63"/>
      <c r="G48" s="63"/>
      <c r="H48" s="63"/>
      <c r="I48" s="63"/>
      <c r="J48" s="63"/>
      <c r="K48" s="63"/>
    </row>
    <row r="49" spans="3:11" x14ac:dyDescent="0.25">
      <c r="C49" s="160"/>
      <c r="D49" s="160"/>
      <c r="E49" s="62"/>
      <c r="F49" s="63"/>
      <c r="G49" s="63"/>
      <c r="H49" s="63"/>
      <c r="I49" s="63"/>
      <c r="J49" s="63"/>
      <c r="K49" s="63"/>
    </row>
    <row r="50" spans="3:11" x14ac:dyDescent="0.25">
      <c r="C50" s="160"/>
      <c r="D50" s="160"/>
      <c r="E50" s="62"/>
      <c r="F50" s="63"/>
      <c r="G50" s="63"/>
      <c r="H50" s="63"/>
      <c r="I50" s="63"/>
      <c r="J50" s="63"/>
      <c r="K50" s="63"/>
    </row>
    <row r="51" spans="3:11" x14ac:dyDescent="0.25">
      <c r="C51" s="160"/>
      <c r="D51" s="160"/>
      <c r="E51" s="62"/>
      <c r="F51" s="63"/>
      <c r="G51" s="63"/>
      <c r="H51" s="63"/>
      <c r="I51" s="63"/>
      <c r="J51" s="63"/>
      <c r="K51" s="63"/>
    </row>
    <row r="52" spans="3:11" x14ac:dyDescent="0.25">
      <c r="C52" s="160"/>
      <c r="D52" s="160"/>
      <c r="E52" s="62"/>
      <c r="F52" s="63"/>
      <c r="G52" s="63"/>
      <c r="H52" s="63"/>
      <c r="I52" s="63"/>
      <c r="J52" s="63"/>
      <c r="K52" s="63"/>
    </row>
    <row r="53" spans="3:11" x14ac:dyDescent="0.25">
      <c r="C53" s="160"/>
      <c r="D53" s="160"/>
      <c r="E53" s="62"/>
      <c r="F53" s="63"/>
      <c r="G53" s="63"/>
      <c r="H53" s="63"/>
      <c r="I53" s="63"/>
      <c r="J53" s="63"/>
      <c r="K53" s="63"/>
    </row>
    <row r="54" spans="3:11" x14ac:dyDescent="0.25">
      <c r="C54" s="160"/>
      <c r="D54" s="160"/>
      <c r="E54" s="62"/>
      <c r="F54" s="63"/>
      <c r="G54" s="63"/>
      <c r="H54" s="63"/>
      <c r="I54" s="63"/>
      <c r="J54" s="63"/>
      <c r="K54" s="63"/>
    </row>
    <row r="55" spans="3:11" x14ac:dyDescent="0.25">
      <c r="C55" s="160"/>
      <c r="D55" s="160"/>
      <c r="E55" s="62"/>
      <c r="F55" s="63"/>
      <c r="G55" s="63"/>
      <c r="H55" s="63"/>
      <c r="I55" s="63"/>
      <c r="J55" s="63"/>
      <c r="K55" s="63"/>
    </row>
    <row r="56" spans="3:11" x14ac:dyDescent="0.25">
      <c r="C56" s="160"/>
      <c r="D56" s="160"/>
      <c r="E56" s="62"/>
      <c r="F56" s="63"/>
      <c r="G56" s="63"/>
      <c r="H56" s="63"/>
      <c r="I56" s="63"/>
      <c r="J56" s="63"/>
      <c r="K56" s="63"/>
    </row>
    <row r="57" spans="3:11" x14ac:dyDescent="0.25">
      <c r="C57" s="160"/>
      <c r="D57" s="160"/>
      <c r="E57" s="62"/>
      <c r="F57" s="63"/>
      <c r="G57" s="63"/>
      <c r="H57" s="63"/>
      <c r="I57" s="63"/>
      <c r="J57" s="63"/>
      <c r="K57" s="63"/>
    </row>
    <row r="58" spans="3:11" x14ac:dyDescent="0.25">
      <c r="C58" s="160"/>
      <c r="D58" s="160"/>
      <c r="E58" s="62"/>
      <c r="F58" s="63"/>
      <c r="G58" s="63"/>
      <c r="H58" s="63"/>
      <c r="I58" s="63"/>
      <c r="J58" s="63"/>
      <c r="K58" s="63"/>
    </row>
    <row r="59" spans="3:11" x14ac:dyDescent="0.25">
      <c r="C59" s="160"/>
      <c r="D59" s="160"/>
      <c r="E59" s="62"/>
      <c r="F59" s="63"/>
      <c r="G59" s="63"/>
      <c r="H59" s="63"/>
      <c r="I59" s="63"/>
      <c r="J59" s="63"/>
      <c r="K59" s="63"/>
    </row>
    <row r="60" spans="3:11" x14ac:dyDescent="0.25">
      <c r="C60" s="160"/>
      <c r="D60" s="160"/>
      <c r="E60" s="62"/>
      <c r="F60" s="63"/>
      <c r="G60" s="63"/>
      <c r="H60" s="63"/>
      <c r="I60" s="63"/>
      <c r="J60" s="63"/>
      <c r="K60" s="63"/>
    </row>
    <row r="61" spans="3:11" x14ac:dyDescent="0.25">
      <c r="C61" s="160"/>
      <c r="D61" s="160"/>
      <c r="E61" s="62"/>
      <c r="F61" s="63"/>
      <c r="G61" s="63"/>
      <c r="H61" s="63"/>
      <c r="I61" s="63"/>
      <c r="J61" s="63"/>
      <c r="K61" s="63"/>
    </row>
    <row r="62" spans="3:11" x14ac:dyDescent="0.25">
      <c r="C62" s="160"/>
      <c r="D62" s="160"/>
      <c r="E62" s="62"/>
      <c r="F62" s="63"/>
      <c r="G62" s="63"/>
      <c r="H62" s="63"/>
      <c r="I62" s="63"/>
      <c r="J62" s="63"/>
      <c r="K62" s="63"/>
    </row>
    <row r="63" spans="3:11" x14ac:dyDescent="0.25">
      <c r="C63" s="160"/>
      <c r="D63" s="160"/>
      <c r="E63" s="62"/>
      <c r="F63" s="63"/>
      <c r="G63" s="63"/>
      <c r="H63" s="63"/>
      <c r="I63" s="63"/>
      <c r="J63" s="63"/>
      <c r="K63" s="63"/>
    </row>
    <row r="64" spans="3:11" x14ac:dyDescent="0.25">
      <c r="C64" s="160"/>
      <c r="D64" s="160"/>
      <c r="E64" s="62"/>
      <c r="F64" s="63"/>
      <c r="G64" s="63"/>
      <c r="H64" s="63"/>
      <c r="I64" s="63"/>
      <c r="J64" s="63"/>
      <c r="K64" s="63"/>
    </row>
    <row r="65" spans="3:11" x14ac:dyDescent="0.25">
      <c r="C65" s="160"/>
      <c r="D65" s="160"/>
      <c r="E65" s="62"/>
      <c r="F65" s="63"/>
      <c r="G65" s="63"/>
      <c r="H65" s="63"/>
      <c r="I65" s="63"/>
      <c r="J65" s="63"/>
      <c r="K65" s="63"/>
    </row>
    <row r="66" spans="3:11" x14ac:dyDescent="0.25">
      <c r="C66" s="160"/>
      <c r="D66" s="160"/>
      <c r="E66" s="62"/>
      <c r="F66" s="63"/>
      <c r="G66" s="63"/>
      <c r="H66" s="63"/>
      <c r="I66" s="63"/>
      <c r="J66" s="63"/>
      <c r="K66" s="63"/>
    </row>
    <row r="67" spans="3:11" x14ac:dyDescent="0.25">
      <c r="C67" s="160"/>
      <c r="D67" s="160"/>
      <c r="E67" s="62"/>
      <c r="F67" s="63"/>
      <c r="G67" s="63"/>
      <c r="H67" s="63"/>
      <c r="I67" s="63"/>
      <c r="J67" s="63"/>
      <c r="K67" s="63"/>
    </row>
    <row r="68" spans="3:11" ht="15.75" x14ac:dyDescent="0.25">
      <c r="C68" s="160"/>
      <c r="D68" s="160"/>
      <c r="E68" s="161" t="s">
        <v>27</v>
      </c>
      <c r="F68" s="161"/>
      <c r="G68" s="161"/>
      <c r="H68" s="161"/>
      <c r="I68" s="161"/>
      <c r="J68" s="161"/>
      <c r="K68" s="64">
        <f>SUM(K45:K67)</f>
        <v>50.41</v>
      </c>
    </row>
    <row r="72" spans="3:11" x14ac:dyDescent="0.25">
      <c r="C72" s="168" t="s">
        <v>16</v>
      </c>
      <c r="D72" s="168"/>
      <c r="E72" s="168"/>
      <c r="F72" s="168"/>
      <c r="G72" s="168"/>
      <c r="H72" s="168"/>
      <c r="I72" s="168"/>
      <c r="J72" s="168"/>
      <c r="K72" s="168"/>
    </row>
    <row r="73" spans="3:11" x14ac:dyDescent="0.25">
      <c r="C73" s="168"/>
      <c r="D73" s="168"/>
      <c r="E73" s="168"/>
      <c r="F73" s="168"/>
      <c r="G73" s="168"/>
      <c r="H73" s="168"/>
      <c r="I73" s="168"/>
      <c r="J73" s="168"/>
      <c r="K73" s="168"/>
    </row>
    <row r="74" spans="3:11" x14ac:dyDescent="0.25">
      <c r="C74" s="168"/>
      <c r="D74" s="168"/>
      <c r="E74" s="168"/>
      <c r="F74" s="168"/>
      <c r="G74" s="168"/>
      <c r="H74" s="168"/>
      <c r="I74" s="168"/>
      <c r="J74" s="168"/>
      <c r="K74" s="168"/>
    </row>
    <row r="75" spans="3:11" ht="15.75" x14ac:dyDescent="0.25">
      <c r="C75" s="60" t="s">
        <v>1</v>
      </c>
      <c r="D75" s="162">
        <v>3</v>
      </c>
      <c r="E75" s="163"/>
      <c r="F75" s="163"/>
      <c r="G75" s="163"/>
      <c r="H75" s="163"/>
      <c r="I75" s="164"/>
      <c r="J75" s="165" t="s">
        <v>17</v>
      </c>
      <c r="K75" s="167"/>
    </row>
    <row r="76" spans="3:11" ht="15.75" x14ac:dyDescent="0.25">
      <c r="C76" s="60" t="s">
        <v>91</v>
      </c>
      <c r="D76" s="162" t="s">
        <v>70</v>
      </c>
      <c r="E76" s="163"/>
      <c r="F76" s="163"/>
      <c r="G76" s="163"/>
      <c r="H76" s="163"/>
      <c r="I76" s="164"/>
      <c r="J76" s="60" t="s">
        <v>3</v>
      </c>
      <c r="K76" s="61" t="s">
        <v>71</v>
      </c>
    </row>
    <row r="77" spans="3:11" ht="15.75" x14ac:dyDescent="0.25">
      <c r="C77" s="161" t="s">
        <v>18</v>
      </c>
      <c r="D77" s="161"/>
      <c r="E77" s="158" t="s">
        <v>19</v>
      </c>
      <c r="F77" s="165" t="s">
        <v>20</v>
      </c>
      <c r="G77" s="166"/>
      <c r="H77" s="166"/>
      <c r="I77" s="167"/>
      <c r="J77" s="158" t="s">
        <v>21</v>
      </c>
      <c r="K77" s="158" t="s">
        <v>22</v>
      </c>
    </row>
    <row r="78" spans="3:11" ht="15.75" x14ac:dyDescent="0.25">
      <c r="C78" s="161"/>
      <c r="D78" s="161"/>
      <c r="E78" s="159"/>
      <c r="F78" s="60" t="s">
        <v>23</v>
      </c>
      <c r="G78" s="60" t="s">
        <v>24</v>
      </c>
      <c r="H78" s="60" t="s">
        <v>25</v>
      </c>
      <c r="I78" s="60" t="s">
        <v>26</v>
      </c>
      <c r="J78" s="159"/>
      <c r="K78" s="159"/>
    </row>
    <row r="79" spans="3:11" x14ac:dyDescent="0.25">
      <c r="C79" s="160"/>
      <c r="D79" s="160"/>
      <c r="E79" s="62" t="s">
        <v>94</v>
      </c>
      <c r="F79" s="63"/>
      <c r="G79" s="63"/>
      <c r="H79" s="63"/>
      <c r="I79" s="63"/>
      <c r="J79" s="63">
        <v>32</v>
      </c>
      <c r="K79" s="63">
        <f>+J79</f>
        <v>32</v>
      </c>
    </row>
    <row r="80" spans="3:11" x14ac:dyDescent="0.25">
      <c r="C80" s="160"/>
      <c r="D80" s="160"/>
      <c r="E80" s="62"/>
      <c r="F80" s="63"/>
      <c r="G80" s="63"/>
      <c r="H80" s="63"/>
      <c r="I80" s="63"/>
      <c r="J80" s="63"/>
      <c r="K80" s="63"/>
    </row>
    <row r="81" spans="3:11" x14ac:dyDescent="0.25">
      <c r="C81" s="160"/>
      <c r="D81" s="160"/>
      <c r="E81" s="62"/>
      <c r="F81" s="63"/>
      <c r="G81" s="63"/>
      <c r="H81" s="63"/>
      <c r="I81" s="63"/>
      <c r="J81" s="63"/>
      <c r="K81" s="63"/>
    </row>
    <row r="82" spans="3:11" x14ac:dyDescent="0.25">
      <c r="C82" s="160"/>
      <c r="D82" s="160"/>
      <c r="E82" s="62"/>
      <c r="F82" s="63"/>
      <c r="G82" s="63"/>
      <c r="H82" s="63"/>
      <c r="I82" s="63"/>
      <c r="J82" s="63"/>
      <c r="K82" s="63"/>
    </row>
    <row r="83" spans="3:11" x14ac:dyDescent="0.25">
      <c r="C83" s="160"/>
      <c r="D83" s="160"/>
      <c r="E83" s="62"/>
      <c r="F83" s="63"/>
      <c r="G83" s="63"/>
      <c r="H83" s="63"/>
      <c r="I83" s="63"/>
      <c r="J83" s="63"/>
      <c r="K83" s="63"/>
    </row>
    <row r="84" spans="3:11" x14ac:dyDescent="0.25">
      <c r="C84" s="160"/>
      <c r="D84" s="160"/>
      <c r="E84" s="62"/>
      <c r="F84" s="63"/>
      <c r="G84" s="63"/>
      <c r="H84" s="63"/>
      <c r="I84" s="63"/>
      <c r="J84" s="63"/>
      <c r="K84" s="63"/>
    </row>
    <row r="85" spans="3:11" x14ac:dyDescent="0.25">
      <c r="C85" s="160"/>
      <c r="D85" s="160"/>
      <c r="E85" s="62"/>
      <c r="F85" s="63"/>
      <c r="G85" s="63"/>
      <c r="H85" s="63"/>
      <c r="I85" s="63"/>
      <c r="J85" s="63"/>
      <c r="K85" s="63"/>
    </row>
    <row r="86" spans="3:11" x14ac:dyDescent="0.25">
      <c r="C86" s="160"/>
      <c r="D86" s="160"/>
      <c r="E86" s="62"/>
      <c r="F86" s="63"/>
      <c r="G86" s="63"/>
      <c r="H86" s="63"/>
      <c r="I86" s="63"/>
      <c r="J86" s="63"/>
      <c r="K86" s="63"/>
    </row>
    <row r="87" spans="3:11" x14ac:dyDescent="0.25">
      <c r="C87" s="160"/>
      <c r="D87" s="160"/>
      <c r="E87" s="62"/>
      <c r="F87" s="63"/>
      <c r="G87" s="63"/>
      <c r="H87" s="63"/>
      <c r="I87" s="63"/>
      <c r="J87" s="63"/>
      <c r="K87" s="63"/>
    </row>
    <row r="88" spans="3:11" x14ac:dyDescent="0.25">
      <c r="C88" s="160"/>
      <c r="D88" s="160"/>
      <c r="E88" s="62"/>
      <c r="F88" s="63"/>
      <c r="G88" s="63"/>
      <c r="H88" s="63"/>
      <c r="I88" s="63"/>
      <c r="J88" s="63"/>
      <c r="K88" s="63"/>
    </row>
    <row r="89" spans="3:11" x14ac:dyDescent="0.25">
      <c r="C89" s="160"/>
      <c r="D89" s="160"/>
      <c r="E89" s="62"/>
      <c r="F89" s="63"/>
      <c r="G89" s="63"/>
      <c r="H89" s="63"/>
      <c r="I89" s="63"/>
      <c r="J89" s="63"/>
      <c r="K89" s="63"/>
    </row>
    <row r="90" spans="3:11" x14ac:dyDescent="0.25">
      <c r="C90" s="160"/>
      <c r="D90" s="160"/>
      <c r="E90" s="62"/>
      <c r="F90" s="63"/>
      <c r="G90" s="63"/>
      <c r="H90" s="63"/>
      <c r="I90" s="63"/>
      <c r="J90" s="63"/>
      <c r="K90" s="63"/>
    </row>
    <row r="91" spans="3:11" x14ac:dyDescent="0.25">
      <c r="C91" s="160"/>
      <c r="D91" s="160"/>
      <c r="E91" s="62"/>
      <c r="F91" s="63"/>
      <c r="G91" s="63"/>
      <c r="H91" s="63"/>
      <c r="I91" s="63"/>
      <c r="J91" s="63"/>
      <c r="K91" s="63"/>
    </row>
    <row r="92" spans="3:11" x14ac:dyDescent="0.25">
      <c r="C92" s="160"/>
      <c r="D92" s="160"/>
      <c r="E92" s="62"/>
      <c r="F92" s="63"/>
      <c r="G92" s="63"/>
      <c r="H92" s="63"/>
      <c r="I92" s="63"/>
      <c r="J92" s="63"/>
      <c r="K92" s="63"/>
    </row>
    <row r="93" spans="3:11" x14ac:dyDescent="0.25">
      <c r="C93" s="160"/>
      <c r="D93" s="160"/>
      <c r="E93" s="62"/>
      <c r="F93" s="63"/>
      <c r="G93" s="63"/>
      <c r="H93" s="63"/>
      <c r="I93" s="63"/>
      <c r="J93" s="63"/>
      <c r="K93" s="63"/>
    </row>
    <row r="94" spans="3:11" x14ac:dyDescent="0.25">
      <c r="C94" s="160"/>
      <c r="D94" s="160"/>
      <c r="E94" s="62"/>
      <c r="F94" s="63"/>
      <c r="G94" s="63"/>
      <c r="H94" s="63"/>
      <c r="I94" s="63"/>
      <c r="J94" s="63"/>
      <c r="K94" s="63"/>
    </row>
    <row r="95" spans="3:11" x14ac:dyDescent="0.25">
      <c r="C95" s="160"/>
      <c r="D95" s="160"/>
      <c r="E95" s="62"/>
      <c r="F95" s="63"/>
      <c r="G95" s="63"/>
      <c r="H95" s="63"/>
      <c r="I95" s="63"/>
      <c r="J95" s="63"/>
      <c r="K95" s="63"/>
    </row>
    <row r="96" spans="3:11" x14ac:dyDescent="0.25">
      <c r="C96" s="160"/>
      <c r="D96" s="160"/>
      <c r="E96" s="62"/>
      <c r="F96" s="63"/>
      <c r="G96" s="63"/>
      <c r="H96" s="63"/>
      <c r="I96" s="63"/>
      <c r="J96" s="63"/>
      <c r="K96" s="63"/>
    </row>
    <row r="97" spans="3:11" x14ac:dyDescent="0.25">
      <c r="C97" s="160"/>
      <c r="D97" s="160"/>
      <c r="E97" s="62"/>
      <c r="F97" s="63"/>
      <c r="G97" s="63"/>
      <c r="H97" s="63"/>
      <c r="I97" s="63"/>
      <c r="J97" s="63"/>
      <c r="K97" s="63"/>
    </row>
    <row r="98" spans="3:11" x14ac:dyDescent="0.25">
      <c r="C98" s="160"/>
      <c r="D98" s="160"/>
      <c r="E98" s="62"/>
      <c r="F98" s="63"/>
      <c r="G98" s="63"/>
      <c r="H98" s="63"/>
      <c r="I98" s="63"/>
      <c r="J98" s="63"/>
      <c r="K98" s="63"/>
    </row>
    <row r="99" spans="3:11" x14ac:dyDescent="0.25">
      <c r="C99" s="160"/>
      <c r="D99" s="160"/>
      <c r="E99" s="62"/>
      <c r="F99" s="63"/>
      <c r="G99" s="63"/>
      <c r="H99" s="63"/>
      <c r="I99" s="63"/>
      <c r="J99" s="63"/>
      <c r="K99" s="63"/>
    </row>
    <row r="100" spans="3:11" x14ac:dyDescent="0.25">
      <c r="C100" s="160"/>
      <c r="D100" s="160"/>
      <c r="E100" s="62"/>
      <c r="F100" s="63"/>
      <c r="G100" s="63"/>
      <c r="H100" s="63"/>
      <c r="I100" s="63"/>
      <c r="J100" s="63"/>
      <c r="K100" s="63"/>
    </row>
    <row r="101" spans="3:11" x14ac:dyDescent="0.25">
      <c r="C101" s="160"/>
      <c r="D101" s="160"/>
      <c r="E101" s="62"/>
      <c r="F101" s="63"/>
      <c r="G101" s="63"/>
      <c r="H101" s="63"/>
      <c r="I101" s="63"/>
      <c r="J101" s="63"/>
      <c r="K101" s="63"/>
    </row>
    <row r="102" spans="3:11" ht="15.75" x14ac:dyDescent="0.25">
      <c r="C102" s="160"/>
      <c r="D102" s="160"/>
      <c r="E102" s="161" t="s">
        <v>27</v>
      </c>
      <c r="F102" s="161"/>
      <c r="G102" s="161"/>
      <c r="H102" s="161"/>
      <c r="I102" s="161"/>
      <c r="J102" s="161"/>
      <c r="K102" s="64">
        <f>SUM(K79:K101)</f>
        <v>32</v>
      </c>
    </row>
    <row r="106" spans="3:11" x14ac:dyDescent="0.25">
      <c r="C106" s="168" t="s">
        <v>16</v>
      </c>
      <c r="D106" s="168"/>
      <c r="E106" s="168"/>
      <c r="F106" s="168"/>
      <c r="G106" s="168"/>
      <c r="H106" s="168"/>
      <c r="I106" s="168"/>
      <c r="J106" s="168"/>
      <c r="K106" s="168"/>
    </row>
    <row r="107" spans="3:11" x14ac:dyDescent="0.25">
      <c r="C107" s="168"/>
      <c r="D107" s="168"/>
      <c r="E107" s="168"/>
      <c r="F107" s="168"/>
      <c r="G107" s="168"/>
      <c r="H107" s="168"/>
      <c r="I107" s="168"/>
      <c r="J107" s="168"/>
      <c r="K107" s="168"/>
    </row>
    <row r="108" spans="3:11" x14ac:dyDescent="0.25">
      <c r="C108" s="168"/>
      <c r="D108" s="168"/>
      <c r="E108" s="168"/>
      <c r="F108" s="168"/>
      <c r="G108" s="168"/>
      <c r="H108" s="168"/>
      <c r="I108" s="168"/>
      <c r="J108" s="168"/>
      <c r="K108" s="168"/>
    </row>
    <row r="109" spans="3:11" ht="15.75" x14ac:dyDescent="0.25">
      <c r="C109" s="60" t="s">
        <v>1</v>
      </c>
      <c r="D109" s="162">
        <v>4</v>
      </c>
      <c r="E109" s="163"/>
      <c r="F109" s="163"/>
      <c r="G109" s="163"/>
      <c r="H109" s="163"/>
      <c r="I109" s="164"/>
      <c r="J109" s="165" t="s">
        <v>17</v>
      </c>
      <c r="K109" s="167"/>
    </row>
    <row r="110" spans="3:11" ht="15.75" x14ac:dyDescent="0.25">
      <c r="C110" s="60" t="s">
        <v>91</v>
      </c>
      <c r="D110" s="162" t="s">
        <v>95</v>
      </c>
      <c r="E110" s="163"/>
      <c r="F110" s="163"/>
      <c r="G110" s="163"/>
      <c r="H110" s="163"/>
      <c r="I110" s="164"/>
      <c r="J110" s="60" t="s">
        <v>3</v>
      </c>
      <c r="K110" s="61"/>
    </row>
    <row r="111" spans="3:11" ht="15.75" x14ac:dyDescent="0.25">
      <c r="C111" s="161" t="s">
        <v>18</v>
      </c>
      <c r="D111" s="161"/>
      <c r="E111" s="158" t="s">
        <v>19</v>
      </c>
      <c r="F111" s="165" t="s">
        <v>20</v>
      </c>
      <c r="G111" s="166"/>
      <c r="H111" s="166"/>
      <c r="I111" s="167"/>
      <c r="J111" s="158" t="s">
        <v>21</v>
      </c>
      <c r="K111" s="158" t="s">
        <v>22</v>
      </c>
    </row>
    <row r="112" spans="3:11" ht="15.75" x14ac:dyDescent="0.25">
      <c r="C112" s="161"/>
      <c r="D112" s="161"/>
      <c r="E112" s="159"/>
      <c r="F112" s="60" t="s">
        <v>23</v>
      </c>
      <c r="G112" s="60" t="s">
        <v>24</v>
      </c>
      <c r="H112" s="60" t="s">
        <v>25</v>
      </c>
      <c r="I112" s="60" t="s">
        <v>26</v>
      </c>
      <c r="J112" s="159"/>
      <c r="K112" s="159"/>
    </row>
    <row r="113" spans="3:11" x14ac:dyDescent="0.25">
      <c r="C113" s="160"/>
      <c r="D113" s="160"/>
      <c r="E113" s="62" t="s">
        <v>96</v>
      </c>
      <c r="F113" s="63"/>
      <c r="G113" s="63"/>
      <c r="H113" s="63"/>
      <c r="I113" s="63"/>
      <c r="J113" s="63">
        <v>19.8</v>
      </c>
      <c r="K113" s="63">
        <f>+J113</f>
        <v>19.8</v>
      </c>
    </row>
    <row r="114" spans="3:11" x14ac:dyDescent="0.25">
      <c r="C114" s="160"/>
      <c r="D114" s="160"/>
      <c r="E114" s="62"/>
      <c r="F114" s="63"/>
      <c r="G114" s="63"/>
      <c r="H114" s="63"/>
      <c r="I114" s="63"/>
      <c r="J114" s="63"/>
      <c r="K114" s="63"/>
    </row>
    <row r="115" spans="3:11" x14ac:dyDescent="0.25">
      <c r="C115" s="160"/>
      <c r="D115" s="160"/>
      <c r="E115" s="62"/>
      <c r="F115" s="63"/>
      <c r="G115" s="63"/>
      <c r="H115" s="63"/>
      <c r="I115" s="63"/>
      <c r="J115" s="63"/>
      <c r="K115" s="63"/>
    </row>
    <row r="116" spans="3:11" x14ac:dyDescent="0.25">
      <c r="C116" s="160"/>
      <c r="D116" s="160"/>
      <c r="E116" s="62"/>
      <c r="F116" s="63"/>
      <c r="G116" s="63"/>
      <c r="H116" s="63"/>
      <c r="I116" s="63"/>
      <c r="J116" s="63"/>
      <c r="K116" s="63"/>
    </row>
    <row r="117" spans="3:11" x14ac:dyDescent="0.25">
      <c r="C117" s="160"/>
      <c r="D117" s="160"/>
      <c r="E117" s="62"/>
      <c r="F117" s="63"/>
      <c r="G117" s="63"/>
      <c r="H117" s="63"/>
      <c r="I117" s="63"/>
      <c r="J117" s="63"/>
      <c r="K117" s="63"/>
    </row>
    <row r="118" spans="3:11" x14ac:dyDescent="0.25">
      <c r="C118" s="160"/>
      <c r="D118" s="160"/>
      <c r="E118" s="62"/>
      <c r="F118" s="63"/>
      <c r="G118" s="63"/>
      <c r="H118" s="63"/>
      <c r="I118" s="63"/>
      <c r="J118" s="63"/>
      <c r="K118" s="63"/>
    </row>
    <row r="119" spans="3:11" x14ac:dyDescent="0.25">
      <c r="C119" s="160"/>
      <c r="D119" s="160"/>
      <c r="E119" s="62"/>
      <c r="F119" s="63"/>
      <c r="G119" s="63"/>
      <c r="H119" s="63"/>
      <c r="I119" s="63"/>
      <c r="J119" s="63"/>
      <c r="K119" s="63"/>
    </row>
    <row r="120" spans="3:11" x14ac:dyDescent="0.25">
      <c r="C120" s="160"/>
      <c r="D120" s="160"/>
      <c r="E120" s="62"/>
      <c r="F120" s="63"/>
      <c r="G120" s="63"/>
      <c r="H120" s="63"/>
      <c r="I120" s="63"/>
      <c r="J120" s="63"/>
      <c r="K120" s="63"/>
    </row>
    <row r="121" spans="3:11" x14ac:dyDescent="0.25">
      <c r="C121" s="160"/>
      <c r="D121" s="160"/>
      <c r="E121" s="62"/>
      <c r="F121" s="63"/>
      <c r="G121" s="63"/>
      <c r="H121" s="63"/>
      <c r="I121" s="63"/>
      <c r="J121" s="63"/>
      <c r="K121" s="63"/>
    </row>
    <row r="122" spans="3:11" x14ac:dyDescent="0.25">
      <c r="C122" s="160"/>
      <c r="D122" s="160"/>
      <c r="E122" s="62"/>
      <c r="F122" s="63"/>
      <c r="G122" s="63"/>
      <c r="H122" s="63"/>
      <c r="I122" s="63"/>
      <c r="J122" s="63"/>
      <c r="K122" s="63"/>
    </row>
    <row r="123" spans="3:11" x14ac:dyDescent="0.25">
      <c r="C123" s="160"/>
      <c r="D123" s="160"/>
      <c r="E123" s="62"/>
      <c r="F123" s="63"/>
      <c r="G123" s="63"/>
      <c r="H123" s="63"/>
      <c r="I123" s="63"/>
      <c r="J123" s="63"/>
      <c r="K123" s="63"/>
    </row>
    <row r="124" spans="3:11" x14ac:dyDescent="0.25">
      <c r="C124" s="160"/>
      <c r="D124" s="160"/>
      <c r="E124" s="62"/>
      <c r="F124" s="63"/>
      <c r="G124" s="63"/>
      <c r="H124" s="63"/>
      <c r="I124" s="63"/>
      <c r="J124" s="63"/>
      <c r="K124" s="63"/>
    </row>
    <row r="125" spans="3:11" x14ac:dyDescent="0.25">
      <c r="C125" s="160"/>
      <c r="D125" s="160"/>
      <c r="E125" s="62"/>
      <c r="F125" s="63"/>
      <c r="G125" s="63"/>
      <c r="H125" s="63"/>
      <c r="I125" s="63"/>
      <c r="J125" s="63"/>
      <c r="K125" s="63"/>
    </row>
    <row r="126" spans="3:11" x14ac:dyDescent="0.25">
      <c r="C126" s="160"/>
      <c r="D126" s="160"/>
      <c r="E126" s="62"/>
      <c r="F126" s="63"/>
      <c r="G126" s="63"/>
      <c r="H126" s="63"/>
      <c r="I126" s="63"/>
      <c r="J126" s="63"/>
      <c r="K126" s="63"/>
    </row>
    <row r="127" spans="3:11" x14ac:dyDescent="0.25">
      <c r="C127" s="160"/>
      <c r="D127" s="160"/>
      <c r="E127" s="62"/>
      <c r="F127" s="63"/>
      <c r="G127" s="63"/>
      <c r="H127" s="63"/>
      <c r="I127" s="63"/>
      <c r="J127" s="63"/>
      <c r="K127" s="63"/>
    </row>
    <row r="128" spans="3:11" x14ac:dyDescent="0.25">
      <c r="C128" s="160"/>
      <c r="D128" s="160"/>
      <c r="E128" s="62"/>
      <c r="F128" s="63"/>
      <c r="G128" s="63"/>
      <c r="H128" s="63"/>
      <c r="I128" s="63"/>
      <c r="J128" s="63"/>
      <c r="K128" s="63"/>
    </row>
    <row r="129" spans="3:11" x14ac:dyDescent="0.25">
      <c r="C129" s="160"/>
      <c r="D129" s="160"/>
      <c r="E129" s="62"/>
      <c r="F129" s="63"/>
      <c r="G129" s="63"/>
      <c r="H129" s="63"/>
      <c r="I129" s="63"/>
      <c r="J129" s="63"/>
      <c r="K129" s="63"/>
    </row>
    <row r="130" spans="3:11" x14ac:dyDescent="0.25">
      <c r="C130" s="160"/>
      <c r="D130" s="160"/>
      <c r="E130" s="62"/>
      <c r="F130" s="63"/>
      <c r="G130" s="63"/>
      <c r="H130" s="63"/>
      <c r="I130" s="63"/>
      <c r="J130" s="63"/>
      <c r="K130" s="63"/>
    </row>
    <row r="131" spans="3:11" x14ac:dyDescent="0.25">
      <c r="C131" s="160"/>
      <c r="D131" s="160"/>
      <c r="E131" s="62"/>
      <c r="F131" s="63"/>
      <c r="G131" s="63"/>
      <c r="H131" s="63"/>
      <c r="I131" s="63"/>
      <c r="J131" s="63"/>
      <c r="K131" s="63"/>
    </row>
    <row r="132" spans="3:11" x14ac:dyDescent="0.25">
      <c r="C132" s="160"/>
      <c r="D132" s="160"/>
      <c r="E132" s="62"/>
      <c r="F132" s="63"/>
      <c r="G132" s="63"/>
      <c r="H132" s="63"/>
      <c r="I132" s="63"/>
      <c r="J132" s="63"/>
      <c r="K132" s="63"/>
    </row>
    <row r="133" spans="3:11" x14ac:dyDescent="0.25">
      <c r="C133" s="160"/>
      <c r="D133" s="160"/>
      <c r="E133" s="62"/>
      <c r="F133" s="63"/>
      <c r="G133" s="63"/>
      <c r="H133" s="63"/>
      <c r="I133" s="63"/>
      <c r="J133" s="63"/>
      <c r="K133" s="63"/>
    </row>
    <row r="134" spans="3:11" x14ac:dyDescent="0.25">
      <c r="C134" s="160"/>
      <c r="D134" s="160"/>
      <c r="E134" s="62"/>
      <c r="F134" s="63"/>
      <c r="G134" s="63"/>
      <c r="H134" s="63"/>
      <c r="I134" s="63"/>
      <c r="J134" s="63"/>
      <c r="K134" s="63"/>
    </row>
    <row r="135" spans="3:11" x14ac:dyDescent="0.25">
      <c r="C135" s="160"/>
      <c r="D135" s="160"/>
      <c r="E135" s="62"/>
      <c r="F135" s="63"/>
      <c r="G135" s="63"/>
      <c r="H135" s="63"/>
      <c r="I135" s="63"/>
      <c r="J135" s="63"/>
      <c r="K135" s="63"/>
    </row>
    <row r="136" spans="3:11" ht="15.75" x14ac:dyDescent="0.25">
      <c r="C136" s="160"/>
      <c r="D136" s="160"/>
      <c r="E136" s="161" t="s">
        <v>27</v>
      </c>
      <c r="F136" s="161"/>
      <c r="G136" s="161"/>
      <c r="H136" s="161"/>
      <c r="I136" s="161"/>
      <c r="J136" s="161"/>
      <c r="K136" s="64">
        <f>SUM(K113:K135)</f>
        <v>19.8</v>
      </c>
    </row>
    <row r="140" spans="3:11" x14ac:dyDescent="0.25">
      <c r="C140" s="168" t="s">
        <v>16</v>
      </c>
      <c r="D140" s="168"/>
      <c r="E140" s="168"/>
      <c r="F140" s="168"/>
      <c r="G140" s="168"/>
      <c r="H140" s="168"/>
      <c r="I140" s="168"/>
      <c r="J140" s="168"/>
      <c r="K140" s="168"/>
    </row>
    <row r="141" spans="3:11" x14ac:dyDescent="0.25">
      <c r="C141" s="168"/>
      <c r="D141" s="168"/>
      <c r="E141" s="168"/>
      <c r="F141" s="168"/>
      <c r="G141" s="168"/>
      <c r="H141" s="168"/>
      <c r="I141" s="168"/>
      <c r="J141" s="168"/>
      <c r="K141" s="168"/>
    </row>
    <row r="142" spans="3:11" x14ac:dyDescent="0.25">
      <c r="C142" s="168"/>
      <c r="D142" s="168"/>
      <c r="E142" s="168"/>
      <c r="F142" s="168"/>
      <c r="G142" s="168"/>
      <c r="H142" s="168"/>
      <c r="I142" s="168"/>
      <c r="J142" s="168"/>
      <c r="K142" s="168"/>
    </row>
    <row r="143" spans="3:11" ht="15.75" x14ac:dyDescent="0.25">
      <c r="C143" s="60" t="s">
        <v>1</v>
      </c>
      <c r="D143" s="162">
        <v>5</v>
      </c>
      <c r="E143" s="163"/>
      <c r="F143" s="163"/>
      <c r="G143" s="163"/>
      <c r="H143" s="163"/>
      <c r="I143" s="164"/>
      <c r="J143" s="165" t="s">
        <v>17</v>
      </c>
      <c r="K143" s="167"/>
    </row>
    <row r="144" spans="3:11" ht="15.75" x14ac:dyDescent="0.25">
      <c r="C144" s="60" t="s">
        <v>91</v>
      </c>
      <c r="D144" s="162" t="s">
        <v>10</v>
      </c>
      <c r="E144" s="163"/>
      <c r="F144" s="163"/>
      <c r="G144" s="163"/>
      <c r="H144" s="163"/>
      <c r="I144" s="164"/>
      <c r="J144" s="60" t="s">
        <v>3</v>
      </c>
      <c r="K144" s="61" t="s">
        <v>80</v>
      </c>
    </row>
    <row r="145" spans="3:11" ht="15.75" x14ac:dyDescent="0.25">
      <c r="C145" s="161" t="s">
        <v>18</v>
      </c>
      <c r="D145" s="161"/>
      <c r="E145" s="158" t="s">
        <v>19</v>
      </c>
      <c r="F145" s="165" t="s">
        <v>20</v>
      </c>
      <c r="G145" s="166"/>
      <c r="H145" s="166"/>
      <c r="I145" s="167"/>
      <c r="J145" s="158" t="s">
        <v>21</v>
      </c>
      <c r="K145" s="158" t="s">
        <v>22</v>
      </c>
    </row>
    <row r="146" spans="3:11" ht="15.75" x14ac:dyDescent="0.25">
      <c r="C146" s="161"/>
      <c r="D146" s="161"/>
      <c r="E146" s="159"/>
      <c r="F146" s="60" t="s">
        <v>23</v>
      </c>
      <c r="G146" s="60" t="s">
        <v>24</v>
      </c>
      <c r="H146" s="60" t="s">
        <v>25</v>
      </c>
      <c r="I146" s="60" t="s">
        <v>26</v>
      </c>
      <c r="J146" s="159"/>
      <c r="K146" s="159"/>
    </row>
    <row r="147" spans="3:11" x14ac:dyDescent="0.25">
      <c r="C147" s="160"/>
      <c r="D147" s="160"/>
      <c r="E147" s="62" t="s">
        <v>94</v>
      </c>
      <c r="F147" s="63"/>
      <c r="G147" s="63"/>
      <c r="H147" s="63"/>
      <c r="I147" s="63"/>
      <c r="J147" s="63">
        <v>8</v>
      </c>
      <c r="K147" s="63">
        <f>+J147</f>
        <v>8</v>
      </c>
    </row>
    <row r="148" spans="3:11" x14ac:dyDescent="0.25">
      <c r="C148" s="160"/>
      <c r="D148" s="160"/>
      <c r="E148" s="62"/>
      <c r="F148" s="63"/>
      <c r="G148" s="63"/>
      <c r="H148" s="63"/>
      <c r="I148" s="63"/>
      <c r="J148" s="63"/>
      <c r="K148" s="63"/>
    </row>
    <row r="149" spans="3:11" x14ac:dyDescent="0.25">
      <c r="C149" s="160"/>
      <c r="D149" s="160"/>
      <c r="E149" s="62"/>
      <c r="F149" s="63"/>
      <c r="G149" s="63"/>
      <c r="H149" s="63"/>
      <c r="I149" s="63"/>
      <c r="J149" s="63"/>
      <c r="K149" s="63"/>
    </row>
    <row r="150" spans="3:11" x14ac:dyDescent="0.25">
      <c r="C150" s="160"/>
      <c r="D150" s="160"/>
      <c r="E150" s="62"/>
      <c r="F150" s="63"/>
      <c r="G150" s="63"/>
      <c r="H150" s="63"/>
      <c r="I150" s="63"/>
      <c r="J150" s="63"/>
      <c r="K150" s="63"/>
    </row>
    <row r="151" spans="3:11" x14ac:dyDescent="0.25">
      <c r="C151" s="160"/>
      <c r="D151" s="160"/>
      <c r="E151" s="62"/>
      <c r="F151" s="63"/>
      <c r="G151" s="63"/>
      <c r="H151" s="63"/>
      <c r="I151" s="63"/>
      <c r="J151" s="63"/>
      <c r="K151" s="63"/>
    </row>
    <row r="152" spans="3:11" x14ac:dyDescent="0.25">
      <c r="C152" s="160"/>
      <c r="D152" s="160"/>
      <c r="E152" s="62"/>
      <c r="F152" s="63"/>
      <c r="G152" s="63"/>
      <c r="H152" s="63"/>
      <c r="I152" s="63"/>
      <c r="J152" s="63"/>
      <c r="K152" s="63"/>
    </row>
    <row r="153" spans="3:11" x14ac:dyDescent="0.25">
      <c r="C153" s="160"/>
      <c r="D153" s="160"/>
      <c r="E153" s="62"/>
      <c r="F153" s="63"/>
      <c r="G153" s="63"/>
      <c r="H153" s="63"/>
      <c r="I153" s="63"/>
      <c r="J153" s="63"/>
      <c r="K153" s="63"/>
    </row>
    <row r="154" spans="3:11" x14ac:dyDescent="0.25">
      <c r="C154" s="160"/>
      <c r="D154" s="160"/>
      <c r="E154" s="62"/>
      <c r="F154" s="63"/>
      <c r="G154" s="63"/>
      <c r="H154" s="63"/>
      <c r="I154" s="63"/>
      <c r="J154" s="63"/>
      <c r="K154" s="63"/>
    </row>
    <row r="155" spans="3:11" x14ac:dyDescent="0.25">
      <c r="C155" s="160"/>
      <c r="D155" s="160"/>
      <c r="E155" s="62"/>
      <c r="F155" s="63"/>
      <c r="G155" s="63"/>
      <c r="H155" s="63"/>
      <c r="I155" s="63"/>
      <c r="J155" s="63"/>
      <c r="K155" s="63"/>
    </row>
    <row r="156" spans="3:11" x14ac:dyDescent="0.25">
      <c r="C156" s="160"/>
      <c r="D156" s="160"/>
      <c r="E156" s="62"/>
      <c r="F156" s="63"/>
      <c r="G156" s="63"/>
      <c r="H156" s="63"/>
      <c r="I156" s="63"/>
      <c r="J156" s="63"/>
      <c r="K156" s="63"/>
    </row>
    <row r="157" spans="3:11" x14ac:dyDescent="0.25">
      <c r="C157" s="160"/>
      <c r="D157" s="160"/>
      <c r="E157" s="62"/>
      <c r="F157" s="63"/>
      <c r="G157" s="63"/>
      <c r="H157" s="63"/>
      <c r="I157" s="63"/>
      <c r="J157" s="63"/>
      <c r="K157" s="63"/>
    </row>
    <row r="158" spans="3:11" x14ac:dyDescent="0.25">
      <c r="C158" s="160"/>
      <c r="D158" s="160"/>
      <c r="E158" s="62"/>
      <c r="F158" s="63"/>
      <c r="G158" s="63"/>
      <c r="H158" s="63"/>
      <c r="I158" s="63"/>
      <c r="J158" s="63"/>
      <c r="K158" s="63"/>
    </row>
    <row r="159" spans="3:11" x14ac:dyDescent="0.25">
      <c r="C159" s="160"/>
      <c r="D159" s="160"/>
      <c r="E159" s="62"/>
      <c r="F159" s="63"/>
      <c r="G159" s="63"/>
      <c r="H159" s="63"/>
      <c r="I159" s="63"/>
      <c r="J159" s="63"/>
      <c r="K159" s="63"/>
    </row>
    <row r="160" spans="3:11" x14ac:dyDescent="0.25">
      <c r="C160" s="160"/>
      <c r="D160" s="160"/>
      <c r="E160" s="62"/>
      <c r="F160" s="63"/>
      <c r="G160" s="63"/>
      <c r="H160" s="63"/>
      <c r="I160" s="63"/>
      <c r="J160" s="63"/>
      <c r="K160" s="63"/>
    </row>
    <row r="161" spans="3:11" x14ac:dyDescent="0.25">
      <c r="C161" s="160"/>
      <c r="D161" s="160"/>
      <c r="E161" s="62"/>
      <c r="F161" s="63"/>
      <c r="G161" s="63"/>
      <c r="H161" s="63"/>
      <c r="I161" s="63"/>
      <c r="J161" s="63"/>
      <c r="K161" s="63"/>
    </row>
    <row r="162" spans="3:11" x14ac:dyDescent="0.25">
      <c r="C162" s="160"/>
      <c r="D162" s="160"/>
      <c r="E162" s="62"/>
      <c r="F162" s="63"/>
      <c r="G162" s="63"/>
      <c r="H162" s="63"/>
      <c r="I162" s="63"/>
      <c r="J162" s="63"/>
      <c r="K162" s="63"/>
    </row>
    <row r="163" spans="3:11" x14ac:dyDescent="0.25">
      <c r="C163" s="160"/>
      <c r="D163" s="160"/>
      <c r="E163" s="62"/>
      <c r="F163" s="63"/>
      <c r="G163" s="63"/>
      <c r="H163" s="63"/>
      <c r="I163" s="63"/>
      <c r="J163" s="63"/>
      <c r="K163" s="63"/>
    </row>
    <row r="164" spans="3:11" x14ac:dyDescent="0.25">
      <c r="C164" s="160"/>
      <c r="D164" s="160"/>
      <c r="E164" s="62"/>
      <c r="F164" s="63"/>
      <c r="G164" s="63"/>
      <c r="H164" s="63"/>
      <c r="I164" s="63"/>
      <c r="J164" s="63"/>
      <c r="K164" s="63"/>
    </row>
    <row r="165" spans="3:11" x14ac:dyDescent="0.25">
      <c r="C165" s="160"/>
      <c r="D165" s="160"/>
      <c r="E165" s="62"/>
      <c r="F165" s="63"/>
      <c r="G165" s="63"/>
      <c r="H165" s="63"/>
      <c r="I165" s="63"/>
      <c r="J165" s="63"/>
      <c r="K165" s="63"/>
    </row>
    <row r="166" spans="3:11" x14ac:dyDescent="0.25">
      <c r="C166" s="160"/>
      <c r="D166" s="160"/>
      <c r="E166" s="62"/>
      <c r="F166" s="63"/>
      <c r="G166" s="63"/>
      <c r="H166" s="63"/>
      <c r="I166" s="63"/>
      <c r="J166" s="63"/>
      <c r="K166" s="63"/>
    </row>
    <row r="167" spans="3:11" x14ac:dyDescent="0.25">
      <c r="C167" s="160"/>
      <c r="D167" s="160"/>
      <c r="E167" s="62"/>
      <c r="F167" s="63"/>
      <c r="G167" s="63"/>
      <c r="H167" s="63"/>
      <c r="I167" s="63"/>
      <c r="J167" s="63"/>
      <c r="K167" s="63"/>
    </row>
    <row r="168" spans="3:11" x14ac:dyDescent="0.25">
      <c r="C168" s="160"/>
      <c r="D168" s="160"/>
      <c r="E168" s="62"/>
      <c r="F168" s="63"/>
      <c r="G168" s="63"/>
      <c r="H168" s="63"/>
      <c r="I168" s="63"/>
      <c r="J168" s="63"/>
      <c r="K168" s="63"/>
    </row>
    <row r="169" spans="3:11" x14ac:dyDescent="0.25">
      <c r="C169" s="160"/>
      <c r="D169" s="160"/>
      <c r="E169" s="62"/>
      <c r="F169" s="63"/>
      <c r="G169" s="63"/>
      <c r="H169" s="63"/>
      <c r="I169" s="63"/>
      <c r="J169" s="63"/>
      <c r="K169" s="63"/>
    </row>
    <row r="170" spans="3:11" ht="15.75" x14ac:dyDescent="0.25">
      <c r="C170" s="160"/>
      <c r="D170" s="160"/>
      <c r="E170" s="161" t="s">
        <v>27</v>
      </c>
      <c r="F170" s="161"/>
      <c r="G170" s="161"/>
      <c r="H170" s="161"/>
      <c r="I170" s="161"/>
      <c r="J170" s="161"/>
      <c r="K170" s="64">
        <f>SUM(K147:K169)</f>
        <v>8</v>
      </c>
    </row>
    <row r="174" spans="3:11" x14ac:dyDescent="0.25">
      <c r="C174" s="168" t="s">
        <v>16</v>
      </c>
      <c r="D174" s="168"/>
      <c r="E174" s="168"/>
      <c r="F174" s="168"/>
      <c r="G174" s="168"/>
      <c r="H174" s="168"/>
      <c r="I174" s="168"/>
      <c r="J174" s="168"/>
      <c r="K174" s="168"/>
    </row>
    <row r="175" spans="3:11" x14ac:dyDescent="0.25">
      <c r="C175" s="168"/>
      <c r="D175" s="168"/>
      <c r="E175" s="168"/>
      <c r="F175" s="168"/>
      <c r="G175" s="168"/>
      <c r="H175" s="168"/>
      <c r="I175" s="168"/>
      <c r="J175" s="168"/>
      <c r="K175" s="168"/>
    </row>
    <row r="176" spans="3:11" x14ac:dyDescent="0.25">
      <c r="C176" s="168"/>
      <c r="D176" s="168"/>
      <c r="E176" s="168"/>
      <c r="F176" s="168"/>
      <c r="G176" s="168"/>
      <c r="H176" s="168"/>
      <c r="I176" s="168"/>
      <c r="J176" s="168"/>
      <c r="K176" s="168"/>
    </row>
    <row r="177" spans="3:11" ht="15.75" x14ac:dyDescent="0.25">
      <c r="C177" s="60" t="s">
        <v>1</v>
      </c>
      <c r="D177" s="162">
        <v>6</v>
      </c>
      <c r="E177" s="163"/>
      <c r="F177" s="163"/>
      <c r="G177" s="163"/>
      <c r="H177" s="163"/>
      <c r="I177" s="164"/>
      <c r="J177" s="165" t="s">
        <v>17</v>
      </c>
      <c r="K177" s="167"/>
    </row>
    <row r="178" spans="3:11" ht="15.75" x14ac:dyDescent="0.25">
      <c r="C178" s="60" t="s">
        <v>91</v>
      </c>
      <c r="D178" s="162" t="s">
        <v>82</v>
      </c>
      <c r="E178" s="163"/>
      <c r="F178" s="163"/>
      <c r="G178" s="163"/>
      <c r="H178" s="163"/>
      <c r="I178" s="164"/>
      <c r="J178" s="60" t="s">
        <v>3</v>
      </c>
      <c r="K178" s="61" t="s">
        <v>74</v>
      </c>
    </row>
    <row r="179" spans="3:11" ht="15.75" x14ac:dyDescent="0.25">
      <c r="C179" s="161" t="s">
        <v>18</v>
      </c>
      <c r="D179" s="161"/>
      <c r="E179" s="158" t="s">
        <v>19</v>
      </c>
      <c r="F179" s="165" t="s">
        <v>20</v>
      </c>
      <c r="G179" s="166"/>
      <c r="H179" s="166"/>
      <c r="I179" s="167"/>
      <c r="J179" s="158" t="s">
        <v>21</v>
      </c>
      <c r="K179" s="158" t="s">
        <v>22</v>
      </c>
    </row>
    <row r="180" spans="3:11" ht="15.75" x14ac:dyDescent="0.25">
      <c r="C180" s="161"/>
      <c r="D180" s="161"/>
      <c r="E180" s="159"/>
      <c r="F180" s="60" t="s">
        <v>23</v>
      </c>
      <c r="G180" s="60" t="s">
        <v>24</v>
      </c>
      <c r="H180" s="60" t="s">
        <v>25</v>
      </c>
      <c r="I180" s="60" t="s">
        <v>26</v>
      </c>
      <c r="J180" s="159"/>
      <c r="K180" s="159"/>
    </row>
    <row r="181" spans="3:11" x14ac:dyDescent="0.25">
      <c r="C181" s="160"/>
      <c r="D181" s="160"/>
      <c r="E181" s="62" t="s">
        <v>94</v>
      </c>
      <c r="F181" s="63">
        <v>7.1</v>
      </c>
      <c r="G181" s="63">
        <v>7.1</v>
      </c>
      <c r="H181" s="63"/>
      <c r="I181" s="63"/>
      <c r="J181" s="63"/>
      <c r="K181" s="63">
        <f>+F181*G181</f>
        <v>50.41</v>
      </c>
    </row>
    <row r="182" spans="3:11" x14ac:dyDescent="0.25">
      <c r="C182" s="160"/>
      <c r="D182" s="160"/>
      <c r="E182" s="62"/>
      <c r="F182" s="63"/>
      <c r="G182" s="63"/>
      <c r="H182" s="63"/>
      <c r="I182" s="63"/>
      <c r="J182" s="63"/>
      <c r="K182" s="63"/>
    </row>
    <row r="183" spans="3:11" x14ac:dyDescent="0.25">
      <c r="C183" s="160"/>
      <c r="D183" s="160"/>
      <c r="E183" s="62"/>
      <c r="F183" s="63"/>
      <c r="G183" s="63"/>
      <c r="H183" s="63"/>
      <c r="I183" s="63"/>
      <c r="J183" s="63"/>
      <c r="K183" s="63"/>
    </row>
    <row r="184" spans="3:11" x14ac:dyDescent="0.25">
      <c r="C184" s="160"/>
      <c r="D184" s="160"/>
      <c r="E184" s="62"/>
      <c r="F184" s="63"/>
      <c r="G184" s="63"/>
      <c r="H184" s="63"/>
      <c r="I184" s="63"/>
      <c r="J184" s="63"/>
      <c r="K184" s="63"/>
    </row>
    <row r="185" spans="3:11" x14ac:dyDescent="0.25">
      <c r="C185" s="160"/>
      <c r="D185" s="160"/>
      <c r="E185" s="62"/>
      <c r="F185" s="63"/>
      <c r="G185" s="63"/>
      <c r="H185" s="63"/>
      <c r="I185" s="63"/>
      <c r="J185" s="63"/>
      <c r="K185" s="63"/>
    </row>
    <row r="186" spans="3:11" x14ac:dyDescent="0.25">
      <c r="C186" s="160"/>
      <c r="D186" s="160"/>
      <c r="E186" s="62"/>
      <c r="F186" s="63"/>
      <c r="G186" s="63"/>
      <c r="H186" s="63"/>
      <c r="I186" s="63"/>
      <c r="J186" s="63"/>
      <c r="K186" s="63"/>
    </row>
    <row r="187" spans="3:11" x14ac:dyDescent="0.25">
      <c r="C187" s="160"/>
      <c r="D187" s="160"/>
      <c r="E187" s="62"/>
      <c r="F187" s="63"/>
      <c r="G187" s="63"/>
      <c r="H187" s="63"/>
      <c r="I187" s="63"/>
      <c r="J187" s="63"/>
      <c r="K187" s="63"/>
    </row>
    <row r="188" spans="3:11" x14ac:dyDescent="0.25">
      <c r="C188" s="160"/>
      <c r="D188" s="160"/>
      <c r="E188" s="62"/>
      <c r="F188" s="63"/>
      <c r="G188" s="63"/>
      <c r="H188" s="63"/>
      <c r="I188" s="63"/>
      <c r="J188" s="63"/>
      <c r="K188" s="63"/>
    </row>
    <row r="189" spans="3:11" x14ac:dyDescent="0.25">
      <c r="C189" s="160"/>
      <c r="D189" s="160"/>
      <c r="E189" s="62"/>
      <c r="F189" s="63"/>
      <c r="G189" s="63"/>
      <c r="H189" s="63"/>
      <c r="I189" s="63"/>
      <c r="J189" s="63"/>
      <c r="K189" s="63"/>
    </row>
    <row r="190" spans="3:11" x14ac:dyDescent="0.25">
      <c r="C190" s="160"/>
      <c r="D190" s="160"/>
      <c r="E190" s="62"/>
      <c r="F190" s="63"/>
      <c r="G190" s="63"/>
      <c r="H190" s="63"/>
      <c r="I190" s="63"/>
      <c r="J190" s="63"/>
      <c r="K190" s="63"/>
    </row>
    <row r="191" spans="3:11" x14ac:dyDescent="0.25">
      <c r="C191" s="160"/>
      <c r="D191" s="160"/>
      <c r="E191" s="62"/>
      <c r="F191" s="63"/>
      <c r="G191" s="63"/>
      <c r="H191" s="63"/>
      <c r="I191" s="63"/>
      <c r="J191" s="63"/>
      <c r="K191" s="63"/>
    </row>
    <row r="192" spans="3:11" x14ac:dyDescent="0.25">
      <c r="C192" s="160"/>
      <c r="D192" s="160"/>
      <c r="E192" s="62"/>
      <c r="F192" s="63"/>
      <c r="G192" s="63"/>
      <c r="H192" s="63"/>
      <c r="I192" s="63"/>
      <c r="J192" s="63"/>
      <c r="K192" s="63"/>
    </row>
    <row r="193" spans="3:11" x14ac:dyDescent="0.25">
      <c r="C193" s="160"/>
      <c r="D193" s="160"/>
      <c r="E193" s="62"/>
      <c r="F193" s="63"/>
      <c r="G193" s="63"/>
      <c r="H193" s="63"/>
      <c r="I193" s="63"/>
      <c r="J193" s="63"/>
      <c r="K193" s="63"/>
    </row>
    <row r="194" spans="3:11" x14ac:dyDescent="0.25">
      <c r="C194" s="160"/>
      <c r="D194" s="160"/>
      <c r="E194" s="62"/>
      <c r="F194" s="63"/>
      <c r="G194" s="63"/>
      <c r="H194" s="63"/>
      <c r="I194" s="63"/>
      <c r="J194" s="63"/>
      <c r="K194" s="63"/>
    </row>
    <row r="195" spans="3:11" x14ac:dyDescent="0.25">
      <c r="C195" s="160"/>
      <c r="D195" s="160"/>
      <c r="E195" s="62"/>
      <c r="F195" s="63"/>
      <c r="G195" s="63"/>
      <c r="H195" s="63"/>
      <c r="I195" s="63"/>
      <c r="J195" s="63"/>
      <c r="K195" s="63"/>
    </row>
    <row r="196" spans="3:11" x14ac:dyDescent="0.25">
      <c r="C196" s="160"/>
      <c r="D196" s="160"/>
      <c r="E196" s="62"/>
      <c r="F196" s="63"/>
      <c r="G196" s="63"/>
      <c r="H196" s="63"/>
      <c r="I196" s="63"/>
      <c r="J196" s="63"/>
      <c r="K196" s="63"/>
    </row>
    <row r="197" spans="3:11" x14ac:dyDescent="0.25">
      <c r="C197" s="160"/>
      <c r="D197" s="160"/>
      <c r="E197" s="62"/>
      <c r="F197" s="63"/>
      <c r="G197" s="63"/>
      <c r="H197" s="63"/>
      <c r="I197" s="63"/>
      <c r="J197" s="63"/>
      <c r="K197" s="63"/>
    </row>
    <row r="198" spans="3:11" x14ac:dyDescent="0.25">
      <c r="C198" s="160"/>
      <c r="D198" s="160"/>
      <c r="E198" s="62"/>
      <c r="F198" s="63"/>
      <c r="G198" s="63"/>
      <c r="H198" s="63"/>
      <c r="I198" s="63"/>
      <c r="J198" s="63"/>
      <c r="K198" s="63"/>
    </row>
    <row r="199" spans="3:11" x14ac:dyDescent="0.25">
      <c r="C199" s="160"/>
      <c r="D199" s="160"/>
      <c r="E199" s="62"/>
      <c r="F199" s="63"/>
      <c r="G199" s="63"/>
      <c r="H199" s="63"/>
      <c r="I199" s="63"/>
      <c r="J199" s="63"/>
      <c r="K199" s="63"/>
    </row>
    <row r="200" spans="3:11" x14ac:dyDescent="0.25">
      <c r="C200" s="160"/>
      <c r="D200" s="160"/>
      <c r="E200" s="62"/>
      <c r="F200" s="63"/>
      <c r="G200" s="63"/>
      <c r="H200" s="63"/>
      <c r="I200" s="63"/>
      <c r="J200" s="63"/>
      <c r="K200" s="63"/>
    </row>
    <row r="201" spans="3:11" x14ac:dyDescent="0.25">
      <c r="C201" s="160"/>
      <c r="D201" s="160"/>
      <c r="E201" s="62"/>
      <c r="F201" s="63"/>
      <c r="G201" s="63"/>
      <c r="H201" s="63"/>
      <c r="I201" s="63"/>
      <c r="J201" s="63"/>
      <c r="K201" s="63"/>
    </row>
    <row r="202" spans="3:11" x14ac:dyDescent="0.25">
      <c r="C202" s="160"/>
      <c r="D202" s="160"/>
      <c r="E202" s="62"/>
      <c r="F202" s="63"/>
      <c r="G202" s="63"/>
      <c r="H202" s="63"/>
      <c r="I202" s="63"/>
      <c r="J202" s="63"/>
      <c r="K202" s="63"/>
    </row>
    <row r="203" spans="3:11" x14ac:dyDescent="0.25">
      <c r="C203" s="160"/>
      <c r="D203" s="160"/>
      <c r="E203" s="62"/>
      <c r="F203" s="63"/>
      <c r="G203" s="63"/>
      <c r="H203" s="63"/>
      <c r="I203" s="63"/>
      <c r="J203" s="63"/>
      <c r="K203" s="63"/>
    </row>
    <row r="204" spans="3:11" ht="15.75" x14ac:dyDescent="0.25">
      <c r="C204" s="160"/>
      <c r="D204" s="160"/>
      <c r="E204" s="161" t="s">
        <v>27</v>
      </c>
      <c r="F204" s="161"/>
      <c r="G204" s="161"/>
      <c r="H204" s="161"/>
      <c r="I204" s="161"/>
      <c r="J204" s="161"/>
      <c r="K204" s="64">
        <f>SUM(K181:K203)</f>
        <v>50.41</v>
      </c>
    </row>
  </sheetData>
  <mergeCells count="66">
    <mergeCell ref="C11:D34"/>
    <mergeCell ref="E34:J34"/>
    <mergeCell ref="C4:K6"/>
    <mergeCell ref="D7:I7"/>
    <mergeCell ref="J7:K7"/>
    <mergeCell ref="D8:I8"/>
    <mergeCell ref="C9:D10"/>
    <mergeCell ref="E9:E10"/>
    <mergeCell ref="F9:I9"/>
    <mergeCell ref="J9:J10"/>
    <mergeCell ref="K9:K10"/>
    <mergeCell ref="C38:K40"/>
    <mergeCell ref="D41:I41"/>
    <mergeCell ref="J41:K41"/>
    <mergeCell ref="D42:I42"/>
    <mergeCell ref="C43:D44"/>
    <mergeCell ref="E43:E44"/>
    <mergeCell ref="F43:I43"/>
    <mergeCell ref="J43:J44"/>
    <mergeCell ref="K43:K44"/>
    <mergeCell ref="C45:D68"/>
    <mergeCell ref="E68:J68"/>
    <mergeCell ref="C72:K74"/>
    <mergeCell ref="D75:I75"/>
    <mergeCell ref="J75:K75"/>
    <mergeCell ref="D76:I76"/>
    <mergeCell ref="C77:D78"/>
    <mergeCell ref="E77:E78"/>
    <mergeCell ref="F77:I77"/>
    <mergeCell ref="J77:J78"/>
    <mergeCell ref="K77:K78"/>
    <mergeCell ref="C79:D102"/>
    <mergeCell ref="E102:J102"/>
    <mergeCell ref="C106:K108"/>
    <mergeCell ref="D109:I109"/>
    <mergeCell ref="J109:K109"/>
    <mergeCell ref="D110:I110"/>
    <mergeCell ref="C111:D112"/>
    <mergeCell ref="E111:E112"/>
    <mergeCell ref="F111:I111"/>
    <mergeCell ref="J111:J112"/>
    <mergeCell ref="K111:K112"/>
    <mergeCell ref="C113:D136"/>
    <mergeCell ref="E136:J136"/>
    <mergeCell ref="C140:K142"/>
    <mergeCell ref="D143:I143"/>
    <mergeCell ref="J143:K143"/>
    <mergeCell ref="D144:I144"/>
    <mergeCell ref="C145:D146"/>
    <mergeCell ref="E145:E146"/>
    <mergeCell ref="F145:I145"/>
    <mergeCell ref="J145:J146"/>
    <mergeCell ref="K145:K146"/>
    <mergeCell ref="C147:D170"/>
    <mergeCell ref="E170:J170"/>
    <mergeCell ref="C174:K176"/>
    <mergeCell ref="D177:I177"/>
    <mergeCell ref="J177:K177"/>
    <mergeCell ref="K179:K180"/>
    <mergeCell ref="C181:D204"/>
    <mergeCell ref="E204:J204"/>
    <mergeCell ref="D178:I178"/>
    <mergeCell ref="C179:D180"/>
    <mergeCell ref="E179:E180"/>
    <mergeCell ref="F179:I179"/>
    <mergeCell ref="J179:J180"/>
  </mergeCells>
  <pageMargins left="0.7" right="0.7" top="0.75" bottom="0.75" header="0.3" footer="0.3"/>
  <pageSetup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</vt:lpstr>
      <vt:lpstr>APUS</vt:lpstr>
      <vt:lpstr>MEMORIA DE CANTIDADES</vt:lpstr>
      <vt:lpstr>APUS!Área_de_impresión</vt:lpstr>
      <vt:lpstr>'MEMORIA DE CANTIDADES'!Área_de_impresión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EDISSON</dc:creator>
  <cp:lastModifiedBy>EDISSON</cp:lastModifiedBy>
  <dcterms:created xsi:type="dcterms:W3CDTF">2024-11-21T12:45:17Z</dcterms:created>
  <dcterms:modified xsi:type="dcterms:W3CDTF">2024-11-21T18:49:03Z</dcterms:modified>
</cp:coreProperties>
</file>