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2"/>
  <workbookPr codeName="ThisWorkbook"/>
  <mc:AlternateContent xmlns:mc="http://schemas.openxmlformats.org/markup-compatibility/2006">
    <mc:Choice Requires="x15">
      <x15ac:absPath xmlns:x15ac="http://schemas.microsoft.com/office/spreadsheetml/2010/11/ac" url="C:\Users\fabio.castro\Downloads\"/>
    </mc:Choice>
  </mc:AlternateContent>
  <xr:revisionPtr revIDLastSave="0" documentId="13_ncr:1_{70CE29B6-F316-4579-A1C8-44E9DA24A39C}" xr6:coauthVersionLast="47" xr6:coauthVersionMax="47" xr10:uidLastSave="{00000000-0000-0000-0000-000000000000}"/>
  <bookViews>
    <workbookView xWindow="0" yWindow="0" windowWidth="14205" windowHeight="10905"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TRATAMIENTO'!$B$2:$X$53</definedName>
    <definedName name="_xlnm.Print_Area" localSheetId="0">CONTEXTO!$B$2:$F$19</definedName>
    <definedName name="_xlnm.Print_Area" localSheetId="2">EVALUACION!$B$2:$L$68</definedName>
    <definedName name="_xlnm.Print_Area" localSheetId="3">'EVALUACION CON CONTROLES'!$B$2:$R$60</definedName>
    <definedName name="_xlnm.Print_Area" localSheetId="1">'IDENTIFICACION Y ANALISIS'!$B$2:$F$46</definedName>
    <definedName name="contratación">'IDENTIFICACION Y ANALISIS'!$B$31:$B$32</definedName>
    <definedName name="ejecución">'IDENTIFICACION Y ANALISIS'!$B$36:$B$46</definedName>
    <definedName name="OPCIONES">'ASIGNACION Y TRATAMIENTO'!$B$57:$B$59</definedName>
    <definedName name="planeación">'IDENTIFICACION Y ANALISIS'!$B$19:$B$24</definedName>
    <definedName name="selección">'IDENTIFICACION Y ANALISIS'!$B$26:$B$29</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5" i="15" l="1"/>
  <c r="C30" i="6" s="1"/>
  <c r="E30" i="6" s="1"/>
  <c r="I28" i="6"/>
  <c r="I29" i="6"/>
  <c r="I30" i="6"/>
  <c r="I31" i="6"/>
  <c r="I32" i="6"/>
  <c r="I33" i="6"/>
  <c r="I34" i="6"/>
  <c r="H29" i="6"/>
  <c r="H30" i="6"/>
  <c r="H31" i="6"/>
  <c r="H32" i="6"/>
  <c r="H33" i="6"/>
  <c r="H34" i="6"/>
  <c r="H28" i="6"/>
  <c r="G34" i="6"/>
  <c r="G32" i="6"/>
  <c r="G33" i="6"/>
  <c r="G31" i="6"/>
  <c r="G30" i="6"/>
  <c r="G29" i="6"/>
  <c r="G28" i="6"/>
  <c r="N29" i="6"/>
  <c r="S29" i="6"/>
  <c r="T29" i="6"/>
  <c r="U29" i="6"/>
  <c r="V29" i="6"/>
  <c r="W29" i="6"/>
  <c r="X29" i="6"/>
  <c r="N30" i="6"/>
  <c r="S30" i="6"/>
  <c r="T30" i="6"/>
  <c r="U30" i="6"/>
  <c r="V30" i="6"/>
  <c r="W30" i="6"/>
  <c r="X30" i="6"/>
  <c r="N31" i="6"/>
  <c r="S31" i="6"/>
  <c r="T31" i="6"/>
  <c r="U31" i="6"/>
  <c r="V31" i="6"/>
  <c r="W31" i="6"/>
  <c r="X31" i="6"/>
  <c r="N32" i="6"/>
  <c r="S32" i="6"/>
  <c r="T32" i="6"/>
  <c r="U32" i="6"/>
  <c r="V32" i="6"/>
  <c r="W32" i="6"/>
  <c r="X32" i="6"/>
  <c r="N33" i="6"/>
  <c r="S33" i="6"/>
  <c r="T33" i="6"/>
  <c r="U33" i="6"/>
  <c r="V33" i="6"/>
  <c r="W33" i="6"/>
  <c r="X33" i="6"/>
  <c r="N34" i="6"/>
  <c r="S34" i="6"/>
  <c r="T34" i="6"/>
  <c r="U34" i="6"/>
  <c r="V34" i="6"/>
  <c r="W34" i="6"/>
  <c r="X34" i="6"/>
  <c r="T11" i="6"/>
  <c r="J33" i="15"/>
  <c r="J34" i="15"/>
  <c r="P29" i="6" s="1"/>
  <c r="J35" i="15"/>
  <c r="P30" i="6" s="1"/>
  <c r="J36" i="15"/>
  <c r="P31" i="6" s="1"/>
  <c r="J37" i="15"/>
  <c r="P32" i="6" s="1"/>
  <c r="J38" i="15"/>
  <c r="P33" i="6" s="1"/>
  <c r="J39" i="15"/>
  <c r="P34" i="6" s="1"/>
  <c r="I33" i="15"/>
  <c r="I34" i="15"/>
  <c r="O29" i="6" s="1"/>
  <c r="I35" i="15"/>
  <c r="O30" i="6" s="1"/>
  <c r="I36" i="15"/>
  <c r="O31" i="6" s="1"/>
  <c r="I37" i="15"/>
  <c r="O32" i="6" s="1"/>
  <c r="I38" i="15"/>
  <c r="O33" i="6" s="1"/>
  <c r="I39" i="15"/>
  <c r="O34" i="6" s="1"/>
  <c r="C34" i="15"/>
  <c r="C29" i="6" s="1"/>
  <c r="E29" i="6" s="1"/>
  <c r="C36" i="15"/>
  <c r="C31" i="6" s="1"/>
  <c r="C37" i="15"/>
  <c r="C32" i="6" s="1"/>
  <c r="F32" i="6" s="1"/>
  <c r="C38" i="15"/>
  <c r="C33" i="6" s="1"/>
  <c r="C39" i="15"/>
  <c r="C34" i="6" s="1"/>
  <c r="B34" i="15"/>
  <c r="D29" i="6" s="1"/>
  <c r="B35" i="15"/>
  <c r="D30" i="6" s="1"/>
  <c r="B36" i="15"/>
  <c r="D31" i="6" s="1"/>
  <c r="B37" i="15"/>
  <c r="D32" i="6" s="1"/>
  <c r="B38" i="15"/>
  <c r="D33" i="6" s="1"/>
  <c r="B39" i="15"/>
  <c r="D34" i="6" s="1"/>
  <c r="C33" i="15"/>
  <c r="B33" i="15"/>
  <c r="K35" i="15" l="1"/>
  <c r="K37" i="15"/>
  <c r="Q32" i="6" s="1"/>
  <c r="F33" i="6"/>
  <c r="E33" i="6"/>
  <c r="F34" i="6"/>
  <c r="E34" i="6"/>
  <c r="F31" i="6"/>
  <c r="E31" i="6"/>
  <c r="Q30" i="6"/>
  <c r="L35" i="15"/>
  <c r="R30" i="6" s="1"/>
  <c r="K38" i="15"/>
  <c r="K34" i="15"/>
  <c r="K39" i="15"/>
  <c r="K36" i="15"/>
  <c r="E32" i="6"/>
  <c r="F30" i="6"/>
  <c r="F29" i="6"/>
  <c r="K40" i="11"/>
  <c r="K39" i="11"/>
  <c r="J33" i="6" s="1"/>
  <c r="K38" i="11"/>
  <c r="J32" i="6" s="1"/>
  <c r="K37" i="11"/>
  <c r="J31" i="6" s="1"/>
  <c r="K36" i="11"/>
  <c r="J30" i="6" s="1"/>
  <c r="K35" i="11"/>
  <c r="J29" i="6" s="1"/>
  <c r="L35" i="11"/>
  <c r="K29" i="6" s="1"/>
  <c r="K34" i="11"/>
  <c r="J28" i="6" s="1"/>
  <c r="L34" i="11"/>
  <c r="K28" i="6" s="1"/>
  <c r="L37" i="15" l="1"/>
  <c r="R32" i="6" s="1"/>
  <c r="L40" i="11"/>
  <c r="K34" i="6" s="1"/>
  <c r="J34" i="6"/>
  <c r="Q29" i="6"/>
  <c r="L34" i="15"/>
  <c r="R29" i="6" s="1"/>
  <c r="L36" i="11"/>
  <c r="K30" i="6" s="1"/>
  <c r="L38" i="11"/>
  <c r="K32" i="6" s="1"/>
  <c r="L38" i="15"/>
  <c r="R33" i="6" s="1"/>
  <c r="Q33" i="6"/>
  <c r="L36" i="15"/>
  <c r="R31" i="6" s="1"/>
  <c r="Q31" i="6"/>
  <c r="L37" i="11"/>
  <c r="K31" i="6" s="1"/>
  <c r="L39" i="11"/>
  <c r="K33" i="6" s="1"/>
  <c r="L39" i="15"/>
  <c r="R34" i="6" s="1"/>
  <c r="Q34" i="6"/>
  <c r="I16" i="15"/>
  <c r="O11" i="6" s="1"/>
  <c r="J16" i="15"/>
  <c r="P11" i="6" s="1"/>
  <c r="C16"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N28" i="6"/>
  <c r="S28" i="6"/>
  <c r="T28" i="6"/>
  <c r="U28" i="6"/>
  <c r="V28" i="6"/>
  <c r="W28" i="6"/>
  <c r="X28" i="6"/>
  <c r="G35" i="6"/>
  <c r="H35" i="6"/>
  <c r="I35" i="6"/>
  <c r="N35" i="6"/>
  <c r="S35" i="6"/>
  <c r="T35" i="6"/>
  <c r="U35" i="6"/>
  <c r="V35" i="6"/>
  <c r="W35" i="6"/>
  <c r="X35" i="6"/>
  <c r="B40" i="15"/>
  <c r="D35" i="6" s="1"/>
  <c r="C40" i="15"/>
  <c r="C35" i="6" s="1"/>
  <c r="I40" i="15"/>
  <c r="J40" i="15"/>
  <c r="P35" i="6" s="1"/>
  <c r="B29" i="15"/>
  <c r="D24" i="6" s="1"/>
  <c r="C29" i="15"/>
  <c r="C24" i="6" s="1"/>
  <c r="I29" i="15"/>
  <c r="J29" i="15"/>
  <c r="P24" i="6" s="1"/>
  <c r="B30" i="15"/>
  <c r="D25" i="6" s="1"/>
  <c r="C30" i="15"/>
  <c r="C25" i="6" s="1"/>
  <c r="I30" i="15"/>
  <c r="O25" i="6" s="1"/>
  <c r="J30" i="15"/>
  <c r="P25" i="6" s="1"/>
  <c r="B31" i="15"/>
  <c r="D26" i="6" s="1"/>
  <c r="C31" i="15"/>
  <c r="C26" i="6" s="1"/>
  <c r="I31" i="15"/>
  <c r="J31" i="15"/>
  <c r="P26" i="6" s="1"/>
  <c r="B32" i="15"/>
  <c r="D27" i="6" s="1"/>
  <c r="C32" i="15"/>
  <c r="C27" i="6" s="1"/>
  <c r="I32" i="15"/>
  <c r="J32" i="15"/>
  <c r="P27" i="6" s="1"/>
  <c r="D28" i="6"/>
  <c r="C28" i="6"/>
  <c r="P28" i="6"/>
  <c r="B18" i="15"/>
  <c r="D13" i="6" s="1"/>
  <c r="C18" i="15"/>
  <c r="C13" i="6" s="1"/>
  <c r="I18" i="15"/>
  <c r="J18" i="15"/>
  <c r="P13" i="6" s="1"/>
  <c r="B19" i="15"/>
  <c r="D14" i="6" s="1"/>
  <c r="C19" i="15"/>
  <c r="C14" i="6" s="1"/>
  <c r="I19" i="15"/>
  <c r="O14" i="6" s="1"/>
  <c r="J19" i="15"/>
  <c r="P14" i="6" s="1"/>
  <c r="B20" i="15"/>
  <c r="D15" i="6" s="1"/>
  <c r="C20" i="15"/>
  <c r="C15" i="6" s="1"/>
  <c r="I20" i="15"/>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24" i="15"/>
  <c r="D19" i="6" s="1"/>
  <c r="C24" i="15"/>
  <c r="C19" i="6" s="1"/>
  <c r="I24" i="15"/>
  <c r="O19" i="6" s="1"/>
  <c r="J24" i="15"/>
  <c r="P19" i="6" s="1"/>
  <c r="B25" i="15"/>
  <c r="D20" i="6" s="1"/>
  <c r="C25" i="15"/>
  <c r="C20" i="6" s="1"/>
  <c r="I25" i="15"/>
  <c r="O20" i="6" s="1"/>
  <c r="J25" i="15"/>
  <c r="P20" i="6" s="1"/>
  <c r="B26" i="15"/>
  <c r="D21" i="6" s="1"/>
  <c r="C26" i="15"/>
  <c r="C21" i="6" s="1"/>
  <c r="I26" i="15"/>
  <c r="O21" i="6" s="1"/>
  <c r="J26" i="15"/>
  <c r="P21" i="6" s="1"/>
  <c r="B27" i="15"/>
  <c r="D22" i="6" s="1"/>
  <c r="C27" i="15"/>
  <c r="C22" i="6" s="1"/>
  <c r="I27" i="15"/>
  <c r="O22" i="6" s="1"/>
  <c r="J27" i="15"/>
  <c r="P22" i="6" s="1"/>
  <c r="B28" i="15"/>
  <c r="D23" i="6" s="1"/>
  <c r="C28" i="15"/>
  <c r="C23" i="6" s="1"/>
  <c r="F23" i="6" s="1"/>
  <c r="I28" i="15"/>
  <c r="J28" i="15"/>
  <c r="P23" i="6" s="1"/>
  <c r="B17" i="15"/>
  <c r="D12" i="6" s="1"/>
  <c r="C17" i="15"/>
  <c r="C12" i="6" s="1"/>
  <c r="I17" i="15"/>
  <c r="J17" i="15"/>
  <c r="P12" i="6" s="1"/>
  <c r="B6" i="15"/>
  <c r="K41" i="11"/>
  <c r="J35" i="6" s="1"/>
  <c r="K33" i="11"/>
  <c r="L33" i="11" s="1"/>
  <c r="K27" i="6" s="1"/>
  <c r="K32" i="11"/>
  <c r="J26" i="6" s="1"/>
  <c r="K31" i="11"/>
  <c r="J25" i="6" s="1"/>
  <c r="K30" i="11"/>
  <c r="L30" i="11" s="1"/>
  <c r="K24" i="6" s="1"/>
  <c r="K29" i="11"/>
  <c r="L29" i="11" s="1"/>
  <c r="K23" i="6" s="1"/>
  <c r="K28" i="11"/>
  <c r="L28" i="11" s="1"/>
  <c r="K22" i="6" s="1"/>
  <c r="K27" i="11"/>
  <c r="J21" i="6" s="1"/>
  <c r="K26" i="11"/>
  <c r="L26" i="11" s="1"/>
  <c r="K20" i="6" s="1"/>
  <c r="K25" i="11"/>
  <c r="J19" i="6" s="1"/>
  <c r="K24" i="11"/>
  <c r="J18" i="6" s="1"/>
  <c r="K23" i="11"/>
  <c r="L23" i="11" s="1"/>
  <c r="K17" i="6" s="1"/>
  <c r="K22" i="11"/>
  <c r="L22" i="11" s="1"/>
  <c r="K16" i="6" s="1"/>
  <c r="K21" i="11"/>
  <c r="L21" i="11" s="1"/>
  <c r="K15" i="6" s="1"/>
  <c r="K20" i="11"/>
  <c r="L20" i="11" s="1"/>
  <c r="K14" i="6" s="1"/>
  <c r="K19" i="11"/>
  <c r="J13" i="6" s="1"/>
  <c r="K18" i="11"/>
  <c r="J12" i="6" s="1"/>
  <c r="B16" i="15"/>
  <c r="D11" i="6" s="1"/>
  <c r="X11" i="6"/>
  <c r="W11" i="6"/>
  <c r="V11" i="6"/>
  <c r="U11" i="6"/>
  <c r="S11" i="6"/>
  <c r="N11" i="6"/>
  <c r="I11" i="6"/>
  <c r="H11" i="6"/>
  <c r="G11" i="6"/>
  <c r="J27" i="6"/>
  <c r="O15" i="6"/>
  <c r="E28" i="6" l="1"/>
  <c r="F28" i="6"/>
  <c r="L41" i="11"/>
  <c r="K35" i="6" s="1"/>
  <c r="J23" i="6"/>
  <c r="K21" i="15"/>
  <c r="Q16" i="6" s="1"/>
  <c r="L24" i="11"/>
  <c r="K18" i="6" s="1"/>
  <c r="L19" i="11"/>
  <c r="K13" i="6" s="1"/>
  <c r="J16" i="6"/>
  <c r="J24" i="6"/>
  <c r="K23" i="15"/>
  <c r="L23" i="15" s="1"/>
  <c r="R18" i="6" s="1"/>
  <c r="L18" i="11"/>
  <c r="K12" i="6" s="1"/>
  <c r="J20" i="6"/>
  <c r="F17" i="6"/>
  <c r="E17" i="6"/>
  <c r="E22" i="6"/>
  <c r="F22" i="6"/>
  <c r="F19" i="6"/>
  <c r="E19" i="6"/>
  <c r="F21" i="6"/>
  <c r="E21" i="6"/>
  <c r="E16" i="6"/>
  <c r="F16" i="6"/>
  <c r="F20" i="6"/>
  <c r="E20" i="6"/>
  <c r="F18" i="6"/>
  <c r="E18" i="6"/>
  <c r="L31" i="11"/>
  <c r="K25" i="6" s="1"/>
  <c r="K24" i="15"/>
  <c r="J22" i="6"/>
  <c r="K27" i="15"/>
  <c r="L27" i="15" s="1"/>
  <c r="R22" i="6" s="1"/>
  <c r="K26" i="15"/>
  <c r="K25" i="15"/>
  <c r="K22" i="15"/>
  <c r="L22" i="15" s="1"/>
  <c r="R17" i="6" s="1"/>
  <c r="E11" i="6"/>
  <c r="L25" i="11"/>
  <c r="K19" i="6" s="1"/>
  <c r="J15" i="6"/>
  <c r="K17" i="15"/>
  <c r="L17" i="15" s="1"/>
  <c r="R12" i="6" s="1"/>
  <c r="K28" i="15"/>
  <c r="L28" i="15" s="1"/>
  <c r="R23" i="6" s="1"/>
  <c r="K20" i="15"/>
  <c r="L20" i="15" s="1"/>
  <c r="R15" i="6" s="1"/>
  <c r="K19" i="15"/>
  <c r="Q14" i="6" s="1"/>
  <c r="K18" i="15"/>
  <c r="Q13" i="6" s="1"/>
  <c r="K33" i="15"/>
  <c r="L33" i="15" s="1"/>
  <c r="R28" i="6" s="1"/>
  <c r="K32" i="15"/>
  <c r="L32" i="15" s="1"/>
  <c r="R27" i="6" s="1"/>
  <c r="K31" i="15"/>
  <c r="Q26" i="6" s="1"/>
  <c r="K29" i="15"/>
  <c r="L29" i="15" s="1"/>
  <c r="R24" i="6" s="1"/>
  <c r="K40" i="15"/>
  <c r="Q35" i="6" s="1"/>
  <c r="L27" i="11"/>
  <c r="K21" i="6" s="1"/>
  <c r="L32" i="11"/>
  <c r="K26" i="6" s="1"/>
  <c r="O23" i="6"/>
  <c r="E12" i="6"/>
  <c r="F12" i="6"/>
  <c r="F15" i="6"/>
  <c r="E15" i="6"/>
  <c r="F14" i="6"/>
  <c r="E14" i="6"/>
  <c r="E13" i="6"/>
  <c r="F13" i="6"/>
  <c r="F27" i="6"/>
  <c r="E27" i="6"/>
  <c r="F26" i="6"/>
  <c r="E26" i="6"/>
  <c r="E25" i="6"/>
  <c r="F25" i="6"/>
  <c r="E24" i="6"/>
  <c r="F24" i="6"/>
  <c r="F35" i="6"/>
  <c r="E35" i="6"/>
  <c r="K16" i="15"/>
  <c r="K30" i="15"/>
  <c r="O26" i="6"/>
  <c r="L17" i="11"/>
  <c r="K11" i="6" s="1"/>
  <c r="O12" i="6"/>
  <c r="E23" i="6"/>
  <c r="O27" i="6"/>
  <c r="O28" i="6"/>
  <c r="O24" i="6"/>
  <c r="O13" i="6"/>
  <c r="J14" i="6"/>
  <c r="O35" i="6"/>
  <c r="J17" i="6"/>
  <c r="Q17" i="6" l="1"/>
  <c r="Q27" i="6"/>
  <c r="Q18" i="6"/>
  <c r="Q28" i="6"/>
  <c r="L21" i="15"/>
  <c r="R16" i="6" s="1"/>
  <c r="L40" i="15"/>
  <c r="R35" i="6" s="1"/>
  <c r="Q22" i="6"/>
  <c r="Q15" i="6"/>
  <c r="Q24" i="6"/>
  <c r="L18" i="15"/>
  <c r="R13" i="6" s="1"/>
  <c r="Q12" i="6"/>
  <c r="L31" i="15"/>
  <c r="R26" i="6" s="1"/>
  <c r="L19" i="15"/>
  <c r="R14" i="6" s="1"/>
  <c r="Q23" i="6"/>
  <c r="L25" i="15"/>
  <c r="R20" i="6" s="1"/>
  <c r="Q20" i="6"/>
  <c r="Q19" i="6"/>
  <c r="L24" i="15"/>
  <c r="R19" i="6" s="1"/>
  <c r="Q21" i="6"/>
  <c r="L26" i="15"/>
  <c r="R21" i="6" s="1"/>
  <c r="Q11" i="6"/>
  <c r="L16" i="15"/>
  <c r="R11" i="6" s="1"/>
  <c r="Q25" i="6"/>
  <c r="L30" i="15"/>
  <c r="R25" i="6" s="1"/>
</calcChain>
</file>

<file path=xl/sharedStrings.xml><?xml version="1.0" encoding="utf-8"?>
<sst xmlns="http://schemas.openxmlformats.org/spreadsheetml/2006/main" count="578" uniqueCount="207">
  <si>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</si>
  <si>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</si>
  <si>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</si>
  <si>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</si>
  <si>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Objeto del Proceso de Contratación: 
</t>
    </r>
    <r>
      <rPr>
        <sz val="12"/>
        <color rgb="FF000000"/>
        <rFont val="Garamond"/>
      </rPr>
      <t>DESARROLLAR LAS ACTIVIDADES RECREO DEPORTIVAS Y LOGÍSTICAS QUE SE REQUIERAN PARA LA REALIZACIÓN DE LA INICIATIVA “FESTIVAL RECREODEPORTIVO - TUNJO FESTIVAL” EN EL MARCO DEL PROYECTO 2037 DENOMINADO POR EL BIENESTAR RECREO DEPORTIVO DE TUNJUELITO</t>
    </r>
  </si>
  <si>
    <r>
      <rPr>
        <b/>
        <u/>
        <sz val="12"/>
        <rFont val="Garamond"/>
        <family val="1"/>
      </rPr>
      <t>Partícipes del Proceso de Contratación:</t>
    </r>
    <r>
      <rPr>
        <b/>
        <sz val="12"/>
        <rFont val="Garamond"/>
        <family val="1"/>
      </rPr>
      <t xml:space="preserve"> 
</t>
    </r>
    <r>
      <rPr>
        <sz val="12"/>
        <rFont val="Garamond"/>
        <family val="1"/>
      </rPr>
      <t>Alcaldía Local de Tunjuelito,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y demás veedurías ciudadanas.</t>
    </r>
  </si>
  <si>
    <r>
      <t xml:space="preserve">Ciudadanía que se beneficia del Proceso de Contratación: 
</t>
    </r>
    <r>
      <rPr>
        <sz val="12"/>
        <rFont val="Garamond"/>
        <family val="1"/>
      </rPr>
      <t xml:space="preserve">Comunidad de la localidad de tunjuelito, especialmente Jovenes. </t>
    </r>
  </si>
  <si>
    <r>
      <t xml:space="preserve">Capacidad de la Entidad Estatal entendida como la disponibilidad de recursos y conocimientos para el Proceso de Contratación: 
</t>
    </r>
    <r>
      <rPr>
        <sz val="12"/>
        <rFont val="Garamond"/>
        <family val="1"/>
      </rPr>
      <t xml:space="preserve">Área de planeación formulación del proyecto (Etapa de Planeación), Dirección de Contratación, Comité Evaluador (Etapa de selección), Dirección de Contratación (Etapa de contratación) y la supervisión y apoyos a la supervisión delegados por el Alcalde, referentes de participación. </t>
    </r>
  </si>
  <si>
    <r>
      <t>Suficiencia del presupuesto oficial del Proceso de Contratación:</t>
    </r>
    <r>
      <rPr>
        <sz val="12"/>
        <color rgb="FF000000"/>
        <rFont val="Garamond"/>
      </rPr>
      <t xml:space="preserve"> CIENTO TREINTA Y TRES MILLONES SETECIENTOS ONCE MIL NOVECIENTOS CINCUENTA PESOS M/CTE ($ 133.711.950) </t>
    </r>
  </si>
  <si>
    <r>
      <t xml:space="preserve">Condiciones geográficas y de acceso del lugar en el cual se debe cumplir el objeto del Proceso de Contratación: 
</t>
    </r>
    <r>
      <rPr>
        <sz val="12"/>
        <rFont val="Garamond"/>
        <family val="1"/>
      </rPr>
      <t>El proyecto se desarrollará en los parques estructurantes administrados por el IDRD y lugares de la localidad de Tunjuelito.</t>
    </r>
  </si>
  <si>
    <r>
      <t xml:space="preserve">Entorno socio ambiental: </t>
    </r>
    <r>
      <rPr>
        <i/>
        <sz val="12"/>
        <rFont val="Garamond"/>
        <family val="1"/>
      </rPr>
      <t>Si aplican</t>
    </r>
  </si>
  <si>
    <r>
      <t xml:space="preserve">Condiciones políticas: 
</t>
    </r>
    <r>
      <rPr>
        <sz val="12"/>
        <rFont val="Garamond"/>
        <family val="1"/>
      </rPr>
      <t xml:space="preserve">La recreación. Es un proceso de acción participativa y dinámica, que facilita entender la vida como una vivencia de disfrute, creación y libertad, en el pleno desarrollo de las potencialidades del ser humano para su realización y mejoramiento de la calidad de vida individual y social, mediante la práctica de actividades físicas o intelectuales de esparcimiento. 
El aprovechamiento del tiempo libre. Es el uso constructivo que el ser humano hace de él, en beneficio de su enriquecimiento personal y del disfrute de la vida en forma individual o colectiva. Tiene como funciones básicas el descanso, la diversión, el complemento de la formación, la socialización, la creatividad, el desarrollo personal, la liberación en el trabajo y la recuperación psicobiológica. 
El deporte y las actividades físicas juegan un papel crucial en la vida de los jóvenes, no solo por los beneficios para la salud, sino también por los valores y habilidades que promueven. Participar en deportes como el baloncesto, el atletismo o la natación no solo mejora la condición física, sino que también enseña disciplina, trabajo en equipo y perseverancia. Además, fomenta la socialización y la construcción de amistades duraderas, ya que se comparten momentos de esfuerzo y celebración.
Actividades innovadoras como el plogging, que combina el ejercicio con la limpieza del medio ambiente, y eventos como las carreras de observación o los recorridos en bicicleta, no solo ofrecen una forma divertida de mantenerse activo, sino que también promueven la conciencia ambiental y el respeto por la comunidad. El plogging, por ejemplo, no solo fortalece el cuerpo al correr y recoger basura, sino que también enseña la importancia de cuidar nuestro entorno. Las escaladas y las carreras de observación, por otro lado, desafían la mente y el cuerpo al mismo tiempo que permiten explorar nuevos lugares y descubrir la belleza de la naturaleza. Estas actividades no solo son emocionantes, sino que también inculcan un sentido de aventura y descubrimiento en los jóvenes, ayudándoles a desarrollar un estilo de vida activo y consciente.
Por estas razones, se les recomienda a los jovenes y personas mayores mantener su corazón en buenas condiciones al igual que su mente. Existen muchas actividades recreativas y recreo deportivas para esta población donde pueden participar, como caminar, realizar deportes en diferentes disciplina y hacer actividad física. </t>
    </r>
    <r>
      <rPr>
        <b/>
        <sz val="12"/>
        <rFont val="Garamond"/>
        <family val="1"/>
      </rPr>
      <t xml:space="preserve">
</t>
    </r>
    <r>
      <rPr>
        <sz val="12"/>
        <rFont val="Garamond"/>
        <family val="1"/>
      </rPr>
      <t xml:space="preserve">El Plan de Desarrollo Local de Tunjuelito, denominado POR EL CUAL SE ADOPTA EL PLAN DE DESARROLLO ECONÓMICO, SOCIAL, AMBIENTAL Y DE OBRAS PÚBLICAS PARA LA LOCALIDAD DE TUNJUELITO 2021-2024 “UN NUEVO CONTRATO SOCIAL Y AMBIENTAL PARA LA BOGOTÁ DEL SIGLO XXI”, se adoptó mediante Acuerdo Local Número 001-2020 el 24 de septiembre de 2020. Ahora bien, el Fondo de Desarrollo Local de Tunjuelito cuenta con el proyecto 2037 “POR EL BIENESTAR RECREO DEPORTIVO DE TUNJUELITO” concepto de gasto “Eventos recreo-deportivos” A través de las actividades propias del presente proyecto, se busca cumplir con los objetivos planteados en el Plan de Desarrollo Local. 
Por lo anterior, la Alcaldía Local de Tunjuelito aportará al goce y disfrute efectivo del tiempo libre de las personas de la localidad generando espacios de encuentro con actividades dirigidas y especializadas y así dar cumplimiento a las metas del plan de desarrollo, en lo relacionado con el deporte y la recreación. asimismo, se realizará la ejecución de las iniciativas ganadoras en los presupuestos participativos relacionadas al proyecto de inversión O23011601200000002037 denominado “Por el bienestar recreo-deportivo de Tunjuelito”. </t>
    </r>
  </si>
  <si>
    <r>
      <t xml:space="preserve">Factores ambientales: 
</t>
    </r>
    <r>
      <rPr>
        <sz val="12"/>
        <rFont val="Garamond"/>
        <family val="1"/>
      </rPr>
      <t xml:space="preserve">La Alcaldía Local de Tunjuelito, cumple la normatividad ambiental, mejora continuamente sus procesos para liderar, prevenir, mitigar, proteger, conservar y hacer un uso racional de los recursos naturales y del medio ambiente, siendo modelo de responsabilidad ambiental en la gestión pública.
La Política Ambiental Operativa de La Alcaldía Local de Tunjuelito, forma parte de la Política del Sistema Integrado de Gestión de la Entidad y está orientada por la Norma ISO 14001 de 2004.
En consecuencia, la Entidad desarrolla los lineamientos sectoriales contenidos en el Plan Institucional de Gestión Ambiental –PIGA-, que se concreta a través de los Programas de Gestión en Residuos, Agua, Energía, Condiciones Internas, Buenas Prácticas y Gestión Contractual. Dichos Programas están sujetos al mejoramiento continuo, por parte de la Entidad, para el beneficio general.
</t>
    </r>
  </si>
  <si>
    <r>
      <t xml:space="preserve">Sector del objeto del Proceso de Contratación y su mercado:
</t>
    </r>
    <r>
      <rPr>
        <sz val="12"/>
        <rFont val="Garamond"/>
        <family val="1"/>
      </rPr>
      <t>Componente eventos recreo deportivos dentro de los programas, proyectos y demás políticas públicas orientadas por el Distrito.</t>
    </r>
  </si>
  <si>
    <r>
      <t xml:space="preserve">Normativa aplicable al objeto del Proceso de Contratación:
</t>
    </r>
    <r>
      <rPr>
        <sz val="12"/>
        <rFont val="Garamond"/>
        <family val="1"/>
      </rPr>
      <t xml:space="preserve">• Constitución Política de 1991. </t>
    </r>
    <r>
      <rPr>
        <b/>
        <sz val="12"/>
        <rFont val="Garamond"/>
        <family val="1"/>
      </rPr>
      <t xml:space="preserve">
</t>
    </r>
    <r>
      <rPr>
        <sz val="12"/>
        <rFont val="Garamond"/>
        <family val="1"/>
      </rPr>
      <t>• Articulo 52 de la constitución política de Colombia “El ejercicio del deporte, sus manifestaciones recreativas, competitivas y autóctonas tienen como función la formación integral de las personas, preservar y desarrollar una mejor salud en el ser humano. El deporte y la recreación forman parte de la educación y constituyen gasto público social. Se reconoce el derecho de todas las personas a la recreación, a la práctica del deporte y al aprovechamiento del tiempo libre. El Estado fomentará estas actividades e inspeccionará, vigilará y controlará las organizaciones deportivas y recreativas cuya estructura y propiedad deberán ser democráticas.”
• Ley 181 de 1995 del Deporte, Articulo 4 el deporte (en sus manifestaciones recreativas, competitivas y autóctonas) y la recreación forman parte de la educación y constituyen un gasto público social.
• Ley 181 de 1995 del Deporte, Articulo 3 garantizar el acceso del individuo y de la comunidad al conocimiento y práctica del deporte.</t>
    </r>
    <r>
      <rPr>
        <b/>
        <sz val="12"/>
        <rFont val="Garamond"/>
        <family val="1"/>
      </rPr>
      <t xml:space="preserve">
</t>
    </r>
    <r>
      <rPr>
        <sz val="12"/>
        <rFont val="Garamond"/>
        <family val="1"/>
      </rPr>
      <t>• Articulo 5 de la ley 181 de 1995 La recreación. Es un proceso de acción participativa y dinámica, que facilita entender la vida como una vivencia de disfrute, creación y libertad (...) El aprovechamiento del tiempo libre. Es el uso constructivo que el ser humano hace de él, en beneficio de su enriquecimiento personal y del disfrute de la vida en forma individual o colectiva. Actividades recreativas y deportivas para el adulto mayor. Los humanos a medida que vamos envejeciendo, debemos encontrar diferentes actividades que sean atractivas, agradables y convenientes para la edad.
• Ley 1251 de 2008 “por la cual se dictan normas tendientes a procurar la protección, promoción y defensa de los derechos de los adultos mayores”
• Ley 1251 de 2008 articulo 6 numeral 14 En el otorgamiento de subsidios por parte de la Nación y sus entidades territoriales, se dará prioridad a los adultos mayores a fin de que accedan a los programas sociales de salud, vivienda, alimentación, recreación, deporte, agua potable y saneamiento básico.
• Artículo 15 del Acuerdo Distrital 637 de 2016 Secretaria distrital de gobierno
• Decreto 411 de 2016 artículo 5 Secretaria distrital de gobierno
• Acuerdo No. 761 de 2020 Concejo de Bogotá</t>
    </r>
  </si>
  <si>
    <r>
      <t xml:space="preserve">Experiencia propia y de otras Entidades Estatales en Procesos de Contratación del mismo tipo:
</t>
    </r>
    <r>
      <rPr>
        <sz val="12"/>
        <rFont val="Garamond"/>
        <family val="1"/>
      </rPr>
      <t xml:space="preserve">Implementación del proyecto de inversión 2037 “Por el bienestar recreo-deportivo de Tunjuelito” en el cuatrienio 2021-2024, registrado en el Banco de Proyectos de Inversión del Distrito con el rubro O23011601200000002037, el cual tiene en consecuencia la línea de inversión “Cultura y Deporte”, el concepto de gasto “Vinculación de personas en actividades recreo- deportivas comunitarias.” y la meta en el cuatrienio de “Vincular 1400 personas en actividades recreo- deportivas comunitarias”. </t>
    </r>
    <r>
      <rPr>
        <b/>
        <sz val="12"/>
        <rFont val="Garamond"/>
        <family val="1"/>
      </rPr>
      <t xml:space="preserve">
</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</si>
  <si>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</si>
  <si>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</si>
  <si>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</si>
  <si>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</si>
  <si>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</si>
  <si>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</si>
  <si>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</si>
  <si>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</si>
  <si>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</si>
  <si>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</si>
  <si>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 xml:space="preserve">Requisitos habilitantes inapropiados para el proceso de selección </t>
  </si>
  <si>
    <t>General</t>
  </si>
  <si>
    <t>Interno</t>
  </si>
  <si>
    <t>Operacionales</t>
  </si>
  <si>
    <t>Inadecuado análisis  económico estimativo del valor del contrato</t>
  </si>
  <si>
    <t>Economicos</t>
  </si>
  <si>
    <t xml:space="preserve">Inadecuada  descripción del bien o servicio requerido </t>
  </si>
  <si>
    <t xml:space="preserve">Falta de profundidad en el estudio de sector no identificandose claramente aspectos de oferta y demanda </t>
  </si>
  <si>
    <t>Ausencia de fundamentación de la justificación y conveniencia de la contratación</t>
  </si>
  <si>
    <t>Errores involuntarios en los Estudios Previos, Pliegos de Condiciones, Estudio de Sector y en general cualquier documento que sea parte integral del mismo.</t>
  </si>
  <si>
    <t>SELECCIÓN</t>
  </si>
  <si>
    <t>Inadecuada evaluación de las ofertas y/o verificación de requisitos habilitantes</t>
  </si>
  <si>
    <t>Confabulacion de los proponentes (Colusión)</t>
  </si>
  <si>
    <t>Externo</t>
  </si>
  <si>
    <t>Que ninguno de los proponentes cumplan los requisitos habilitantes establecidos en el pliego de condiciones</t>
  </si>
  <si>
    <t>Proyección económica por parte del proponente que conlleve a pérdidas o baja utilidad en la ejecución del contrato.</t>
  </si>
  <si>
    <t>CONTRATACIÓN</t>
  </si>
  <si>
    <t>Demora en la iniciación del contrato debido a la no entrega oportuna de las Garantías exigidas para el proceso de contratación o que las mismas no cobijen lo establecido en los Estudios Previos.</t>
  </si>
  <si>
    <t>Presentación de reclamos de terceros sobre la selección del oferente que retrasen el perfeccionamiento del contrato.</t>
  </si>
  <si>
    <t>EJECUCIÓN</t>
  </si>
  <si>
    <t>No liquidar los contratos en los plazos acordados en el contrato o los establecidos por la Ley.</t>
  </si>
  <si>
    <t>Incumplimiento en los tiempos de entrega y/o en la calidad de los Bienes y/o Servicios contratados.</t>
  </si>
  <si>
    <t>Pérdida de elementos por robo a alguno de los proveedores de los elementos, antes o durante la entrega de los mismos.</t>
  </si>
  <si>
    <t>Poca participación por parte de la comunidad en las actividades realizadas en campo</t>
  </si>
  <si>
    <t>Variación de los precios del mercado</t>
  </si>
  <si>
    <t>Incumplimiento en las características técnicas exigidas en la elaboración y entrega de la dotación (confección, acabados, materiales) debido a baja calidad.</t>
  </si>
  <si>
    <t>Especifico</t>
  </si>
  <si>
    <t>Dificultades, disputas y/o conflictividades con la población beneficiaria y las diferentes instancias de participación de la localidad</t>
  </si>
  <si>
    <t>Sociales o Políticos</t>
  </si>
  <si>
    <t>Accidentes, contingencias, emergencias, perjuicios y/o siniestros presentados en la actividad "TUNJO FESTIVAL"</t>
  </si>
  <si>
    <t>Contingencias, accidentes o demás dificultades presentadas en los eventos y espacios desarrollados a la interperie y por fuera de las instalaciones de la Alcaldía Local de Tunjuelito</t>
  </si>
  <si>
    <t>Intoxicaciones y/o enfermedades producidas por el consumo de las muestras gastronómicas contempladas en el proyecto</t>
  </si>
  <si>
    <t>Incumplimiento por parte del contratista en la entrega de los productos contemplados para cada actividad</t>
  </si>
  <si>
    <t>Paros huelgas, situaciones de orden público o situaciones externas como pandemias  que afecten el cumplimiento de obligaciones cuando se hace trabajo en campo</t>
  </si>
  <si>
    <t>Eventos naturales tales como lluvias o dificultades climáticas</t>
  </si>
  <si>
    <t>De la naturaleza</t>
  </si>
  <si>
    <t>Estatal</t>
  </si>
  <si>
    <t>Objeto Contractual: DESARROLLAR LAS ACTIVIDADES RECREO DEPORTIVAS Y LOGÍSTICAS QUE SE REQUIERAN PARA LA REALIZACIÓN DE LA INICIATIVA “FESTIVAL RECREODEPORTIVO - TUNJO FESTIVAL” EN EL MARCO DEL PROYECTO 2037 DENOMINADO POR EL BIENESTAR RECREO DEPORTIVO DE TUNJUELITO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</si>
  <si>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</si>
  <si>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</si>
  <si>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</si>
  <si>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</si>
  <si>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</si>
  <si>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</si>
  <si>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</si>
  <si>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</si>
  <si>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</si>
  <si>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</si>
  <si>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</si>
  <si>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</si>
  <si>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</si>
  <si>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</si>
  <si>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</si>
  <si>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Distorsión del proceso de selección
2. Elección de un proponente que no cumpla requisitos legales y/o que no tenga la capacidad para la ejecución
3. Selección adversa
4. Necesidad de iniciar un nuevo proceso</t>
  </si>
  <si>
    <t>1. Sobrecostos o ineficiencia económica del proyecto
2. Pérdidas económica para el contratista o para el FDLT
3. Necesidade de iniciar un nuevo proceso</t>
  </si>
  <si>
    <t>1. Necesidad de iniciar un nuevo proceso
2. Distorsión del proceso de selección
3. Selección adversa</t>
  </si>
  <si>
    <t>1. Sobrecostos o ineficiencia económica del proyecto
2. Selección adversa
3. No se puede satisfacer la necesidad de la entidad</t>
  </si>
  <si>
    <t>1. Necesidad de iniciar un nuevo proceso.
2. Selección adversa
3. No se puede satisfacer la necesidad de la entidad</t>
  </si>
  <si>
    <t>1. Necesidad de iniciar un nuevo proceso 
2. No se puede satisfacer la necesidad de la entidad.</t>
  </si>
  <si>
    <t>1. Selecciónar un contratista que no esté en capacidad de cumplir con el objeto del contrato.
2. Selección adversa</t>
  </si>
  <si>
    <t>1. Que se declare desierta la convocatoria
2. Necesidad de iniciar un nuevo proceso</t>
  </si>
  <si>
    <t>1. Pérdidas económicas para el contratista o propuestas artificialmente bajas.</t>
  </si>
  <si>
    <t>Demora en la iniciación del contrato debido a la no entrega oportuna de las Garantías exigidas para el proceso de contratación o que las mismas no cobijen lo establecido en los Estudios Previ</t>
  </si>
  <si>
    <t>1. Pérdida de Tiempo por no iniciar el contrato de forma oportuna 
2. Falta de respaldo por parte de una aseguradora sobre los riesgos existentes durante la ejecución del Contrato</t>
  </si>
  <si>
    <t>1. Pérdida de Tiempo por no iniciar el contrato de forma oportuna 
2. Necesidad de iniciar un nuevo proceso</t>
  </si>
  <si>
    <t>1. Pérdida de competencia para liquidar en sede administrativa. 
2. Incertidumbre del estado del contrato. 
3.Falta de paz y salvo por las partes.</t>
  </si>
  <si>
    <t>1. Mala ejecución del objeto contratado.
2.No se puede satisfacer la necesidad de la Entidad</t>
  </si>
  <si>
    <t>1. Daños ocasionados al FDLT.</t>
  </si>
  <si>
    <t>1. Incumplimiento de las metas dentro de la vigencia, y el alcance de las iniciativas participativas.</t>
  </si>
  <si>
    <t>1. Variación presupuestal que afecte la capacidad de adquisición de bienes y servicios 
2. Desfase presupuestal
3. reclamaciones de rompimiento del equilibrio económico por parte del contratista.</t>
  </si>
  <si>
    <t>Incumplimiento en las características técnicas exigidas en la elaboración y entrega de los elementos solicitados (confección, acabados, materiales) debido a baja calidad.</t>
  </si>
  <si>
    <t>1. Situaciones de revictimización o victimización secundaria.
2. Afectaciones individuales y/o comunitarias a la población beneficiaria</t>
  </si>
  <si>
    <t>1. Dificultades para el desarrollo del proyecto y sus actividades 
2. Distanciamiento de la entidad respecto a la institucionalidad
3. Incumplimiento de las metas dentro de la vigencia, y el alcance de las iniciativas participativas.</t>
  </si>
  <si>
    <t>1. Lesiones, afectaciones o pérdidas humanas.
2. Costos y/o sanciones para el contratista y el FDLT</t>
  </si>
  <si>
    <t>1. Lesiones, afectaciones o pérdidas humanas.
2. Costos y/o sanciones para el contratista y el FDLT
3. Imposibilidad o dificultades para el desarrollo de las actividades</t>
  </si>
  <si>
    <t>1. Lesiones, afectaciones, enfermedades o pérdidas humanas.
2. Costos y/o sanciones para el contratista y el FDLT</t>
  </si>
  <si>
    <t>1. Incumplimiento de las metas y objetivos del proyecto. 
2. Afectación del cumplimiento del contrato dentro de la vigencia</t>
  </si>
  <si>
    <t>1. Imposibilidad o dificultades para el desarrollo de las actividades
2. Afectación del cumplimiento del contrato dentro de la vigencia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</si>
  <si>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</si>
  <si>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</si>
  <si>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</si>
  <si>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</si>
  <si>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</si>
  <si>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</si>
  <si>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</si>
  <si>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</si>
  <si>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</si>
  <si>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</si>
  <si>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</si>
  <si>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</si>
  <si>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</si>
  <si>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</si>
  <si>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</si>
  <si>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</si>
  <si>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</si>
  <si>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</si>
  <si>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</si>
  <si>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</si>
  <si>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</si>
  <si>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</si>
  <si>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</si>
  <si>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</si>
  <si>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</si>
  <si>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</si>
  <si>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</si>
  <si>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</si>
  <si>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</si>
  <si>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</si>
  <si>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</si>
  <si>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</si>
  <si>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</si>
  <si>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</si>
  <si>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</si>
  <si>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</si>
  <si>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</si>
  <si>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</si>
  <si>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</si>
  <si>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</si>
  <si>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</si>
  <si>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</si>
  <si>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</si>
  <si>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</si>
  <si>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</si>
  <si>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</si>
  <si>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</si>
  <si>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jurídica y efectuar revisiones con los lineamientos de Colombia Compra Eficiente</t>
  </si>
  <si>
    <t>NO</t>
  </si>
  <si>
    <t>PROFESIONALES DEL ÁREA DE GESTIÓN DEL DESARROLLO LOCAL DE TUNJUELITO (PLANEACIÓN Y CONTRATACIÓN)</t>
  </si>
  <si>
    <t>SEGUIMIENTO AL PROCESO</t>
  </si>
  <si>
    <t>ETAPA DE PLANEACIÓN Y SELECCIÓN</t>
  </si>
  <si>
    <t>Revisión exhaustiva en el proceso de estudio de mercado siguiendo los lineamientos de Colombia Compra Eficiente</t>
  </si>
  <si>
    <t>SI</t>
  </si>
  <si>
    <t>PROFESIONALES DEL ÁREA DE GESTIÓN DEL DESARROLLO LOCAL DE TUNJUELITO (PLANEACIÓN)</t>
  </si>
  <si>
    <t xml:space="preserve">ETAPA DE PLANEACIÓN </t>
  </si>
  <si>
    <t>Reducir la probabilidad de ocurrencia del evento</t>
  </si>
  <si>
    <t>ETAPA DE PLANEACIÓN</t>
  </si>
  <si>
    <t>Utilizar los lineamientos de Colombia Compra Eficiente y utilizar como referencia procesos similares</t>
  </si>
  <si>
    <t>Revisiones constantes por parte del área de planeación de la entidad tomando como referencia procesos similares</t>
  </si>
  <si>
    <t>Verificar los documentos en el proceso de observaciones y respuesta a estas mismas observaciones. 
Realizar las aclaraciones necesarias en el proceso de selección y evaluar las propuestas con los criterios sugeridos por Colombia Compra Eficiente.</t>
  </si>
  <si>
    <t>Efectuar verificaciones a los documentos y propuestas presentadas, con el apoyo de los profesionales del área y el equipo jurídico</t>
  </si>
  <si>
    <t>SEMANAL ETAPA DE SELECCIÓN</t>
  </si>
  <si>
    <t>Utilizar la metodología de Colombia Compra Eficiente y dar cumplimiento a la normatividad vigente.</t>
  </si>
  <si>
    <t>MUESTREO ALEATORIO DE CALIDAD</t>
  </si>
  <si>
    <t>Efectuar verificaciones a los documentos y propuestas presentadas por parte de los profesionales del área</t>
  </si>
  <si>
    <t>PROFESIONALES DEL ÁREA DE GESTIÓN DEL DESARROLLO LOCAL DE TUNJUELITO (CONTRATACIÓN)</t>
  </si>
  <si>
    <t>Realizar aclaraciones en el proceso  de selección y evaluar las propuestas con los criterios sugeridos por Colombia Compra Eficiente.</t>
  </si>
  <si>
    <t>Efectuar verificaciones a los documentos entregados de acuerdo con la lista de chequeo sugeridas para la entidad.</t>
  </si>
  <si>
    <t>ETAPA DE CONTRATACIÓN</t>
  </si>
  <si>
    <t>Dar trámite eficiente y oportuno de las PQRS presentadas por terceros</t>
  </si>
  <si>
    <t>Supervisar de manera eficiente los tiempos de la contratación, de acuerdo con los cronogramas propuestos.</t>
  </si>
  <si>
    <t>SEMANAL SEGÚN CRONOGRAMA DEL PROYECTO</t>
  </si>
  <si>
    <t>Cumplimiento de las Fases del E.P. y Verificación por parte del apoyo a la supervisión de cada uno de los item solicitados e ingresados a almacén.</t>
  </si>
  <si>
    <t>SUPERVISIÓN, APOYO A LA SUPERVISIÓN Y CONTRATISTA</t>
  </si>
  <si>
    <t>Revisiones periódicas de seguimiento por parte de la supervisión y el comité respectivos.
Protocolos por parte de la supervisión y el contratista para la gestión de insumos, materiales, equipos y demás recursos</t>
  </si>
  <si>
    <t>Verificación al contratista del cumplimiento de los recursos de difusión, estrategias de convocatorias, cronograma de divulgación y plan de trabajo.</t>
  </si>
  <si>
    <t xml:space="preserve">Efectuar revisiones en cada una de las etapas de elaboración de los Estudios Previos, Estudios de Sector, Pliegos de condiciones del proceso de contratación para evitar la ocurrencia del evento. </t>
  </si>
  <si>
    <t>ETAPA DE PLANEACIÓN Y SEGUIMIENTO A LA ETAPA DE EJECUCIÓN</t>
  </si>
  <si>
    <t>Acompañamiento psicosocial del proyecto presentado por el contratista</t>
  </si>
  <si>
    <t>CONTRATISTA</t>
  </si>
  <si>
    <t>Vinculación de delegaciones de instancias de participación y/o población beneficiaria en el Comité Técnico de Seguimiento
Apoyo del/la referente de participación de la entidad</t>
  </si>
  <si>
    <t>Póliza de seguros para el cubrimiento de la actividad
Verificación de las condiciones óptimas de los recursos logísticos y de seguridad
Protocolos de cuidado y seguridad</t>
  </si>
  <si>
    <t>Protocolos de cuidado y seguridad
Pólizas de seguro en el caso que lo requieran o planes de contingencia</t>
  </si>
  <si>
    <t>Exigencia del carné de manipulación de alimentos por parte del personal contratado y verificación de las condiciones de salubridad de los alimentos</t>
  </si>
  <si>
    <t>Realizar supervisiones periódicas al anexo técnico, el plan de trabajo y las obligaciones contractuales entre las partes</t>
  </si>
  <si>
    <t>Seguimiento del cronograma estipulado y verificación en medios de comunicación y fuentes oficiales de situaciones de orden público</t>
  </si>
  <si>
    <t xml:space="preserve">Seguimiento de la programación de las activades y verificación de las condiciones previsibles acerca del estado del clima </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</si>
  <si>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</si>
  <si>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</si>
  <si>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</si>
  <si>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</si>
  <si>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</si>
  <si>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</si>
  <si>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</si>
  <si>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</si>
  <si>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</si>
  <si>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</si>
  <si>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</si>
  <si>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</si>
  <si>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50-50</t>
  </si>
  <si>
    <t>70-30</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</si>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</sst>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12"/>
      <color rgb="FF000000"/>
      <name val="Garamond"/>
    </font>
    <font>
      <sz val="12"/>
      <color rgb="FF000000"/>
      <name val="Garamond"/>
    </font>
    <font>
      <b/>
      <u/>
      <sz val="12"/>
      <color rgb="FF000000"/>
      <name val="Garamond"/>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1">
    <xf numFmtId="0" fontId="0" fillId="0" borderId="0"/>
  </cellStyleXfs>
  <cellXfs count="354">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8"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2"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39" xfId="0" applyFont="1" applyBorder="1" applyAlignment="1">
      <alignment horizontal="center" vertical="center" wrapText="1"/>
    </xf>
    <xf numFmtId="0" fontId="12" fillId="4" borderId="26"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7" xfId="0" applyFont="1" applyFill="1" applyBorder="1" applyAlignment="1">
      <alignment horizontal="center" vertical="center" textRotation="90" wrapText="1"/>
    </xf>
    <xf numFmtId="0" fontId="12" fillId="4" borderId="28"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1" xfId="0" applyFont="1" applyBorder="1" applyAlignment="1">
      <alignment horizontal="center" vertical="center" textRotation="90" wrapText="1"/>
    </xf>
    <xf numFmtId="0" fontId="7" fillId="0" borderId="34"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applyAlignment="1">
      <alignment horizontal="center" vertical="center" textRotation="90" wrapText="1"/>
    </xf>
    <xf numFmtId="0" fontId="7" fillId="0" borderId="40"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1" xfId="0" applyFont="1" applyBorder="1"/>
    <xf numFmtId="0" fontId="7" fillId="0" borderId="41"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9" xfId="0" applyFont="1" applyFill="1" applyBorder="1" applyAlignment="1">
      <alignment vertical="center" wrapText="1"/>
    </xf>
    <xf numFmtId="0" fontId="15" fillId="2" borderId="24" xfId="0" applyFont="1" applyFill="1" applyBorder="1" applyAlignment="1">
      <alignment horizontal="center" vertical="center" wrapText="1"/>
    </xf>
    <xf numFmtId="0" fontId="21" fillId="2" borderId="21" xfId="0" applyFont="1" applyFill="1" applyBorder="1" applyAlignment="1">
      <alignment vertical="center" wrapText="1"/>
    </xf>
    <xf numFmtId="0" fontId="21" fillId="0" borderId="21" xfId="0" applyFont="1" applyBorder="1"/>
    <xf numFmtId="0" fontId="18" fillId="2" borderId="13" xfId="0" applyFont="1" applyFill="1" applyBorder="1" applyAlignment="1">
      <alignment vertical="center" wrapText="1"/>
    </xf>
    <xf numFmtId="0" fontId="21" fillId="2" borderId="22" xfId="0" applyFont="1" applyFill="1" applyBorder="1" applyAlignment="1">
      <alignment vertical="center" wrapText="1"/>
    </xf>
    <xf numFmtId="0" fontId="21" fillId="0" borderId="22"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21" fillId="0" borderId="23"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21" fillId="2" borderId="23" xfId="0" applyFont="1" applyFill="1" applyBorder="1" applyAlignment="1">
      <alignment vertical="center" wrapText="1"/>
    </xf>
    <xf numFmtId="0" fontId="21" fillId="2" borderId="24" xfId="0" applyFont="1" applyFill="1" applyBorder="1" applyAlignment="1">
      <alignment vertical="center" wrapText="1"/>
    </xf>
    <xf numFmtId="0" fontId="18" fillId="2" borderId="20" xfId="0" applyFont="1" applyFill="1" applyBorder="1" applyAlignment="1">
      <alignment vertical="center" wrapText="1"/>
    </xf>
    <xf numFmtId="0" fontId="21" fillId="0" borderId="24" xfId="0" applyFont="1" applyBorder="1" applyAlignment="1">
      <alignment vertical="center" wrapText="1"/>
    </xf>
    <xf numFmtId="0" fontId="18" fillId="0" borderId="20"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3" fillId="4" borderId="28" xfId="0" applyFont="1" applyFill="1" applyBorder="1" applyAlignment="1">
      <alignment horizontal="center" vertical="center" wrapText="1"/>
    </xf>
    <xf numFmtId="0" fontId="18" fillId="0" borderId="30" xfId="0" applyFont="1" applyBorder="1" applyAlignment="1">
      <alignment horizontal="left" vertical="center" wrapText="1"/>
    </xf>
    <xf numFmtId="0" fontId="21" fillId="0" borderId="31"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4" xfId="0" applyFont="1" applyBorder="1" applyAlignment="1">
      <alignment horizontal="center" vertical="center" wrapText="1"/>
    </xf>
    <xf numFmtId="0" fontId="18" fillId="0" borderId="32"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33"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5" xfId="0" applyFont="1" applyBorder="1" applyAlignment="1">
      <alignment horizontal="center" vertical="center" wrapText="1"/>
    </xf>
    <xf numFmtId="0" fontId="21" fillId="0" borderId="36" xfId="0" applyFont="1" applyBorder="1"/>
    <xf numFmtId="0" fontId="21" fillId="0" borderId="37" xfId="0" applyFont="1" applyBorder="1"/>
    <xf numFmtId="0" fontId="21" fillId="0" borderId="38"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5"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6" xfId="0" applyFont="1" applyFill="1" applyBorder="1" applyAlignment="1">
      <alignment horizontal="center" vertical="center" wrapText="1"/>
    </xf>
    <xf numFmtId="0" fontId="18" fillId="0" borderId="30" xfId="0" applyFont="1" applyBorder="1" applyAlignment="1">
      <alignment horizontal="center" vertical="center" wrapText="1"/>
    </xf>
    <xf numFmtId="0" fontId="18" fillId="0" borderId="31" xfId="0" applyFont="1" applyBorder="1" applyAlignment="1">
      <alignment horizontal="center" vertical="center" wrapText="1"/>
    </xf>
    <xf numFmtId="0" fontId="25"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3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3" fillId="0" borderId="0" xfId="0" applyFont="1" applyAlignment="1">
      <alignment horizontal="left" wrapText="1"/>
    </xf>
    <xf numFmtId="0" fontId="0" fillId="0" borderId="0" xfId="0" applyAlignment="1">
      <alignment horizontal="left"/>
    </xf>
    <xf numFmtId="0" fontId="21" fillId="0" borderId="66" xfId="0" applyFont="1" applyBorder="1"/>
    <xf numFmtId="0" fontId="18" fillId="2" borderId="67" xfId="0" applyFont="1" applyFill="1" applyBorder="1" applyAlignment="1">
      <alignment vertical="center" wrapText="1"/>
    </xf>
    <xf numFmtId="0" fontId="21" fillId="2" borderId="66" xfId="0" applyFont="1" applyFill="1" applyBorder="1" applyAlignment="1">
      <alignment vertical="center" wrapText="1"/>
    </xf>
    <xf numFmtId="0" fontId="18" fillId="0" borderId="68" xfId="0" applyFont="1" applyBorder="1" applyAlignment="1">
      <alignment vertical="center" wrapText="1"/>
    </xf>
    <xf numFmtId="0" fontId="21" fillId="0" borderId="21" xfId="0" applyFont="1" applyBorder="1" applyAlignment="1">
      <alignment vertical="center" wrapText="1"/>
    </xf>
    <xf numFmtId="0" fontId="21" fillId="0" borderId="66" xfId="0" applyFont="1" applyBorder="1" applyAlignment="1">
      <alignment vertical="center" wrapText="1"/>
    </xf>
    <xf numFmtId="0" fontId="21" fillId="0" borderId="22" xfId="0" applyFont="1" applyBorder="1" applyAlignment="1">
      <alignment vertical="center" wrapText="1"/>
    </xf>
    <xf numFmtId="0" fontId="18" fillId="0" borderId="71" xfId="0" applyFont="1" applyBorder="1" applyAlignment="1">
      <alignment horizontal="left" vertical="center" wrapText="1"/>
    </xf>
    <xf numFmtId="0" fontId="21" fillId="0" borderId="45" xfId="0" applyFont="1" applyBorder="1" applyAlignment="1">
      <alignment horizontal="left" vertical="center" wrapText="1"/>
    </xf>
    <xf numFmtId="0" fontId="18" fillId="0" borderId="45" xfId="0" applyFont="1" applyBorder="1" applyAlignment="1">
      <alignment horizontal="center" vertical="center" wrapText="1"/>
    </xf>
    <xf numFmtId="0" fontId="18" fillId="0" borderId="45" xfId="0" applyFont="1" applyBorder="1" applyAlignment="1">
      <alignment horizontal="center" vertical="center"/>
    </xf>
    <xf numFmtId="0" fontId="18" fillId="0" borderId="39" xfId="0" applyFont="1" applyBorder="1" applyAlignment="1">
      <alignment horizontal="center" vertical="center" wrapText="1"/>
    </xf>
    <xf numFmtId="0" fontId="17" fillId="0" borderId="3" xfId="0" applyFont="1" applyBorder="1" applyAlignment="1">
      <alignment horizontal="center" vertical="center" wrapText="1"/>
    </xf>
    <xf numFmtId="0" fontId="25" fillId="0" borderId="45" xfId="0" applyFont="1" applyBorder="1" applyAlignment="1">
      <alignment horizontal="center" vertical="center" wrapText="1"/>
    </xf>
    <xf numFmtId="0" fontId="10" fillId="0" borderId="39" xfId="0" applyFont="1" applyBorder="1" applyAlignment="1">
      <alignment horizontal="center" vertical="center" wrapText="1"/>
    </xf>
    <xf numFmtId="0" fontId="17" fillId="0" borderId="45" xfId="0" applyFont="1" applyBorder="1" applyAlignment="1">
      <alignment horizontal="center" vertical="center" wrapText="1"/>
    </xf>
    <xf numFmtId="0" fontId="18" fillId="0" borderId="14" xfId="0" applyFont="1" applyBorder="1" applyAlignment="1">
      <alignment vertical="center"/>
    </xf>
    <xf numFmtId="0" fontId="18" fillId="0" borderId="6" xfId="0" applyFont="1" applyBorder="1" applyAlignment="1">
      <alignment vertical="center"/>
    </xf>
    <xf numFmtId="0" fontId="17" fillId="0" borderId="72" xfId="0" applyFont="1" applyBorder="1" applyAlignment="1">
      <alignment horizontal="center" vertical="center" wrapText="1"/>
    </xf>
    <xf numFmtId="0" fontId="25"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0" fillId="0" borderId="38" xfId="0" applyBorder="1" applyAlignment="1">
      <alignment horizontal="center"/>
    </xf>
    <xf numFmtId="0" fontId="8" fillId="0" borderId="0" xfId="0" applyFont="1" applyAlignment="1">
      <alignment horizontal="left" vertical="center" wrapText="1"/>
    </xf>
    <xf numFmtId="0" fontId="15" fillId="0" borderId="32"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3" xfId="0" applyFont="1" applyBorder="1" applyAlignment="1">
      <alignment horizontal="left" vertical="top" wrapText="1"/>
    </xf>
    <xf numFmtId="0" fontId="15" fillId="0" borderId="9" xfId="0" applyFont="1" applyBorder="1" applyAlignment="1">
      <alignment horizontal="left" vertical="top" wrapText="1"/>
    </xf>
    <xf numFmtId="0" fontId="15" fillId="0" borderId="35" xfId="0" applyFont="1" applyBorder="1" applyAlignment="1">
      <alignment horizontal="left" vertical="top" wrapText="1"/>
    </xf>
    <xf numFmtId="0" fontId="5" fillId="0" borderId="3"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15" fillId="0" borderId="28" xfId="0" applyFont="1" applyBorder="1" applyAlignment="1">
      <alignment horizontal="center"/>
    </xf>
    <xf numFmtId="0" fontId="31" fillId="0" borderId="32"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3" xfId="0" applyFont="1" applyBorder="1" applyAlignment="1">
      <alignment horizontal="left" vertical="center" wrapText="1"/>
    </xf>
    <xf numFmtId="0" fontId="18" fillId="0" borderId="25" xfId="0" applyFont="1" applyBorder="1" applyAlignment="1">
      <alignment horizontal="left" vertical="center" wrapText="1"/>
    </xf>
    <xf numFmtId="0" fontId="18" fillId="0" borderId="44" xfId="0" applyFont="1" applyBorder="1" applyAlignment="1">
      <alignment horizontal="left" vertical="center" wrapText="1"/>
    </xf>
    <xf numFmtId="0" fontId="29" fillId="0" borderId="32" xfId="0" applyFont="1" applyBorder="1" applyAlignment="1">
      <alignment horizontal="left" vertical="top" wrapText="1"/>
    </xf>
    <xf numFmtId="0" fontId="13" fillId="0" borderId="53" xfId="0" applyFont="1" applyBorder="1" applyAlignment="1">
      <alignment horizontal="center" vertical="center"/>
    </xf>
    <xf numFmtId="0" fontId="13" fillId="0" borderId="54" xfId="0" applyFont="1" applyBorder="1" applyAlignment="1">
      <alignment horizontal="center" vertical="center"/>
    </xf>
    <xf numFmtId="0" fontId="13" fillId="0" borderId="55" xfId="0" applyFont="1" applyBorder="1" applyAlignment="1">
      <alignment horizontal="center" vertical="center"/>
    </xf>
    <xf numFmtId="0" fontId="13" fillId="0" borderId="61" xfId="0" applyFont="1" applyBorder="1" applyAlignment="1">
      <alignment horizontal="center" vertical="center"/>
    </xf>
    <xf numFmtId="0" fontId="13" fillId="0" borderId="0" xfId="0" applyFont="1" applyAlignment="1">
      <alignment horizontal="center" vertical="center"/>
    </xf>
    <xf numFmtId="0" fontId="13" fillId="0" borderId="60" xfId="0" applyFont="1" applyBorder="1" applyAlignment="1">
      <alignment horizontal="center" vertical="center"/>
    </xf>
    <xf numFmtId="0" fontId="13" fillId="0" borderId="56" xfId="0" applyFont="1" applyBorder="1" applyAlignment="1">
      <alignment horizontal="center" vertical="center"/>
    </xf>
    <xf numFmtId="0" fontId="13" fillId="0" borderId="49" xfId="0" applyFont="1" applyBorder="1" applyAlignment="1">
      <alignment horizontal="center" vertical="center"/>
    </xf>
    <xf numFmtId="0" fontId="13" fillId="0" borderId="57" xfId="0" applyFont="1" applyBorder="1" applyAlignment="1">
      <alignment horizontal="center" vertical="center"/>
    </xf>
    <xf numFmtId="0" fontId="18" fillId="0" borderId="45" xfId="0" applyFont="1" applyBorder="1" applyAlignment="1">
      <alignment horizontal="left" vertical="center" wrapText="1"/>
    </xf>
    <xf numFmtId="0" fontId="18" fillId="0" borderId="62" xfId="0" applyFont="1" applyBorder="1" applyAlignment="1">
      <alignment horizontal="left" vertical="center" wrapText="1"/>
    </xf>
    <xf numFmtId="0" fontId="18" fillId="0" borderId="14" xfId="0" applyFont="1" applyBorder="1" applyAlignment="1">
      <alignment horizontal="left" vertical="center"/>
    </xf>
    <xf numFmtId="0" fontId="18" fillId="0" borderId="6" xfId="0" applyFont="1" applyBorder="1" applyAlignment="1">
      <alignment horizontal="left" vertical="center"/>
    </xf>
    <xf numFmtId="0" fontId="18" fillId="0" borderId="12" xfId="0" applyFont="1" applyBorder="1" applyAlignment="1">
      <alignment horizontal="left" vertical="center"/>
    </xf>
    <xf numFmtId="0" fontId="18" fillId="0" borderId="5" xfId="0" applyFont="1" applyBorder="1" applyAlignment="1">
      <alignment horizontal="left" vertical="center"/>
    </xf>
    <xf numFmtId="0" fontId="18" fillId="0" borderId="12" xfId="0" applyFont="1" applyBorder="1" applyAlignment="1">
      <alignment horizontal="left" vertical="center" wrapText="1"/>
    </xf>
    <xf numFmtId="0" fontId="18" fillId="0" borderId="5" xfId="0" applyFont="1" applyBorder="1" applyAlignment="1">
      <alignment horizontal="left" vertical="center" wrapText="1"/>
    </xf>
    <xf numFmtId="0" fontId="18" fillId="0" borderId="14" xfId="0" applyFont="1" applyBorder="1" applyAlignment="1">
      <alignment vertical="center"/>
    </xf>
    <xf numFmtId="0" fontId="18" fillId="0" borderId="6" xfId="0" applyFont="1" applyBorder="1" applyAlignment="1">
      <alignment vertical="center"/>
    </xf>
    <xf numFmtId="0" fontId="18" fillId="0" borderId="14" xfId="0" applyFont="1" applyBorder="1" applyAlignment="1">
      <alignment horizontal="left" vertical="center" wrapText="1"/>
    </xf>
    <xf numFmtId="0" fontId="18" fillId="0" borderId="6" xfId="0" applyFont="1" applyBorder="1" applyAlignment="1">
      <alignment horizontal="left" vertical="center" wrapText="1"/>
    </xf>
    <xf numFmtId="0" fontId="15" fillId="2" borderId="39" xfId="0" applyFont="1" applyFill="1" applyBorder="1" applyAlignment="1">
      <alignment horizontal="center" vertical="center" wrapText="1"/>
    </xf>
    <xf numFmtId="0" fontId="15" fillId="2" borderId="44" xfId="0" applyFont="1" applyFill="1" applyBorder="1" applyAlignment="1">
      <alignment horizontal="center" vertical="center" wrapText="1"/>
    </xf>
    <xf numFmtId="0" fontId="15" fillId="2" borderId="45" xfId="0" applyFont="1" applyFill="1" applyBorder="1" applyAlignment="1">
      <alignment horizontal="center" vertical="center" wrapText="1"/>
    </xf>
    <xf numFmtId="0" fontId="15" fillId="2" borderId="25" xfId="0" applyFont="1" applyFill="1" applyBorder="1" applyAlignment="1">
      <alignment horizontal="center" vertical="center" wrapText="1"/>
    </xf>
    <xf numFmtId="0" fontId="18" fillId="0" borderId="17" xfId="0" applyFont="1" applyBorder="1" applyAlignment="1">
      <alignment horizontal="left" vertical="center"/>
    </xf>
    <xf numFmtId="0" fontId="18" fillId="0" borderId="7" xfId="0" applyFont="1" applyBorder="1" applyAlignment="1">
      <alignment horizontal="left" vertical="center"/>
    </xf>
    <xf numFmtId="0" fontId="18" fillId="0" borderId="17" xfId="0" applyFont="1" applyBorder="1" applyAlignment="1">
      <alignment vertical="center"/>
    </xf>
    <xf numFmtId="0" fontId="18" fillId="0" borderId="7" xfId="0" applyFont="1" applyBorder="1" applyAlignment="1">
      <alignment vertical="center"/>
    </xf>
    <xf numFmtId="0" fontId="16" fillId="0" borderId="46" xfId="0" applyFont="1" applyBorder="1" applyAlignment="1">
      <alignment horizontal="center" vertical="center"/>
    </xf>
    <xf numFmtId="0" fontId="16" fillId="0" borderId="47" xfId="0" applyFont="1" applyBorder="1" applyAlignment="1">
      <alignment horizontal="center" vertical="center"/>
    </xf>
    <xf numFmtId="0" fontId="16" fillId="0" borderId="48" xfId="0" applyFont="1" applyBorder="1" applyAlignment="1">
      <alignment horizontal="center" vertical="center"/>
    </xf>
    <xf numFmtId="0" fontId="15" fillId="0" borderId="36" xfId="0" applyFont="1" applyBorder="1" applyAlignment="1">
      <alignment horizontal="left" wrapText="1"/>
    </xf>
    <xf numFmtId="0" fontId="15" fillId="0" borderId="37"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3" xfId="0" applyFont="1" applyBorder="1" applyAlignment="1">
      <alignment horizontal="left" vertical="center" wrapText="1"/>
    </xf>
    <xf numFmtId="0" fontId="28" fillId="0" borderId="64" xfId="0" applyFont="1" applyBorder="1" applyAlignment="1">
      <alignment horizontal="left" vertical="center" wrapText="1"/>
    </xf>
    <xf numFmtId="0" fontId="28" fillId="0" borderId="65" xfId="0" applyFont="1" applyBorder="1" applyAlignment="1">
      <alignment horizontal="left" vertical="center" wrapText="1"/>
    </xf>
    <xf numFmtId="0" fontId="16" fillId="0" borderId="46"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48" xfId="0" applyFont="1" applyBorder="1" applyAlignment="1">
      <alignment horizontal="center"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49"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0" xfId="0" applyFont="1" applyBorder="1" applyAlignment="1">
      <alignment horizontal="right" vertical="center" textRotation="90"/>
    </xf>
    <xf numFmtId="0" fontId="17" fillId="0" borderId="69" xfId="0" applyFont="1" applyBorder="1" applyAlignment="1">
      <alignment horizontal="left" vertical="center" wrapText="1"/>
    </xf>
    <xf numFmtId="0" fontId="17" fillId="0" borderId="64" xfId="0" applyFont="1" applyBorder="1" applyAlignment="1">
      <alignment horizontal="left" vertical="center" wrapText="1"/>
    </xf>
    <xf numFmtId="0" fontId="17" fillId="0" borderId="70" xfId="0" applyFont="1" applyBorder="1" applyAlignment="1">
      <alignment horizontal="left" vertical="center" wrapText="1"/>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7" fillId="0" borderId="42" xfId="0" applyFont="1" applyBorder="1" applyAlignment="1">
      <alignment horizontal="left" vertical="center" wrapText="1"/>
    </xf>
    <xf numFmtId="0" fontId="17" fillId="0" borderId="24" xfId="0" applyFont="1" applyBorder="1" applyAlignment="1">
      <alignment horizontal="left" vertical="center" wrapText="1"/>
    </xf>
    <xf numFmtId="0" fontId="17" fillId="0" borderId="9" xfId="0" applyFont="1" applyBorder="1" applyAlignment="1">
      <alignment horizontal="left" vertical="center" wrapText="1"/>
    </xf>
    <xf numFmtId="0" fontId="16" fillId="0" borderId="51"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22" fillId="4" borderId="46" xfId="0" applyFont="1" applyFill="1" applyBorder="1" applyAlignment="1">
      <alignment horizontal="center" vertical="center" wrapText="1"/>
    </xf>
    <xf numFmtId="0" fontId="22" fillId="4" borderId="47" xfId="0" applyFont="1" applyFill="1" applyBorder="1" applyAlignment="1">
      <alignment horizontal="center" vertical="center" wrapText="1"/>
    </xf>
    <xf numFmtId="0" fontId="22" fillId="4" borderId="52" xfId="0" applyFont="1" applyFill="1" applyBorder="1" applyAlignment="1">
      <alignment horizontal="center" vertical="center" wrapText="1"/>
    </xf>
    <xf numFmtId="0" fontId="14" fillId="2" borderId="46" xfId="0" applyFont="1" applyFill="1" applyBorder="1" applyAlignment="1">
      <alignment horizontal="left" vertical="top" wrapText="1" readingOrder="1"/>
    </xf>
    <xf numFmtId="0" fontId="14" fillId="2" borderId="47" xfId="0" applyFont="1" applyFill="1" applyBorder="1" applyAlignment="1">
      <alignment horizontal="left" vertical="top" wrapText="1" readingOrder="1"/>
    </xf>
    <xf numFmtId="0" fontId="14" fillId="2" borderId="48"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18" fillId="0" borderId="53" xfId="0" applyFont="1" applyBorder="1" applyAlignment="1">
      <alignment horizontal="left" vertical="center" wrapText="1"/>
    </xf>
    <xf numFmtId="0" fontId="18" fillId="0" borderId="55" xfId="0" applyFont="1" applyBorder="1" applyAlignment="1">
      <alignment horizontal="left" vertical="center" wrapText="1"/>
    </xf>
    <xf numFmtId="0" fontId="18" fillId="0" borderId="61" xfId="0" applyFont="1" applyBorder="1" applyAlignment="1">
      <alignment horizontal="left" vertical="center" wrapText="1"/>
    </xf>
    <xf numFmtId="0" fontId="18" fillId="0" borderId="60" xfId="0" applyFont="1" applyBorder="1" applyAlignment="1">
      <alignment horizontal="left" vertical="center" wrapText="1"/>
    </xf>
    <xf numFmtId="0" fontId="18" fillId="0" borderId="56" xfId="0" applyFont="1" applyBorder="1" applyAlignment="1">
      <alignment horizontal="left" vertical="center" wrapText="1"/>
    </xf>
    <xf numFmtId="0" fontId="18" fillId="0" borderId="57" xfId="0" applyFont="1" applyBorder="1" applyAlignment="1">
      <alignment horizontal="left" vertical="center" wrapText="1"/>
    </xf>
    <xf numFmtId="0" fontId="22" fillId="4" borderId="27"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24" xfId="0" applyFont="1" applyBorder="1" applyAlignment="1">
      <alignment horizontal="center" vertical="center" wrapText="1"/>
    </xf>
    <xf numFmtId="0" fontId="21" fillId="10" borderId="4" xfId="0" applyFont="1" applyFill="1" applyBorder="1" applyAlignment="1">
      <alignment horizontal="center" vertical="center"/>
    </xf>
    <xf numFmtId="0" fontId="21" fillId="10" borderId="24" xfId="0" applyFont="1" applyFill="1" applyBorder="1" applyAlignment="1">
      <alignment horizontal="center" vertical="center"/>
    </xf>
    <xf numFmtId="0" fontId="21" fillId="9" borderId="24" xfId="0" applyFont="1" applyFill="1" applyBorder="1" applyAlignment="1">
      <alignment horizontal="center" vertical="center"/>
    </xf>
    <xf numFmtId="0" fontId="21" fillId="6" borderId="4" xfId="0" applyFont="1" applyFill="1" applyBorder="1" applyAlignment="1">
      <alignment horizontal="center"/>
    </xf>
    <xf numFmtId="0" fontId="21" fillId="6" borderId="24" xfId="0" applyFont="1" applyFill="1" applyBorder="1" applyAlignment="1">
      <alignment horizontal="center"/>
    </xf>
    <xf numFmtId="0" fontId="21" fillId="7" borderId="4" xfId="0" applyFont="1" applyFill="1" applyBorder="1" applyAlignment="1">
      <alignment horizontal="center" vertical="center"/>
    </xf>
    <xf numFmtId="0" fontId="21" fillId="7" borderId="42" xfId="0" applyFont="1" applyFill="1" applyBorder="1" applyAlignment="1">
      <alignment horizontal="center" vertical="center"/>
    </xf>
    <xf numFmtId="0" fontId="21" fillId="7" borderId="24"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42" xfId="0" applyFont="1" applyBorder="1" applyAlignment="1">
      <alignment horizontal="center" vertical="center" wrapText="1"/>
    </xf>
    <xf numFmtId="0" fontId="21" fillId="0" borderId="24" xfId="0" applyFont="1" applyBorder="1" applyAlignment="1">
      <alignment horizontal="center" vertical="center" wrapText="1"/>
    </xf>
    <xf numFmtId="0" fontId="21" fillId="9" borderId="42"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4" xfId="0" applyFont="1" applyFill="1" applyBorder="1" applyAlignment="1">
      <alignment horizontal="center" vertical="center"/>
    </xf>
    <xf numFmtId="0" fontId="21" fillId="6" borderId="42" xfId="0" applyFont="1" applyFill="1" applyBorder="1" applyAlignment="1">
      <alignment horizontal="center"/>
    </xf>
    <xf numFmtId="0" fontId="16" fillId="6" borderId="4" xfId="0" applyFont="1" applyFill="1" applyBorder="1" applyAlignment="1">
      <alignment horizontal="center" vertical="center" wrapText="1"/>
    </xf>
    <xf numFmtId="0" fontId="16" fillId="6" borderId="42"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1" fillId="8" borderId="42" xfId="0" applyFont="1" applyFill="1" applyBorder="1" applyAlignment="1">
      <alignment horizontal="center" vertical="center"/>
    </xf>
    <xf numFmtId="0" fontId="16" fillId="6" borderId="53"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49"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45" xfId="0" applyFont="1" applyFill="1" applyBorder="1" applyAlignment="1">
      <alignment horizontal="center" vertical="center" wrapText="1"/>
    </xf>
    <xf numFmtId="0" fontId="16" fillId="6" borderId="25" xfId="0" applyFont="1" applyFill="1" applyBorder="1" applyAlignment="1">
      <alignment horizontal="center" vertical="center" wrapText="1"/>
    </xf>
    <xf numFmtId="0" fontId="16" fillId="6" borderId="4" xfId="0" applyFont="1" applyFill="1" applyBorder="1" applyAlignment="1">
      <alignment horizontal="center" vertical="center"/>
    </xf>
    <xf numFmtId="0" fontId="16" fillId="6" borderId="24" xfId="0" applyFont="1" applyFill="1" applyBorder="1" applyAlignment="1">
      <alignment horizontal="center" vertical="center"/>
    </xf>
    <xf numFmtId="0" fontId="21" fillId="7" borderId="58" xfId="0" applyFont="1" applyFill="1" applyBorder="1" applyAlignment="1">
      <alignment horizontal="center" vertical="center"/>
    </xf>
    <xf numFmtId="0" fontId="21" fillId="7" borderId="59" xfId="0" applyFont="1" applyFill="1" applyBorder="1" applyAlignment="1">
      <alignment horizontal="center" vertical="center"/>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3" fillId="2" borderId="48" xfId="0" applyFont="1" applyFill="1" applyBorder="1" applyAlignment="1">
      <alignment horizontal="left" vertical="top" wrapText="1" readingOrder="1"/>
    </xf>
    <xf numFmtId="0" fontId="16" fillId="2" borderId="49" xfId="0" applyFont="1" applyFill="1" applyBorder="1" applyAlignment="1">
      <alignment horizontal="center"/>
    </xf>
    <xf numFmtId="0" fontId="18" fillId="0" borderId="9" xfId="0" applyFont="1" applyBorder="1" applyAlignment="1">
      <alignment horizontal="center" vertical="center" wrapText="1"/>
    </xf>
    <xf numFmtId="0" fontId="16" fillId="6" borderId="42" xfId="0" applyFont="1" applyFill="1" applyBorder="1" applyAlignment="1">
      <alignment horizontal="center" vertical="center"/>
    </xf>
    <xf numFmtId="0" fontId="18" fillId="0" borderId="31" xfId="0" applyFont="1" applyBorder="1" applyAlignment="1">
      <alignment horizontal="center" vertical="center" wrapText="1"/>
    </xf>
    <xf numFmtId="0" fontId="23" fillId="4" borderId="27"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18" fillId="0" borderId="55" xfId="0" applyFont="1" applyBorder="1" applyAlignment="1">
      <alignment horizontal="left" vertical="center"/>
    </xf>
    <xf numFmtId="0" fontId="18" fillId="0" borderId="61" xfId="0" applyFont="1" applyBorder="1" applyAlignment="1">
      <alignment horizontal="left" vertical="center"/>
    </xf>
    <xf numFmtId="0" fontId="18" fillId="0" borderId="60" xfId="0" applyFont="1" applyBorder="1" applyAlignment="1">
      <alignment horizontal="left" vertical="center"/>
    </xf>
    <xf numFmtId="0" fontId="18" fillId="0" borderId="56" xfId="0" applyFont="1" applyBorder="1" applyAlignment="1">
      <alignment horizontal="left" vertical="center"/>
    </xf>
    <xf numFmtId="0" fontId="18" fillId="0" borderId="57" xfId="0" applyFont="1" applyBorder="1" applyAlignment="1">
      <alignment horizontal="left" vertical="center"/>
    </xf>
    <xf numFmtId="0" fontId="7" fillId="0" borderId="3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4"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4"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4" xfId="0" applyFont="1" applyBorder="1" applyAlignment="1">
      <alignment horizontal="center" vertical="center" wrapText="1"/>
    </xf>
    <xf numFmtId="0" fontId="11" fillId="0" borderId="49"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4" xfId="0" applyFont="1" applyFill="1" applyBorder="1" applyAlignment="1">
      <alignment horizontal="center"/>
    </xf>
    <xf numFmtId="0" fontId="7" fillId="6" borderId="3" xfId="0" applyFont="1" applyFill="1" applyBorder="1" applyAlignment="1">
      <alignment horizontal="center"/>
    </xf>
    <xf numFmtId="0" fontId="11" fillId="0" borderId="60"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4"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6" xfId="0" applyFont="1" applyBorder="1" applyAlignment="1">
      <alignment horizontal="left" vertical="top" wrapText="1"/>
    </xf>
    <xf numFmtId="0" fontId="13" fillId="0" borderId="37" xfId="0" applyFont="1" applyBorder="1" applyAlignment="1">
      <alignment horizontal="left" vertical="top" wrapText="1"/>
    </xf>
    <xf numFmtId="0" fontId="13" fillId="0" borderId="38"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4" xfId="0" applyFont="1" applyFill="1" applyBorder="1" applyAlignment="1">
      <alignment horizontal="center" vertical="center"/>
    </xf>
    <xf numFmtId="0" fontId="28" fillId="0" borderId="1" xfId="0" applyFont="1" applyBorder="1" applyAlignment="1"/>
    <xf numFmtId="0" fontId="28" fillId="0" borderId="0" xfId="0" applyFont="1" applyAlignment="1"/>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view="pageBreakPreview" zoomScale="85" zoomScaleNormal="85" zoomScaleSheetLayoutView="85" zoomScalePageLayoutView="40" workbookViewId="0">
      <selection activeCell="B12" sqref="B12:F12"/>
    </sheetView>
  </sheetViews>
  <sheetFormatPr defaultColWidth="11.42578125" defaultRowHeight="12.7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61"/>
      <c r="C2" s="172" t="s">
        <v>0</v>
      </c>
      <c r="D2" s="173"/>
      <c r="E2" s="174"/>
      <c r="F2" s="181" t="s">
        <v>1</v>
      </c>
    </row>
    <row r="3" spans="2:6" ht="42.75" customHeight="1">
      <c r="B3" s="161"/>
      <c r="C3" s="175"/>
      <c r="D3" s="176"/>
      <c r="E3" s="177"/>
      <c r="F3" s="182"/>
    </row>
    <row r="4" spans="2:6" ht="41.25" customHeight="1">
      <c r="B4" s="161"/>
      <c r="C4" s="178"/>
      <c r="D4" s="179"/>
      <c r="E4" s="180"/>
      <c r="F4" s="169"/>
    </row>
    <row r="5" spans="2:6" ht="37.5" customHeight="1" thickBot="1">
      <c r="B5" s="12"/>
      <c r="C5" s="13"/>
      <c r="D5" s="13"/>
      <c r="E5" s="13"/>
      <c r="F5" s="13"/>
    </row>
    <row r="6" spans="2:6" ht="21" customHeight="1" thickBot="1">
      <c r="B6" s="162" t="s">
        <v>2</v>
      </c>
      <c r="C6" s="163"/>
      <c r="D6" s="163"/>
      <c r="E6" s="163"/>
      <c r="F6" s="164"/>
    </row>
    <row r="7" spans="2:6" ht="78.75" customHeight="1">
      <c r="B7" s="168" t="s">
        <v>3</v>
      </c>
      <c r="C7" s="169"/>
      <c r="D7" s="169"/>
      <c r="E7" s="169"/>
      <c r="F7" s="170"/>
    </row>
    <row r="8" spans="2:6" ht="66" customHeight="1">
      <c r="B8" s="165" t="s">
        <v>4</v>
      </c>
      <c r="C8" s="166"/>
      <c r="D8" s="166"/>
      <c r="E8" s="166"/>
      <c r="F8" s="167"/>
    </row>
    <row r="9" spans="2:6" ht="48.75" customHeight="1">
      <c r="B9" s="155" t="s">
        <v>5</v>
      </c>
      <c r="C9" s="156"/>
      <c r="D9" s="156"/>
      <c r="E9" s="156"/>
      <c r="F9" s="157"/>
    </row>
    <row r="10" spans="2:6" ht="52.5" customHeight="1">
      <c r="B10" s="155" t="s">
        <v>6</v>
      </c>
      <c r="C10" s="156"/>
      <c r="D10" s="156"/>
      <c r="E10" s="156"/>
      <c r="F10" s="157"/>
    </row>
    <row r="11" spans="2:6" ht="57.75" customHeight="1">
      <c r="B11" s="155" t="s">
        <v>7</v>
      </c>
      <c r="C11" s="156"/>
      <c r="D11" s="156"/>
      <c r="E11" s="156"/>
      <c r="F11" s="157"/>
    </row>
    <row r="12" spans="2:6" ht="34.5" customHeight="1">
      <c r="B12" s="171" t="s">
        <v>8</v>
      </c>
      <c r="C12" s="156"/>
      <c r="D12" s="156"/>
      <c r="E12" s="156"/>
      <c r="F12" s="157"/>
    </row>
    <row r="13" spans="2:6" ht="51.6" customHeight="1">
      <c r="B13" s="155" t="s">
        <v>9</v>
      </c>
      <c r="C13" s="156"/>
      <c r="D13" s="156"/>
      <c r="E13" s="156"/>
      <c r="F13" s="157"/>
    </row>
    <row r="14" spans="2:6" ht="26.25" customHeight="1">
      <c r="B14" s="155" t="s">
        <v>10</v>
      </c>
      <c r="C14" s="156"/>
      <c r="D14" s="156"/>
      <c r="E14" s="156"/>
      <c r="F14" s="157"/>
    </row>
    <row r="15" spans="2:6" ht="373.5" customHeight="1">
      <c r="B15" s="155" t="s">
        <v>11</v>
      </c>
      <c r="C15" s="156"/>
      <c r="D15" s="156"/>
      <c r="E15" s="156"/>
      <c r="F15" s="157"/>
    </row>
    <row r="16" spans="2:6" ht="97.15" customHeight="1">
      <c r="B16" s="155" t="s">
        <v>12</v>
      </c>
      <c r="C16" s="156"/>
      <c r="D16" s="156"/>
      <c r="E16" s="156"/>
      <c r="F16" s="157"/>
    </row>
    <row r="17" spans="2:6" ht="36.75" customHeight="1">
      <c r="B17" s="155" t="s">
        <v>13</v>
      </c>
      <c r="C17" s="156"/>
      <c r="D17" s="156"/>
      <c r="E17" s="156"/>
      <c r="F17" s="157"/>
    </row>
    <row r="18" spans="2:6" ht="250.15" customHeight="1">
      <c r="B18" s="155" t="s">
        <v>14</v>
      </c>
      <c r="C18" s="156"/>
      <c r="D18" s="156"/>
      <c r="E18" s="156"/>
      <c r="F18" s="157"/>
    </row>
    <row r="19" spans="2:6" ht="68.25" customHeight="1" thickBot="1">
      <c r="B19" s="158" t="s">
        <v>15</v>
      </c>
      <c r="C19" s="159"/>
      <c r="D19" s="159"/>
      <c r="E19" s="159"/>
      <c r="F19" s="160"/>
    </row>
    <row r="20" spans="2:6" ht="14.25" customHeight="1">
      <c r="B20" s="130"/>
      <c r="C20" s="131"/>
      <c r="D20" s="131"/>
      <c r="E20" s="131"/>
      <c r="F20" s="131"/>
    </row>
    <row r="21" spans="2:6">
      <c r="B21" s="7"/>
    </row>
    <row r="22" spans="2:6" ht="17.25" customHeight="1">
      <c r="B22" s="154"/>
      <c r="C22" s="154"/>
      <c r="D22" s="154"/>
      <c r="E22" s="154"/>
      <c r="F22" s="154"/>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4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6"/>
  <sheetViews>
    <sheetView showGridLines="0" view="pageBreakPreview" zoomScale="80" zoomScaleNormal="100" zoomScaleSheetLayoutView="80" zoomScalePageLayoutView="85" workbookViewId="0">
      <selection activeCell="B42" sqref="B42:C42"/>
    </sheetView>
  </sheetViews>
  <sheetFormatPr defaultColWidth="11.42578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61"/>
      <c r="C2" s="172" t="s">
        <v>16</v>
      </c>
      <c r="D2" s="173"/>
      <c r="E2" s="174"/>
      <c r="F2" s="181" t="s">
        <v>1</v>
      </c>
    </row>
    <row r="3" spans="2:6" ht="51" customHeight="1">
      <c r="B3" s="161"/>
      <c r="C3" s="175"/>
      <c r="D3" s="176"/>
      <c r="E3" s="177"/>
      <c r="F3" s="182"/>
    </row>
    <row r="4" spans="2:6" ht="54" customHeight="1">
      <c r="B4" s="161"/>
      <c r="C4" s="178"/>
      <c r="D4" s="179"/>
      <c r="E4" s="180"/>
      <c r="F4" s="169"/>
    </row>
    <row r="5" spans="2:6" ht="24.75" customHeight="1" thickBot="1">
      <c r="B5" s="12"/>
      <c r="C5" s="13"/>
      <c r="D5" s="13"/>
      <c r="E5" s="13"/>
      <c r="F5" s="13"/>
    </row>
    <row r="6" spans="2:6" ht="18" customHeight="1" thickBot="1">
      <c r="B6" s="201" t="s">
        <v>17</v>
      </c>
      <c r="C6" s="202"/>
      <c r="D6" s="202"/>
      <c r="E6" s="202"/>
      <c r="F6" s="203"/>
    </row>
    <row r="7" spans="2:6" ht="42.75" customHeight="1">
      <c r="B7" s="204" t="s">
        <v>18</v>
      </c>
      <c r="C7" s="205"/>
      <c r="D7" s="205"/>
      <c r="E7" s="205"/>
      <c r="F7" s="205"/>
    </row>
    <row r="8" spans="2:6" ht="63" customHeight="1">
      <c r="B8" s="206"/>
      <c r="C8" s="207"/>
      <c r="D8" s="207"/>
      <c r="E8" s="207"/>
      <c r="F8" s="207"/>
    </row>
    <row r="9" spans="2:6" ht="37.5" customHeight="1">
      <c r="B9" s="206"/>
      <c r="C9" s="207"/>
      <c r="D9" s="207"/>
      <c r="E9" s="207"/>
      <c r="F9" s="207"/>
    </row>
    <row r="10" spans="2:6" ht="43.5" customHeight="1">
      <c r="B10" s="206"/>
      <c r="C10" s="207"/>
      <c r="D10" s="207"/>
      <c r="E10" s="207"/>
      <c r="F10" s="207"/>
    </row>
    <row r="11" spans="2:6" ht="58.5" customHeight="1">
      <c r="B11" s="206"/>
      <c r="C11" s="207"/>
      <c r="D11" s="207"/>
      <c r="E11" s="207"/>
      <c r="F11" s="207"/>
    </row>
    <row r="12" spans="2:6" ht="46.5" customHeight="1">
      <c r="B12" s="206"/>
      <c r="C12" s="207"/>
      <c r="D12" s="207"/>
      <c r="E12" s="207"/>
      <c r="F12" s="207"/>
    </row>
    <row r="13" spans="2:6" ht="47.25" customHeight="1">
      <c r="B13" s="206"/>
      <c r="C13" s="207"/>
      <c r="D13" s="207"/>
      <c r="E13" s="207"/>
      <c r="F13" s="207"/>
    </row>
    <row r="14" spans="2:6" ht="22.5" customHeight="1" thickBot="1">
      <c r="B14" s="208"/>
      <c r="C14" s="209"/>
      <c r="D14" s="209"/>
      <c r="E14" s="209"/>
      <c r="F14" s="209"/>
    </row>
    <row r="15" spans="2:6" ht="16.5" customHeight="1" thickBot="1">
      <c r="B15" s="213" t="s">
        <v>19</v>
      </c>
      <c r="C15" s="214"/>
      <c r="D15" s="214"/>
      <c r="E15" s="214"/>
      <c r="F15" s="215"/>
    </row>
    <row r="16" spans="2:6" ht="127.5" customHeight="1">
      <c r="B16" s="210" t="s">
        <v>20</v>
      </c>
      <c r="C16" s="211"/>
      <c r="D16" s="211"/>
      <c r="E16" s="211"/>
      <c r="F16" s="212"/>
    </row>
    <row r="17" spans="2:6" ht="19.5" customHeight="1">
      <c r="B17" s="54"/>
      <c r="C17" s="55" t="s">
        <v>21</v>
      </c>
      <c r="D17" s="195" t="s">
        <v>22</v>
      </c>
      <c r="E17" s="195" t="s">
        <v>23</v>
      </c>
      <c r="F17" s="193" t="s">
        <v>24</v>
      </c>
    </row>
    <row r="18" spans="2:6" ht="21" customHeight="1">
      <c r="B18" s="54"/>
      <c r="C18" s="55" t="s">
        <v>25</v>
      </c>
      <c r="D18" s="196"/>
      <c r="E18" s="196"/>
      <c r="F18" s="194"/>
    </row>
    <row r="19" spans="2:6" ht="18.75" customHeight="1">
      <c r="B19" s="148" t="s">
        <v>26</v>
      </c>
      <c r="C19" s="149"/>
      <c r="D19" s="59" t="s">
        <v>27</v>
      </c>
      <c r="E19" s="60" t="s">
        <v>28</v>
      </c>
      <c r="F19" s="61" t="s">
        <v>29</v>
      </c>
    </row>
    <row r="20" spans="2:6" ht="18.75" customHeight="1">
      <c r="B20" s="148" t="s">
        <v>30</v>
      </c>
      <c r="C20" s="149"/>
      <c r="D20" s="59" t="s">
        <v>27</v>
      </c>
      <c r="E20" s="60" t="s">
        <v>28</v>
      </c>
      <c r="F20" s="61" t="s">
        <v>31</v>
      </c>
    </row>
    <row r="21" spans="2:6" ht="18.75" customHeight="1">
      <c r="B21" s="148" t="s">
        <v>32</v>
      </c>
      <c r="C21" s="149"/>
      <c r="D21" s="59" t="s">
        <v>27</v>
      </c>
      <c r="E21" s="60" t="s">
        <v>28</v>
      </c>
      <c r="F21" s="61" t="s">
        <v>29</v>
      </c>
    </row>
    <row r="22" spans="2:6" ht="18.75" customHeight="1">
      <c r="B22" s="183" t="s">
        <v>33</v>
      </c>
      <c r="C22" s="184"/>
      <c r="D22" s="59" t="s">
        <v>27</v>
      </c>
      <c r="E22" s="60" t="s">
        <v>28</v>
      </c>
      <c r="F22" s="62" t="s">
        <v>31</v>
      </c>
    </row>
    <row r="23" spans="2:6" ht="18.75" customHeight="1">
      <c r="B23" s="183" t="s">
        <v>34</v>
      </c>
      <c r="C23" s="184"/>
      <c r="D23" s="59" t="s">
        <v>27</v>
      </c>
      <c r="E23" s="60" t="s">
        <v>28</v>
      </c>
      <c r="F23" s="61" t="s">
        <v>29</v>
      </c>
    </row>
    <row r="24" spans="2:6" ht="18.75" customHeight="1">
      <c r="B24" s="197" t="s">
        <v>35</v>
      </c>
      <c r="C24" s="198"/>
      <c r="D24" s="59" t="s">
        <v>27</v>
      </c>
      <c r="E24" s="132" t="s">
        <v>28</v>
      </c>
      <c r="F24" s="133" t="s">
        <v>29</v>
      </c>
    </row>
    <row r="25" spans="2:6" ht="24" customHeight="1">
      <c r="B25" s="54"/>
      <c r="C25" s="55" t="s">
        <v>36</v>
      </c>
      <c r="D25" s="65"/>
      <c r="E25" s="65"/>
      <c r="F25" s="66"/>
    </row>
    <row r="26" spans="2:6" ht="19.5" customHeight="1">
      <c r="B26" s="185" t="s">
        <v>37</v>
      </c>
      <c r="C26" s="186"/>
      <c r="D26" s="56" t="s">
        <v>27</v>
      </c>
      <c r="E26" s="57" t="s">
        <v>28</v>
      </c>
      <c r="F26" s="58" t="s">
        <v>29</v>
      </c>
    </row>
    <row r="27" spans="2:6" ht="19.5" customHeight="1">
      <c r="B27" s="189" t="s">
        <v>38</v>
      </c>
      <c r="C27" s="190"/>
      <c r="D27" s="59" t="s">
        <v>27</v>
      </c>
      <c r="E27" s="60" t="s">
        <v>39</v>
      </c>
      <c r="F27" s="61" t="s">
        <v>29</v>
      </c>
    </row>
    <row r="28" spans="2:6" ht="19.5" customHeight="1">
      <c r="B28" s="183" t="s">
        <v>40</v>
      </c>
      <c r="C28" s="184"/>
      <c r="D28" s="134" t="s">
        <v>27</v>
      </c>
      <c r="E28" s="132" t="s">
        <v>28</v>
      </c>
      <c r="F28" s="133" t="s">
        <v>29</v>
      </c>
    </row>
    <row r="29" spans="2:6" ht="19.5" customHeight="1">
      <c r="B29" s="199" t="s">
        <v>41</v>
      </c>
      <c r="C29" s="200"/>
      <c r="D29" s="67" t="s">
        <v>27</v>
      </c>
      <c r="E29" s="63" t="s">
        <v>39</v>
      </c>
      <c r="F29" s="64" t="s">
        <v>29</v>
      </c>
    </row>
    <row r="30" spans="2:6" ht="23.25" customHeight="1">
      <c r="B30" s="54"/>
      <c r="C30" s="55" t="s">
        <v>42</v>
      </c>
      <c r="D30" s="68"/>
      <c r="E30" s="68"/>
      <c r="F30" s="69"/>
    </row>
    <row r="31" spans="2:6" ht="31.5" customHeight="1">
      <c r="B31" s="187" t="s">
        <v>43</v>
      </c>
      <c r="C31" s="188"/>
      <c r="D31" s="59" t="s">
        <v>27</v>
      </c>
      <c r="E31" s="60" t="s">
        <v>28</v>
      </c>
      <c r="F31" s="61" t="s">
        <v>29</v>
      </c>
    </row>
    <row r="32" spans="2:6" ht="19.5" customHeight="1">
      <c r="B32" s="185" t="s">
        <v>44</v>
      </c>
      <c r="C32" s="186"/>
      <c r="D32" s="67" t="s">
        <v>27</v>
      </c>
      <c r="E32" s="63" t="s">
        <v>39</v>
      </c>
      <c r="F32" s="64" t="s">
        <v>29</v>
      </c>
    </row>
    <row r="33" spans="2:6" ht="23.25" customHeight="1">
      <c r="B33" s="54"/>
      <c r="C33" s="55" t="s">
        <v>45</v>
      </c>
      <c r="D33" s="70"/>
      <c r="E33" s="70"/>
      <c r="F33" s="71"/>
    </row>
    <row r="34" spans="2:6" ht="23.25" customHeight="1">
      <c r="B34" s="183" t="s">
        <v>46</v>
      </c>
      <c r="C34" s="184"/>
      <c r="D34" s="136" t="s">
        <v>27</v>
      </c>
      <c r="E34" s="136" t="s">
        <v>28</v>
      </c>
      <c r="F34" s="135" t="s">
        <v>29</v>
      </c>
    </row>
    <row r="35" spans="2:6" ht="23.25" customHeight="1">
      <c r="B35" s="183" t="s">
        <v>47</v>
      </c>
      <c r="C35" s="184"/>
      <c r="D35" s="137" t="s">
        <v>27</v>
      </c>
      <c r="E35" s="138" t="s">
        <v>39</v>
      </c>
      <c r="F35" s="135" t="s">
        <v>29</v>
      </c>
    </row>
    <row r="36" spans="2:6" ht="19.5" customHeight="1">
      <c r="B36" s="183" t="s">
        <v>48</v>
      </c>
      <c r="C36" s="184"/>
      <c r="D36" s="59" t="s">
        <v>27</v>
      </c>
      <c r="E36" s="60" t="s">
        <v>39</v>
      </c>
      <c r="F36" s="72" t="s">
        <v>29</v>
      </c>
    </row>
    <row r="37" spans="2:6" ht="19.5" customHeight="1">
      <c r="B37" s="183" t="s">
        <v>49</v>
      </c>
      <c r="C37" s="184"/>
      <c r="D37" s="59" t="s">
        <v>27</v>
      </c>
      <c r="E37" s="60" t="s">
        <v>39</v>
      </c>
      <c r="F37" s="72" t="s">
        <v>29</v>
      </c>
    </row>
    <row r="38" spans="2:6" ht="19.5" customHeight="1">
      <c r="B38" s="189" t="s">
        <v>50</v>
      </c>
      <c r="C38" s="190"/>
      <c r="D38" s="59" t="s">
        <v>27</v>
      </c>
      <c r="E38" s="60" t="s">
        <v>39</v>
      </c>
      <c r="F38" s="72" t="s">
        <v>31</v>
      </c>
    </row>
    <row r="39" spans="2:6" ht="19.5" customHeight="1">
      <c r="B39" s="189" t="s">
        <v>51</v>
      </c>
      <c r="C39" s="190"/>
      <c r="D39" s="59" t="s">
        <v>52</v>
      </c>
      <c r="E39" s="60" t="s">
        <v>39</v>
      </c>
      <c r="F39" s="61" t="s">
        <v>29</v>
      </c>
    </row>
    <row r="40" spans="2:6" ht="19.5" customHeight="1">
      <c r="B40" s="189" t="s">
        <v>53</v>
      </c>
      <c r="C40" s="190"/>
      <c r="D40" s="59" t="s">
        <v>52</v>
      </c>
      <c r="E40" s="60" t="s">
        <v>39</v>
      </c>
      <c r="F40" s="61" t="s">
        <v>54</v>
      </c>
    </row>
    <row r="41" spans="2:6" ht="19.5" customHeight="1">
      <c r="B41" s="189" t="s">
        <v>55</v>
      </c>
      <c r="C41" s="190"/>
      <c r="D41" s="59" t="s">
        <v>52</v>
      </c>
      <c r="E41" s="60" t="s">
        <v>39</v>
      </c>
      <c r="F41" s="61" t="s">
        <v>29</v>
      </c>
    </row>
    <row r="42" spans="2:6" ht="19.5" customHeight="1">
      <c r="B42" s="191" t="s">
        <v>56</v>
      </c>
      <c r="C42" s="192"/>
      <c r="D42" s="59" t="s">
        <v>52</v>
      </c>
      <c r="E42" s="60" t="s">
        <v>39</v>
      </c>
      <c r="F42" s="61" t="s">
        <v>29</v>
      </c>
    </row>
    <row r="43" spans="2:6" ht="19.5" customHeight="1">
      <c r="B43" s="183" t="s">
        <v>57</v>
      </c>
      <c r="C43" s="184"/>
      <c r="D43" s="59" t="s">
        <v>52</v>
      </c>
      <c r="E43" s="60" t="s">
        <v>39</v>
      </c>
      <c r="F43" s="61" t="s">
        <v>29</v>
      </c>
    </row>
    <row r="44" spans="2:6" ht="19.5" customHeight="1">
      <c r="B44" s="183" t="s">
        <v>58</v>
      </c>
      <c r="C44" s="184"/>
      <c r="D44" s="59" t="s">
        <v>27</v>
      </c>
      <c r="E44" s="60" t="s">
        <v>39</v>
      </c>
      <c r="F44" s="61" t="s">
        <v>29</v>
      </c>
    </row>
    <row r="45" spans="2:6" ht="19.5" customHeight="1">
      <c r="B45" s="183" t="s">
        <v>59</v>
      </c>
      <c r="C45" s="184"/>
      <c r="D45" s="59" t="s">
        <v>27</v>
      </c>
      <c r="E45" s="60" t="s">
        <v>39</v>
      </c>
      <c r="F45" s="72" t="s">
        <v>54</v>
      </c>
    </row>
    <row r="46" spans="2:6" ht="19.5" customHeight="1">
      <c r="B46" s="183" t="s">
        <v>60</v>
      </c>
      <c r="C46" s="184"/>
      <c r="D46" s="59" t="s">
        <v>27</v>
      </c>
      <c r="E46" s="60" t="s">
        <v>39</v>
      </c>
      <c r="F46" s="72" t="s">
        <v>61</v>
      </c>
    </row>
    <row r="51" spans="2:2" hidden="1">
      <c r="B51" s="6" t="s">
        <v>27</v>
      </c>
    </row>
    <row r="52" spans="2:2" hidden="1">
      <c r="B52" s="7" t="s">
        <v>62</v>
      </c>
    </row>
    <row r="53" spans="2:2" hidden="1">
      <c r="B53" s="7" t="s">
        <v>52</v>
      </c>
    </row>
    <row r="54" spans="2:2" hidden="1"/>
    <row r="55" spans="2:2" hidden="1">
      <c r="B55" t="s">
        <v>28</v>
      </c>
    </row>
    <row r="56" spans="2:2" hidden="1">
      <c r="B56" t="s">
        <v>39</v>
      </c>
    </row>
  </sheetData>
  <mergeCells count="32">
    <mergeCell ref="B6:F6"/>
    <mergeCell ref="B7:F14"/>
    <mergeCell ref="B16:F16"/>
    <mergeCell ref="C2:E4"/>
    <mergeCell ref="F2:F4"/>
    <mergeCell ref="B2:B4"/>
    <mergeCell ref="B15:F15"/>
    <mergeCell ref="F17:F18"/>
    <mergeCell ref="E17:E18"/>
    <mergeCell ref="D17:D18"/>
    <mergeCell ref="B36:C36"/>
    <mergeCell ref="B37:C37"/>
    <mergeCell ref="B26:C26"/>
    <mergeCell ref="B24:C24"/>
    <mergeCell ref="B23:C23"/>
    <mergeCell ref="B22:C22"/>
    <mergeCell ref="B27:C27"/>
    <mergeCell ref="B29:C29"/>
    <mergeCell ref="B34:C34"/>
    <mergeCell ref="B35:C35"/>
    <mergeCell ref="B45:C45"/>
    <mergeCell ref="B46:C46"/>
    <mergeCell ref="B32:C32"/>
    <mergeCell ref="B31:C31"/>
    <mergeCell ref="B28:C28"/>
    <mergeCell ref="B41:C41"/>
    <mergeCell ref="B42:C42"/>
    <mergeCell ref="B43:C43"/>
    <mergeCell ref="B44:C44"/>
    <mergeCell ref="B39:C39"/>
    <mergeCell ref="B40:C40"/>
    <mergeCell ref="B38:C38"/>
  </mergeCells>
  <phoneticPr fontId="1" type="noConversion"/>
  <dataValidations count="2">
    <dataValidation type="list" allowBlank="1" showInputMessage="1" showErrorMessage="1" sqref="D26:D29 D36:D46 D31:D32 D19:D24" xr:uid="{00000000-0002-0000-0100-000000000000}">
      <formula1>$B$51:$B$53</formula1>
    </dataValidation>
    <dataValidation type="list" allowBlank="1" showInputMessage="1" showErrorMessage="1" sqref="E26:E29 E36:E46 E31:E32 E19:E24" xr:uid="{00000000-0002-0000-0100-000001000000}">
      <formula1>$B$55:$B$56</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3"/>
  <sheetViews>
    <sheetView showGridLines="0" view="pageBreakPreview" topLeftCell="B1" zoomScale="90" zoomScaleNormal="100" zoomScaleSheetLayoutView="90" zoomScalePageLayoutView="70" workbookViewId="0">
      <selection activeCell="B7" sqref="B7:L7"/>
    </sheetView>
  </sheetViews>
  <sheetFormatPr defaultColWidth="11.42578125" defaultRowHeight="12.75"/>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c r="H1"/>
      <c r="L1"/>
    </row>
    <row r="2" spans="2:17" ht="48.75" customHeight="1">
      <c r="B2" s="161"/>
      <c r="C2" s="172" t="s">
        <v>16</v>
      </c>
      <c r="D2" s="173"/>
      <c r="E2" s="173"/>
      <c r="F2" s="173"/>
      <c r="G2" s="173"/>
      <c r="H2" s="173"/>
      <c r="I2" s="173"/>
      <c r="J2" s="174"/>
      <c r="K2" s="258" t="s">
        <v>1</v>
      </c>
      <c r="L2" s="259"/>
    </row>
    <row r="3" spans="2:17" ht="42" customHeight="1">
      <c r="B3" s="161"/>
      <c r="C3" s="175"/>
      <c r="D3" s="176"/>
      <c r="E3" s="176"/>
      <c r="F3" s="176"/>
      <c r="G3" s="176"/>
      <c r="H3" s="176"/>
      <c r="I3" s="176"/>
      <c r="J3" s="177"/>
      <c r="K3" s="260"/>
      <c r="L3" s="261"/>
    </row>
    <row r="4" spans="2:17" ht="36.75" customHeight="1">
      <c r="B4" s="161"/>
      <c r="C4" s="178"/>
      <c r="D4" s="179"/>
      <c r="E4" s="179"/>
      <c r="F4" s="179"/>
      <c r="G4" s="179"/>
      <c r="H4" s="179"/>
      <c r="I4" s="179"/>
      <c r="J4" s="180"/>
      <c r="K4" s="262"/>
      <c r="L4" s="263"/>
    </row>
    <row r="5" spans="2:17" ht="24.75" customHeight="1" thickBot="1">
      <c r="C5" s="12"/>
      <c r="D5" s="13"/>
      <c r="E5" s="13"/>
      <c r="F5" s="13"/>
      <c r="G5" s="13"/>
      <c r="H5"/>
      <c r="L5"/>
    </row>
    <row r="6" spans="2:17" ht="103.5" customHeight="1" thickBot="1">
      <c r="B6" s="249" t="s">
        <v>63</v>
      </c>
      <c r="C6" s="250"/>
      <c r="D6" s="250"/>
      <c r="E6" s="250"/>
      <c r="F6" s="250"/>
      <c r="G6" s="250"/>
      <c r="H6" s="250"/>
      <c r="I6" s="250"/>
      <c r="J6" s="250"/>
      <c r="K6" s="250"/>
      <c r="L6" s="251"/>
      <c r="M6" s="1"/>
      <c r="N6" s="1"/>
      <c r="O6" s="1"/>
      <c r="P6" s="1"/>
      <c r="Q6" s="1"/>
    </row>
    <row r="7" spans="2:17" ht="24.75" customHeight="1">
      <c r="B7" s="255" t="s">
        <v>19</v>
      </c>
      <c r="C7" s="256"/>
      <c r="D7" s="256"/>
      <c r="E7" s="256"/>
      <c r="F7" s="256"/>
      <c r="G7" s="256"/>
      <c r="H7" s="256"/>
      <c r="I7" s="256"/>
      <c r="J7" s="256"/>
      <c r="K7" s="256"/>
      <c r="L7" s="257"/>
    </row>
    <row r="8" spans="2:17" ht="18" customHeight="1">
      <c r="B8" s="124" t="s">
        <v>64</v>
      </c>
      <c r="C8" s="125"/>
      <c r="D8" s="125"/>
      <c r="E8" s="125"/>
      <c r="F8" s="125"/>
      <c r="G8" s="125"/>
      <c r="H8" s="125"/>
      <c r="I8" s="125"/>
      <c r="J8" s="125"/>
      <c r="K8" s="125"/>
      <c r="L8" s="126"/>
    </row>
    <row r="9" spans="2:17" ht="15.75">
      <c r="B9" s="124" t="s">
        <v>65</v>
      </c>
      <c r="C9" s="127"/>
      <c r="D9" s="127"/>
      <c r="E9" s="127"/>
      <c r="F9" s="127"/>
      <c r="G9" s="127"/>
      <c r="H9" s="127"/>
      <c r="I9" s="128"/>
      <c r="J9" s="127"/>
      <c r="K9" s="127"/>
      <c r="L9" s="129"/>
    </row>
    <row r="10" spans="2:17" ht="15.75">
      <c r="B10" s="124" t="s">
        <v>66</v>
      </c>
      <c r="C10" s="127"/>
      <c r="D10" s="127"/>
      <c r="E10" s="127"/>
      <c r="F10" s="127"/>
      <c r="G10" s="127"/>
      <c r="H10" s="127"/>
      <c r="I10" s="127"/>
      <c r="J10" s="127"/>
      <c r="K10" s="127"/>
      <c r="L10" s="129"/>
    </row>
    <row r="11" spans="2:17" ht="15.75">
      <c r="B11" s="124" t="s">
        <v>67</v>
      </c>
      <c r="C11" s="127"/>
      <c r="D11" s="127"/>
      <c r="E11" s="127"/>
      <c r="F11" s="127"/>
      <c r="G11" s="127"/>
      <c r="H11" s="127"/>
      <c r="I11" s="127"/>
      <c r="J11" s="127"/>
      <c r="K11" s="127"/>
      <c r="L11" s="129"/>
    </row>
    <row r="12" spans="2:17" ht="18" customHeight="1">
      <c r="B12" s="252" t="s">
        <v>68</v>
      </c>
      <c r="C12" s="253"/>
      <c r="D12" s="253"/>
      <c r="E12" s="253"/>
      <c r="F12" s="253"/>
      <c r="G12" s="253"/>
      <c r="H12" s="253"/>
      <c r="I12" s="253"/>
      <c r="J12" s="253"/>
      <c r="K12" s="253"/>
      <c r="L12" s="254"/>
    </row>
    <row r="13" spans="2:17" ht="15.75">
      <c r="B13" s="124" t="s">
        <v>69</v>
      </c>
      <c r="C13" s="127"/>
      <c r="D13" s="127"/>
      <c r="E13" s="127"/>
      <c r="F13" s="127"/>
      <c r="G13" s="127"/>
      <c r="H13" s="127"/>
      <c r="I13" s="127"/>
      <c r="J13" s="127"/>
      <c r="K13" s="127"/>
      <c r="L13" s="129"/>
    </row>
    <row r="14" spans="2:17" ht="7.5" customHeight="1" thickBot="1">
      <c r="B14" s="76"/>
      <c r="C14" s="77"/>
      <c r="D14" s="77"/>
      <c r="E14" s="77"/>
      <c r="F14" s="77"/>
      <c r="G14" s="77"/>
      <c r="H14" s="77"/>
      <c r="I14" s="77"/>
      <c r="J14" s="77"/>
      <c r="K14" s="77"/>
      <c r="L14" s="78"/>
    </row>
    <row r="15" spans="2:17" ht="33.75" customHeight="1" thickBot="1">
      <c r="B15" s="246" t="s">
        <v>70</v>
      </c>
      <c r="C15" s="247"/>
      <c r="D15" s="247"/>
      <c r="E15" s="247"/>
      <c r="F15" s="247"/>
      <c r="G15" s="248"/>
      <c r="H15" s="243" t="s">
        <v>71</v>
      </c>
      <c r="I15" s="244"/>
      <c r="J15" s="244"/>
      <c r="K15" s="244"/>
      <c r="L15" s="245"/>
    </row>
    <row r="16" spans="2:17" ht="40.5" customHeight="1" thickBot="1">
      <c r="B16" s="79" t="s">
        <v>72</v>
      </c>
      <c r="C16" s="264" t="s">
        <v>73</v>
      </c>
      <c r="D16" s="264"/>
      <c r="E16" s="264"/>
      <c r="F16" s="264"/>
      <c r="G16" s="264"/>
      <c r="H16" s="80" t="s">
        <v>74</v>
      </c>
      <c r="I16" s="80" t="s">
        <v>75</v>
      </c>
      <c r="J16" s="80" t="s">
        <v>76</v>
      </c>
      <c r="K16" s="80" t="s">
        <v>77</v>
      </c>
      <c r="L16" s="81" t="s">
        <v>78</v>
      </c>
    </row>
    <row r="17" spans="2:12" ht="87.75" customHeight="1">
      <c r="B17" s="82" t="s">
        <v>25</v>
      </c>
      <c r="C17" s="234" t="s">
        <v>26</v>
      </c>
      <c r="D17" s="235"/>
      <c r="E17" s="235"/>
      <c r="F17" s="235"/>
      <c r="G17" s="236"/>
      <c r="H17" s="83" t="s">
        <v>79</v>
      </c>
      <c r="I17" s="84">
        <v>2</v>
      </c>
      <c r="J17" s="85">
        <v>4</v>
      </c>
      <c r="K17" s="85">
        <f>I17+J17</f>
        <v>6</v>
      </c>
      <c r="L17" s="86" t="str">
        <f t="shared" ref="L17:L41" si="0">IF(K17&lt;=4,"BAJO",IF(K17=5,"MEDIO",IF(K17=6,"ALTO",IF(K17=7,"ALTO","EXTREMO"))))</f>
        <v>ALTO</v>
      </c>
    </row>
    <row r="18" spans="2:12" ht="79.5" customHeight="1">
      <c r="B18" s="87" t="s">
        <v>25</v>
      </c>
      <c r="C18" s="239" t="s">
        <v>30</v>
      </c>
      <c r="D18" s="240"/>
      <c r="E18" s="240"/>
      <c r="F18" s="240"/>
      <c r="G18" s="241"/>
      <c r="H18" s="88" t="s">
        <v>80</v>
      </c>
      <c r="I18" s="84">
        <v>3</v>
      </c>
      <c r="J18" s="85">
        <v>4</v>
      </c>
      <c r="K18" s="85">
        <f t="shared" ref="K18:K41" si="1">+I18+J18</f>
        <v>7</v>
      </c>
      <c r="L18" s="89" t="str">
        <f t="shared" si="0"/>
        <v>ALTO</v>
      </c>
    </row>
    <row r="19" spans="2:12" ht="53.25" customHeight="1">
      <c r="B19" s="87" t="s">
        <v>25</v>
      </c>
      <c r="C19" s="239" t="s">
        <v>32</v>
      </c>
      <c r="D19" s="240"/>
      <c r="E19" s="240"/>
      <c r="F19" s="240"/>
      <c r="G19" s="241"/>
      <c r="H19" s="88" t="s">
        <v>81</v>
      </c>
      <c r="I19" s="84">
        <v>2</v>
      </c>
      <c r="J19" s="85">
        <v>4</v>
      </c>
      <c r="K19" s="85">
        <f t="shared" si="1"/>
        <v>6</v>
      </c>
      <c r="L19" s="89" t="str">
        <f t="shared" si="0"/>
        <v>ALTO</v>
      </c>
    </row>
    <row r="20" spans="2:12" ht="63.75" customHeight="1">
      <c r="B20" s="87" t="s">
        <v>25</v>
      </c>
      <c r="C20" s="239" t="s">
        <v>33</v>
      </c>
      <c r="D20" s="240"/>
      <c r="E20" s="240"/>
      <c r="F20" s="240"/>
      <c r="G20" s="241"/>
      <c r="H20" s="88" t="s">
        <v>82</v>
      </c>
      <c r="I20" s="84">
        <v>3</v>
      </c>
      <c r="J20" s="85">
        <v>4</v>
      </c>
      <c r="K20" s="85">
        <f t="shared" si="1"/>
        <v>7</v>
      </c>
      <c r="L20" s="89" t="str">
        <f t="shared" si="0"/>
        <v>ALTO</v>
      </c>
    </row>
    <row r="21" spans="2:12" ht="63.75" customHeight="1">
      <c r="B21" s="87" t="s">
        <v>25</v>
      </c>
      <c r="C21" s="239" t="s">
        <v>34</v>
      </c>
      <c r="D21" s="240"/>
      <c r="E21" s="240"/>
      <c r="F21" s="240"/>
      <c r="G21" s="241"/>
      <c r="H21" s="88" t="s">
        <v>83</v>
      </c>
      <c r="I21" s="84">
        <v>2</v>
      </c>
      <c r="J21" s="85">
        <v>4</v>
      </c>
      <c r="K21" s="85">
        <f t="shared" si="1"/>
        <v>6</v>
      </c>
      <c r="L21" s="89" t="str">
        <f t="shared" si="0"/>
        <v>ALTO</v>
      </c>
    </row>
    <row r="22" spans="2:12" ht="53.25" customHeight="1">
      <c r="B22" s="87" t="s">
        <v>25</v>
      </c>
      <c r="C22" s="239" t="s">
        <v>35</v>
      </c>
      <c r="D22" s="240"/>
      <c r="E22" s="240"/>
      <c r="F22" s="240"/>
      <c r="G22" s="241"/>
      <c r="H22" s="88" t="s">
        <v>84</v>
      </c>
      <c r="I22" s="84">
        <v>3</v>
      </c>
      <c r="J22" s="85">
        <v>3</v>
      </c>
      <c r="K22" s="85">
        <f t="shared" si="1"/>
        <v>6</v>
      </c>
      <c r="L22" s="89" t="str">
        <f t="shared" si="0"/>
        <v>ALTO</v>
      </c>
    </row>
    <row r="23" spans="2:12" ht="53.25" customHeight="1">
      <c r="B23" s="87" t="s">
        <v>36</v>
      </c>
      <c r="C23" s="239" t="s">
        <v>37</v>
      </c>
      <c r="D23" s="240"/>
      <c r="E23" s="240"/>
      <c r="F23" s="240"/>
      <c r="G23" s="241"/>
      <c r="H23" s="88" t="s">
        <v>85</v>
      </c>
      <c r="I23" s="84">
        <v>3</v>
      </c>
      <c r="J23" s="85">
        <v>4</v>
      </c>
      <c r="K23" s="85">
        <f t="shared" si="1"/>
        <v>7</v>
      </c>
      <c r="L23" s="89" t="str">
        <f t="shared" si="0"/>
        <v>ALTO</v>
      </c>
    </row>
    <row r="24" spans="2:12" ht="53.25" customHeight="1">
      <c r="B24" s="87" t="s">
        <v>36</v>
      </c>
      <c r="C24" s="238" t="s">
        <v>38</v>
      </c>
      <c r="D24" s="238"/>
      <c r="E24" s="238"/>
      <c r="F24" s="238"/>
      <c r="G24" s="238"/>
      <c r="H24" s="88" t="s">
        <v>85</v>
      </c>
      <c r="I24" s="84">
        <v>3</v>
      </c>
      <c r="J24" s="85">
        <v>4</v>
      </c>
      <c r="K24" s="85">
        <f t="shared" si="1"/>
        <v>7</v>
      </c>
      <c r="L24" s="89" t="str">
        <f t="shared" si="0"/>
        <v>ALTO</v>
      </c>
    </row>
    <row r="25" spans="2:12" ht="53.25" customHeight="1">
      <c r="B25" s="87" t="s">
        <v>36</v>
      </c>
      <c r="C25" s="238" t="s">
        <v>40</v>
      </c>
      <c r="D25" s="238"/>
      <c r="E25" s="238"/>
      <c r="F25" s="238"/>
      <c r="G25" s="238"/>
      <c r="H25" s="88" t="s">
        <v>86</v>
      </c>
      <c r="I25" s="84">
        <v>2</v>
      </c>
      <c r="J25" s="85">
        <v>4</v>
      </c>
      <c r="K25" s="85">
        <f t="shared" si="1"/>
        <v>6</v>
      </c>
      <c r="L25" s="89" t="str">
        <f t="shared" si="0"/>
        <v>ALTO</v>
      </c>
    </row>
    <row r="26" spans="2:12" ht="53.25" customHeight="1">
      <c r="B26" s="87" t="s">
        <v>36</v>
      </c>
      <c r="C26" s="238" t="s">
        <v>41</v>
      </c>
      <c r="D26" s="238"/>
      <c r="E26" s="238"/>
      <c r="F26" s="238"/>
      <c r="G26" s="238"/>
      <c r="H26" s="88" t="s">
        <v>87</v>
      </c>
      <c r="I26" s="84">
        <v>2</v>
      </c>
      <c r="J26" s="85">
        <v>4</v>
      </c>
      <c r="K26" s="85">
        <f t="shared" si="1"/>
        <v>6</v>
      </c>
      <c r="L26" s="89" t="str">
        <f t="shared" si="0"/>
        <v>ALTO</v>
      </c>
    </row>
    <row r="27" spans="2:12" ht="65.25" customHeight="1">
      <c r="B27" s="87" t="s">
        <v>42</v>
      </c>
      <c r="C27" s="238" t="s">
        <v>88</v>
      </c>
      <c r="D27" s="238"/>
      <c r="E27" s="238"/>
      <c r="F27" s="238"/>
      <c r="G27" s="238"/>
      <c r="H27" s="88" t="s">
        <v>89</v>
      </c>
      <c r="I27" s="84">
        <v>3</v>
      </c>
      <c r="J27" s="85">
        <v>3</v>
      </c>
      <c r="K27" s="85">
        <f t="shared" si="1"/>
        <v>6</v>
      </c>
      <c r="L27" s="89" t="str">
        <f t="shared" si="0"/>
        <v>ALTO</v>
      </c>
    </row>
    <row r="28" spans="2:12" ht="53.25" customHeight="1">
      <c r="B28" s="87" t="s">
        <v>42</v>
      </c>
      <c r="C28" s="238" t="s">
        <v>44</v>
      </c>
      <c r="D28" s="238"/>
      <c r="E28" s="238"/>
      <c r="F28" s="238"/>
      <c r="G28" s="238"/>
      <c r="H28" s="88" t="s">
        <v>90</v>
      </c>
      <c r="I28" s="84">
        <v>2</v>
      </c>
      <c r="J28" s="85">
        <v>2</v>
      </c>
      <c r="K28" s="85">
        <f t="shared" si="1"/>
        <v>4</v>
      </c>
      <c r="L28" s="89" t="str">
        <f t="shared" si="0"/>
        <v>BAJO</v>
      </c>
    </row>
    <row r="29" spans="2:12" ht="53.25" customHeight="1">
      <c r="B29" s="87" t="s">
        <v>45</v>
      </c>
      <c r="C29" s="238" t="s">
        <v>46</v>
      </c>
      <c r="D29" s="238"/>
      <c r="E29" s="238"/>
      <c r="F29" s="238"/>
      <c r="G29" s="238"/>
      <c r="H29" s="88" t="s">
        <v>91</v>
      </c>
      <c r="I29" s="84">
        <v>1</v>
      </c>
      <c r="J29" s="85">
        <v>4</v>
      </c>
      <c r="K29" s="85">
        <f t="shared" si="1"/>
        <v>5</v>
      </c>
      <c r="L29" s="89" t="str">
        <f t="shared" si="0"/>
        <v>MEDIO</v>
      </c>
    </row>
    <row r="30" spans="2:12" ht="53.25" customHeight="1">
      <c r="B30" s="87" t="s">
        <v>45</v>
      </c>
      <c r="C30" s="238" t="s">
        <v>47</v>
      </c>
      <c r="D30" s="238"/>
      <c r="E30" s="238"/>
      <c r="F30" s="238"/>
      <c r="G30" s="238"/>
      <c r="H30" s="88" t="s">
        <v>92</v>
      </c>
      <c r="I30" s="84">
        <v>4</v>
      </c>
      <c r="J30" s="85">
        <v>3</v>
      </c>
      <c r="K30" s="85">
        <f t="shared" si="1"/>
        <v>7</v>
      </c>
      <c r="L30" s="89" t="str">
        <f t="shared" si="0"/>
        <v>ALTO</v>
      </c>
    </row>
    <row r="31" spans="2:12" ht="53.25" customHeight="1">
      <c r="B31" s="87" t="s">
        <v>45</v>
      </c>
      <c r="C31" s="238" t="s">
        <v>48</v>
      </c>
      <c r="D31" s="238"/>
      <c r="E31" s="238"/>
      <c r="F31" s="238"/>
      <c r="G31" s="238"/>
      <c r="H31" s="88" t="s">
        <v>93</v>
      </c>
      <c r="I31" s="84">
        <v>2</v>
      </c>
      <c r="J31" s="85">
        <v>4</v>
      </c>
      <c r="K31" s="85">
        <f t="shared" si="1"/>
        <v>6</v>
      </c>
      <c r="L31" s="89" t="str">
        <f t="shared" si="0"/>
        <v>ALTO</v>
      </c>
    </row>
    <row r="32" spans="2:12" ht="53.25" customHeight="1">
      <c r="B32" s="87" t="s">
        <v>45</v>
      </c>
      <c r="C32" s="238" t="s">
        <v>49</v>
      </c>
      <c r="D32" s="238"/>
      <c r="E32" s="238"/>
      <c r="F32" s="238"/>
      <c r="G32" s="238"/>
      <c r="H32" s="88" t="s">
        <v>94</v>
      </c>
      <c r="I32" s="84">
        <v>3</v>
      </c>
      <c r="J32" s="85">
        <v>4</v>
      </c>
      <c r="K32" s="85">
        <f t="shared" si="1"/>
        <v>7</v>
      </c>
      <c r="L32" s="89" t="str">
        <f t="shared" si="0"/>
        <v>ALTO</v>
      </c>
    </row>
    <row r="33" spans="2:14" ht="93.6" customHeight="1">
      <c r="B33" s="87" t="s">
        <v>45</v>
      </c>
      <c r="C33" s="238" t="s">
        <v>50</v>
      </c>
      <c r="D33" s="238"/>
      <c r="E33" s="238"/>
      <c r="F33" s="238"/>
      <c r="G33" s="238"/>
      <c r="H33" s="88" t="s">
        <v>95</v>
      </c>
      <c r="I33" s="84">
        <v>1</v>
      </c>
      <c r="J33" s="85">
        <v>3</v>
      </c>
      <c r="K33" s="85">
        <f t="shared" si="1"/>
        <v>4</v>
      </c>
      <c r="L33" s="89" t="str">
        <f t="shared" si="0"/>
        <v>BAJO</v>
      </c>
    </row>
    <row r="34" spans="2:14" ht="69.75" customHeight="1">
      <c r="B34" s="139" t="s">
        <v>45</v>
      </c>
      <c r="C34" s="239" t="s">
        <v>96</v>
      </c>
      <c r="D34" s="240"/>
      <c r="E34" s="240"/>
      <c r="F34" s="240"/>
      <c r="G34" s="241"/>
      <c r="H34" s="140" t="s">
        <v>97</v>
      </c>
      <c r="I34" s="141">
        <v>3</v>
      </c>
      <c r="J34" s="142">
        <v>5</v>
      </c>
      <c r="K34" s="85">
        <f t="shared" si="1"/>
        <v>8</v>
      </c>
      <c r="L34" s="89" t="str">
        <f t="shared" si="0"/>
        <v>EXTREMO</v>
      </c>
    </row>
    <row r="35" spans="2:14" ht="96.6" customHeight="1">
      <c r="B35" s="139" t="s">
        <v>45</v>
      </c>
      <c r="C35" s="239" t="s">
        <v>53</v>
      </c>
      <c r="D35" s="240"/>
      <c r="E35" s="240"/>
      <c r="F35" s="240"/>
      <c r="G35" s="241"/>
      <c r="H35" s="140" t="s">
        <v>98</v>
      </c>
      <c r="I35" s="141">
        <v>4</v>
      </c>
      <c r="J35" s="142">
        <v>4</v>
      </c>
      <c r="K35" s="142">
        <f t="shared" si="1"/>
        <v>8</v>
      </c>
      <c r="L35" s="143" t="str">
        <f t="shared" si="0"/>
        <v>EXTREMO</v>
      </c>
    </row>
    <row r="36" spans="2:14" ht="56.45" customHeight="1">
      <c r="B36" s="139" t="s">
        <v>45</v>
      </c>
      <c r="C36" s="239" t="s">
        <v>55</v>
      </c>
      <c r="D36" s="240"/>
      <c r="E36" s="240"/>
      <c r="F36" s="240"/>
      <c r="G36" s="241"/>
      <c r="H36" s="140" t="s">
        <v>99</v>
      </c>
      <c r="I36" s="141">
        <v>2</v>
      </c>
      <c r="J36" s="142">
        <v>5</v>
      </c>
      <c r="K36" s="142">
        <f t="shared" si="1"/>
        <v>7</v>
      </c>
      <c r="L36" s="143" t="str">
        <f t="shared" si="0"/>
        <v>ALTO</v>
      </c>
    </row>
    <row r="37" spans="2:14" ht="82.9" customHeight="1">
      <c r="B37" s="139" t="s">
        <v>45</v>
      </c>
      <c r="C37" s="239" t="s">
        <v>56</v>
      </c>
      <c r="D37" s="240"/>
      <c r="E37" s="240"/>
      <c r="F37" s="240"/>
      <c r="G37" s="241"/>
      <c r="H37" s="140" t="s">
        <v>100</v>
      </c>
      <c r="I37" s="141">
        <v>3</v>
      </c>
      <c r="J37" s="142">
        <v>4</v>
      </c>
      <c r="K37" s="142">
        <f t="shared" si="1"/>
        <v>7</v>
      </c>
      <c r="L37" s="143" t="str">
        <f t="shared" si="0"/>
        <v>ALTO</v>
      </c>
    </row>
    <row r="38" spans="2:14" ht="53.25" customHeight="1">
      <c r="B38" s="139" t="s">
        <v>45</v>
      </c>
      <c r="C38" s="239" t="s">
        <v>57</v>
      </c>
      <c r="D38" s="240"/>
      <c r="E38" s="240"/>
      <c r="F38" s="240"/>
      <c r="G38" s="241"/>
      <c r="H38" s="140" t="s">
        <v>101</v>
      </c>
      <c r="I38" s="141">
        <v>2</v>
      </c>
      <c r="J38" s="142">
        <v>5</v>
      </c>
      <c r="K38" s="142">
        <f t="shared" si="1"/>
        <v>7</v>
      </c>
      <c r="L38" s="143" t="str">
        <f t="shared" si="0"/>
        <v>ALTO</v>
      </c>
    </row>
    <row r="39" spans="2:14" ht="53.25" customHeight="1">
      <c r="B39" s="139" t="s">
        <v>45</v>
      </c>
      <c r="C39" s="239" t="s">
        <v>58</v>
      </c>
      <c r="D39" s="240"/>
      <c r="E39" s="240"/>
      <c r="F39" s="240"/>
      <c r="G39" s="241"/>
      <c r="H39" s="140" t="s">
        <v>102</v>
      </c>
      <c r="I39" s="141">
        <v>3</v>
      </c>
      <c r="J39" s="142">
        <v>4</v>
      </c>
      <c r="K39" s="142">
        <f t="shared" si="1"/>
        <v>7</v>
      </c>
      <c r="L39" s="143" t="str">
        <f t="shared" si="0"/>
        <v>ALTO</v>
      </c>
    </row>
    <row r="40" spans="2:14" ht="53.25" customHeight="1">
      <c r="B40" s="139" t="s">
        <v>45</v>
      </c>
      <c r="C40" s="239" t="s">
        <v>59</v>
      </c>
      <c r="D40" s="240"/>
      <c r="E40" s="240"/>
      <c r="F40" s="240"/>
      <c r="G40" s="241"/>
      <c r="H40" s="140" t="s">
        <v>103</v>
      </c>
      <c r="I40" s="141">
        <v>2</v>
      </c>
      <c r="J40" s="142">
        <v>4</v>
      </c>
      <c r="K40" s="142">
        <f t="shared" si="1"/>
        <v>6</v>
      </c>
      <c r="L40" s="143" t="str">
        <f t="shared" si="0"/>
        <v>ALTO</v>
      </c>
    </row>
    <row r="41" spans="2:14" ht="53.25" customHeight="1" thickBot="1">
      <c r="B41" s="90" t="s">
        <v>45</v>
      </c>
      <c r="C41" s="242" t="s">
        <v>60</v>
      </c>
      <c r="D41" s="242"/>
      <c r="E41" s="242"/>
      <c r="F41" s="242"/>
      <c r="G41" s="242"/>
      <c r="H41" s="91" t="s">
        <v>103</v>
      </c>
      <c r="I41" s="92">
        <v>2</v>
      </c>
      <c r="J41" s="93">
        <v>4</v>
      </c>
      <c r="K41" s="93">
        <f t="shared" si="1"/>
        <v>6</v>
      </c>
      <c r="L41" s="94" t="str">
        <f t="shared" si="0"/>
        <v>ALTO</v>
      </c>
    </row>
    <row r="42" spans="2:14" ht="12.75" customHeight="1">
      <c r="B42" s="95"/>
      <c r="C42" s="96"/>
      <c r="D42" s="96"/>
      <c r="E42" s="96"/>
      <c r="F42" s="96"/>
      <c r="G42" s="96"/>
      <c r="H42" s="96"/>
      <c r="I42" s="96"/>
      <c r="J42" s="96"/>
      <c r="K42" s="96"/>
      <c r="L42" s="97"/>
    </row>
    <row r="43" spans="2:14">
      <c r="B43" s="73"/>
      <c r="C43" s="226"/>
      <c r="D43" s="226"/>
      <c r="E43" s="226"/>
      <c r="F43" s="74"/>
      <c r="G43" s="74"/>
      <c r="H43" s="219"/>
      <c r="I43" s="219"/>
      <c r="J43" s="74"/>
      <c r="K43" s="74"/>
      <c r="L43" s="75"/>
    </row>
    <row r="44" spans="2:14" ht="19.5" customHeight="1">
      <c r="B44" s="233" t="s">
        <v>104</v>
      </c>
      <c r="C44" s="217" t="s">
        <v>105</v>
      </c>
      <c r="D44" s="217"/>
      <c r="E44" s="98" t="s">
        <v>106</v>
      </c>
      <c r="F44" s="74"/>
      <c r="G44" s="237" t="s">
        <v>76</v>
      </c>
      <c r="H44" s="99" t="s">
        <v>107</v>
      </c>
      <c r="I44" s="99" t="s">
        <v>106</v>
      </c>
      <c r="J44" s="74"/>
      <c r="K44" s="74"/>
      <c r="L44" s="75"/>
    </row>
    <row r="45" spans="2:14" ht="21" customHeight="1">
      <c r="B45" s="233"/>
      <c r="C45" s="216" t="s">
        <v>108</v>
      </c>
      <c r="D45" s="216"/>
      <c r="E45" s="100">
        <v>1</v>
      </c>
      <c r="F45" s="74"/>
      <c r="G45" s="237"/>
      <c r="H45" s="100" t="s">
        <v>109</v>
      </c>
      <c r="I45" s="101">
        <v>1</v>
      </c>
      <c r="J45" s="74"/>
      <c r="K45" s="74"/>
      <c r="L45" s="75"/>
    </row>
    <row r="46" spans="2:14" ht="15.75" customHeight="1">
      <c r="B46" s="233"/>
      <c r="C46" s="216" t="s">
        <v>110</v>
      </c>
      <c r="D46" s="216"/>
      <c r="E46" s="100">
        <v>2</v>
      </c>
      <c r="F46" s="74"/>
      <c r="G46" s="237"/>
      <c r="H46" s="100" t="s">
        <v>111</v>
      </c>
      <c r="I46" s="101">
        <v>2</v>
      </c>
      <c r="J46" s="74"/>
      <c r="K46" s="74"/>
      <c r="L46" s="75"/>
      <c r="N46" s="5"/>
    </row>
    <row r="47" spans="2:14" ht="24.75" customHeight="1">
      <c r="B47" s="233"/>
      <c r="C47" s="216" t="s">
        <v>112</v>
      </c>
      <c r="D47" s="216"/>
      <c r="E47" s="100">
        <v>3</v>
      </c>
      <c r="F47" s="74"/>
      <c r="G47" s="237"/>
      <c r="H47" s="100" t="s">
        <v>113</v>
      </c>
      <c r="I47" s="101">
        <v>3</v>
      </c>
      <c r="J47" s="74"/>
      <c r="K47" s="74"/>
      <c r="L47" s="75"/>
    </row>
    <row r="48" spans="2:14" ht="18" customHeight="1">
      <c r="B48" s="233"/>
      <c r="C48" s="216" t="s">
        <v>114</v>
      </c>
      <c r="D48" s="216"/>
      <c r="E48" s="100">
        <v>4</v>
      </c>
      <c r="F48" s="74"/>
      <c r="G48" s="237"/>
      <c r="H48" s="100" t="s">
        <v>115</v>
      </c>
      <c r="I48" s="101">
        <v>4</v>
      </c>
      <c r="J48" s="74"/>
      <c r="K48" s="74"/>
      <c r="L48" s="75"/>
    </row>
    <row r="49" spans="2:12" ht="29.25" customHeight="1">
      <c r="B49" s="233"/>
      <c r="C49" s="216" t="s">
        <v>116</v>
      </c>
      <c r="D49" s="216"/>
      <c r="E49" s="100">
        <v>5</v>
      </c>
      <c r="F49" s="74"/>
      <c r="G49" s="237"/>
      <c r="H49" s="100" t="s">
        <v>117</v>
      </c>
      <c r="I49" s="101">
        <v>5</v>
      </c>
      <c r="J49" s="74"/>
      <c r="K49" s="74"/>
      <c r="L49" s="75"/>
    </row>
    <row r="50" spans="2:12" ht="16.5" customHeight="1">
      <c r="B50" s="102"/>
      <c r="C50" s="103"/>
      <c r="D50" s="103"/>
      <c r="E50" s="103"/>
      <c r="F50" s="74"/>
      <c r="G50" s="103"/>
      <c r="H50" s="103"/>
      <c r="I50" s="103"/>
      <c r="J50" s="103"/>
      <c r="K50" s="103"/>
      <c r="L50" s="75"/>
    </row>
    <row r="51" spans="2:12" ht="16.5" customHeight="1">
      <c r="B51" s="102"/>
      <c r="C51" s="219" t="s">
        <v>118</v>
      </c>
      <c r="D51" s="219"/>
      <c r="E51" s="219"/>
      <c r="F51" s="219"/>
      <c r="G51" s="219"/>
      <c r="H51" s="222"/>
      <c r="I51" s="222"/>
      <c r="J51" s="222"/>
      <c r="K51" s="222"/>
      <c r="L51" s="75"/>
    </row>
    <row r="52" spans="2:12" ht="69.75" customHeight="1">
      <c r="B52" s="102"/>
      <c r="C52" s="216" t="s">
        <v>119</v>
      </c>
      <c r="D52" s="216"/>
      <c r="E52" s="216"/>
      <c r="F52" s="100" t="s">
        <v>120</v>
      </c>
      <c r="G52" s="100" t="s">
        <v>121</v>
      </c>
      <c r="H52" s="100" t="s">
        <v>122</v>
      </c>
      <c r="I52" s="216" t="s">
        <v>123</v>
      </c>
      <c r="J52" s="216"/>
      <c r="K52" s="216" t="s">
        <v>124</v>
      </c>
      <c r="L52" s="225"/>
    </row>
    <row r="53" spans="2:12" ht="69.75" customHeight="1">
      <c r="B53" s="102"/>
      <c r="C53" s="216" t="s">
        <v>125</v>
      </c>
      <c r="D53" s="216"/>
      <c r="E53" s="216"/>
      <c r="F53" s="100" t="s">
        <v>126</v>
      </c>
      <c r="G53" s="100" t="s">
        <v>127</v>
      </c>
      <c r="H53" s="100" t="s">
        <v>128</v>
      </c>
      <c r="I53" s="216" t="s">
        <v>129</v>
      </c>
      <c r="J53" s="216"/>
      <c r="K53" s="216" t="s">
        <v>130</v>
      </c>
      <c r="L53" s="225"/>
    </row>
    <row r="54" spans="2:12">
      <c r="B54" s="73"/>
      <c r="C54" s="217" t="s">
        <v>131</v>
      </c>
      <c r="D54" s="217"/>
      <c r="E54" s="217" t="s">
        <v>106</v>
      </c>
      <c r="F54" s="104" t="s">
        <v>109</v>
      </c>
      <c r="G54" s="104" t="s">
        <v>111</v>
      </c>
      <c r="H54" s="105" t="s">
        <v>113</v>
      </c>
      <c r="I54" s="228" t="s">
        <v>115</v>
      </c>
      <c r="J54" s="228"/>
      <c r="K54" s="217" t="s">
        <v>117</v>
      </c>
      <c r="L54" s="223"/>
    </row>
    <row r="55" spans="2:12">
      <c r="B55" s="73"/>
      <c r="C55" s="217"/>
      <c r="D55" s="217"/>
      <c r="E55" s="217"/>
      <c r="F55" s="106">
        <v>1</v>
      </c>
      <c r="G55" s="106">
        <v>2</v>
      </c>
      <c r="H55" s="106">
        <v>3</v>
      </c>
      <c r="I55" s="218">
        <v>4</v>
      </c>
      <c r="J55" s="218"/>
      <c r="K55" s="218">
        <v>5</v>
      </c>
      <c r="L55" s="224"/>
    </row>
    <row r="56" spans="2:12" ht="19.5" customHeight="1">
      <c r="B56" s="73"/>
      <c r="C56" s="216" t="s">
        <v>108</v>
      </c>
      <c r="D56" s="216"/>
      <c r="E56" s="107">
        <v>1</v>
      </c>
      <c r="F56" s="108">
        <v>2</v>
      </c>
      <c r="G56" s="108">
        <v>3</v>
      </c>
      <c r="H56" s="108">
        <v>4</v>
      </c>
      <c r="I56" s="220">
        <v>5</v>
      </c>
      <c r="J56" s="220"/>
      <c r="K56" s="221">
        <v>6</v>
      </c>
      <c r="L56" s="229"/>
    </row>
    <row r="57" spans="2:12" ht="21.75" customHeight="1">
      <c r="B57" s="73"/>
      <c r="C57" s="216" t="s">
        <v>110</v>
      </c>
      <c r="D57" s="216"/>
      <c r="E57" s="107">
        <v>2</v>
      </c>
      <c r="F57" s="108">
        <v>3</v>
      </c>
      <c r="G57" s="108">
        <v>4</v>
      </c>
      <c r="H57" s="109">
        <v>5</v>
      </c>
      <c r="I57" s="221">
        <v>6</v>
      </c>
      <c r="J57" s="221"/>
      <c r="K57" s="230">
        <v>7</v>
      </c>
      <c r="L57" s="231"/>
    </row>
    <row r="58" spans="2:12" ht="26.25" customHeight="1">
      <c r="B58" s="73"/>
      <c r="C58" s="216" t="s">
        <v>112</v>
      </c>
      <c r="D58" s="216"/>
      <c r="E58" s="107">
        <v>3</v>
      </c>
      <c r="F58" s="108">
        <v>4</v>
      </c>
      <c r="G58" s="109">
        <v>5</v>
      </c>
      <c r="H58" s="110">
        <v>6</v>
      </c>
      <c r="I58" s="221">
        <v>7</v>
      </c>
      <c r="J58" s="221"/>
      <c r="K58" s="227">
        <v>8</v>
      </c>
      <c r="L58" s="232"/>
    </row>
    <row r="59" spans="2:12" ht="21" customHeight="1">
      <c r="B59" s="73"/>
      <c r="C59" s="216" t="s">
        <v>114</v>
      </c>
      <c r="D59" s="216"/>
      <c r="E59" s="107">
        <v>4</v>
      </c>
      <c r="F59" s="109">
        <v>5</v>
      </c>
      <c r="G59" s="110">
        <v>6</v>
      </c>
      <c r="H59" s="110">
        <v>7</v>
      </c>
      <c r="I59" s="227">
        <v>8</v>
      </c>
      <c r="J59" s="227"/>
      <c r="K59" s="227">
        <v>9</v>
      </c>
      <c r="L59" s="232"/>
    </row>
    <row r="60" spans="2:12" ht="27" customHeight="1">
      <c r="B60" s="73"/>
      <c r="C60" s="216" t="s">
        <v>116</v>
      </c>
      <c r="D60" s="216"/>
      <c r="E60" s="107">
        <v>5</v>
      </c>
      <c r="F60" s="110">
        <v>6</v>
      </c>
      <c r="G60" s="110">
        <v>7</v>
      </c>
      <c r="H60" s="111">
        <v>8</v>
      </c>
      <c r="I60" s="227">
        <v>9</v>
      </c>
      <c r="J60" s="227"/>
      <c r="K60" s="227">
        <v>10</v>
      </c>
      <c r="L60" s="232"/>
    </row>
    <row r="61" spans="2:12">
      <c r="B61" s="73"/>
      <c r="C61" s="74"/>
      <c r="D61" s="74"/>
      <c r="E61" s="74"/>
      <c r="F61" s="74"/>
      <c r="G61" s="74"/>
      <c r="H61" s="74"/>
      <c r="I61" s="74"/>
      <c r="J61" s="74"/>
      <c r="K61" s="74"/>
      <c r="L61" s="75"/>
    </row>
    <row r="62" spans="2:12" ht="19.5" customHeight="1">
      <c r="B62" s="73"/>
      <c r="C62" s="74"/>
      <c r="D62" s="74"/>
      <c r="E62" s="74"/>
      <c r="F62" s="74"/>
      <c r="G62" s="219" t="s">
        <v>132</v>
      </c>
      <c r="H62" s="219"/>
      <c r="I62" s="74"/>
      <c r="J62" s="74"/>
      <c r="K62" s="74"/>
      <c r="L62" s="75"/>
    </row>
    <row r="63" spans="2:12" ht="18" customHeight="1">
      <c r="B63" s="73"/>
      <c r="C63" s="74"/>
      <c r="D63" s="74"/>
      <c r="E63" s="74"/>
      <c r="F63" s="74"/>
      <c r="G63" s="104" t="s">
        <v>118</v>
      </c>
      <c r="H63" s="112" t="s">
        <v>131</v>
      </c>
      <c r="I63" s="74"/>
      <c r="J63" s="74"/>
      <c r="K63" s="74"/>
      <c r="L63" s="75"/>
    </row>
    <row r="64" spans="2:12" ht="18" customHeight="1">
      <c r="B64" s="73"/>
      <c r="C64" s="74"/>
      <c r="D64" s="74"/>
      <c r="E64" s="74"/>
      <c r="F64" s="74"/>
      <c r="G64" s="111" t="s">
        <v>133</v>
      </c>
      <c r="H64" s="113" t="s">
        <v>134</v>
      </c>
      <c r="I64" s="74"/>
      <c r="J64" s="74"/>
      <c r="K64" s="74"/>
      <c r="L64" s="75"/>
    </row>
    <row r="65" spans="2:12" ht="18" customHeight="1">
      <c r="B65" s="73"/>
      <c r="C65" s="74"/>
      <c r="D65" s="74"/>
      <c r="E65" s="74"/>
      <c r="F65" s="74"/>
      <c r="G65" s="110" t="s">
        <v>135</v>
      </c>
      <c r="H65" s="113" t="s">
        <v>136</v>
      </c>
      <c r="I65" s="74"/>
      <c r="J65" s="74"/>
      <c r="K65" s="74"/>
      <c r="L65" s="75"/>
    </row>
    <row r="66" spans="2:12" ht="18" customHeight="1">
      <c r="B66" s="73"/>
      <c r="C66" s="74"/>
      <c r="D66" s="74"/>
      <c r="E66" s="74"/>
      <c r="F66" s="74"/>
      <c r="G66" s="109">
        <v>5</v>
      </c>
      <c r="H66" s="113" t="s">
        <v>137</v>
      </c>
      <c r="I66" s="74"/>
      <c r="J66" s="74"/>
      <c r="K66" s="74"/>
      <c r="L66" s="75"/>
    </row>
    <row r="67" spans="2:12" ht="18" customHeight="1">
      <c r="B67" s="73"/>
      <c r="C67" s="74"/>
      <c r="D67" s="74"/>
      <c r="E67" s="74"/>
      <c r="F67" s="74"/>
      <c r="G67" s="108" t="s">
        <v>138</v>
      </c>
      <c r="H67" s="113" t="s">
        <v>139</v>
      </c>
      <c r="I67" s="74"/>
      <c r="J67" s="74"/>
      <c r="K67" s="74"/>
      <c r="L67" s="75"/>
    </row>
    <row r="68" spans="2:12" ht="13.5" thickBot="1">
      <c r="B68" s="76"/>
      <c r="C68" s="77"/>
      <c r="D68" s="77"/>
      <c r="E68" s="77"/>
      <c r="F68" s="77"/>
      <c r="G68" s="77"/>
      <c r="H68" s="77"/>
      <c r="I68" s="77"/>
      <c r="J68" s="77"/>
      <c r="K68" s="77"/>
      <c r="L68" s="78"/>
    </row>
    <row r="72" spans="2:12" hidden="1">
      <c r="B72" s="7" t="s">
        <v>71</v>
      </c>
    </row>
    <row r="73" spans="2:12" hidden="1">
      <c r="B73" s="7" t="s">
        <v>140</v>
      </c>
    </row>
  </sheetData>
  <mergeCells count="73">
    <mergeCell ref="C39:G39"/>
    <mergeCell ref="C40:G40"/>
    <mergeCell ref="C34:G34"/>
    <mergeCell ref="C35:G35"/>
    <mergeCell ref="C36:G36"/>
    <mergeCell ref="C37:G37"/>
    <mergeCell ref="C38:G38"/>
    <mergeCell ref="C31:G31"/>
    <mergeCell ref="C23:G23"/>
    <mergeCell ref="C24:G24"/>
    <mergeCell ref="C25:G25"/>
    <mergeCell ref="C30:G30"/>
    <mergeCell ref="C16:G16"/>
    <mergeCell ref="C18:G18"/>
    <mergeCell ref="C19:G19"/>
    <mergeCell ref="C20:G20"/>
    <mergeCell ref="C21:G21"/>
    <mergeCell ref="H15:L15"/>
    <mergeCell ref="B15:G15"/>
    <mergeCell ref="B6:L6"/>
    <mergeCell ref="B2:B4"/>
    <mergeCell ref="B12:L12"/>
    <mergeCell ref="B7:L7"/>
    <mergeCell ref="C2:J4"/>
    <mergeCell ref="K2:L4"/>
    <mergeCell ref="B44:B49"/>
    <mergeCell ref="C44:D44"/>
    <mergeCell ref="C45:D45"/>
    <mergeCell ref="C17:G17"/>
    <mergeCell ref="C46:D46"/>
    <mergeCell ref="C47:D47"/>
    <mergeCell ref="C48:D48"/>
    <mergeCell ref="G44:G49"/>
    <mergeCell ref="C26:G26"/>
    <mergeCell ref="C27:G27"/>
    <mergeCell ref="C28:G28"/>
    <mergeCell ref="C29:G29"/>
    <mergeCell ref="C22:G22"/>
    <mergeCell ref="C32:G32"/>
    <mergeCell ref="C33:G33"/>
    <mergeCell ref="C41:G41"/>
    <mergeCell ref="G62:H62"/>
    <mergeCell ref="C57:D57"/>
    <mergeCell ref="K52:L52"/>
    <mergeCell ref="C60:D60"/>
    <mergeCell ref="C59:D59"/>
    <mergeCell ref="I60:J60"/>
    <mergeCell ref="I54:J54"/>
    <mergeCell ref="I52:J52"/>
    <mergeCell ref="I53:J53"/>
    <mergeCell ref="K56:L56"/>
    <mergeCell ref="K57:L57"/>
    <mergeCell ref="K58:L58"/>
    <mergeCell ref="K59:L59"/>
    <mergeCell ref="K60:L60"/>
    <mergeCell ref="I59:J59"/>
    <mergeCell ref="I58:J58"/>
    <mergeCell ref="C58:D58"/>
    <mergeCell ref="C54:D55"/>
    <mergeCell ref="I55:J55"/>
    <mergeCell ref="H43:I43"/>
    <mergeCell ref="C53:E53"/>
    <mergeCell ref="C56:D56"/>
    <mergeCell ref="I56:J56"/>
    <mergeCell ref="C49:D49"/>
    <mergeCell ref="C52:E52"/>
    <mergeCell ref="I57:J57"/>
    <mergeCell ref="E54:E55"/>
    <mergeCell ref="C51:K51"/>
    <mergeCell ref="K54:L54"/>
    <mergeCell ref="K55:L55"/>
    <mergeCell ref="K53:L53"/>
    <mergeCell ref="C43:E43"/>
  </mergeCells>
  <phoneticPr fontId="1" type="noConversion"/>
  <conditionalFormatting sqref="J17:K41">
    <cfRule type="expression" dxfId="17" priority="1" stopIfTrue="1">
      <formula>"""bajo"""</formula>
    </cfRule>
  </conditionalFormatting>
  <conditionalFormatting sqref="L17:L41">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3">
    <dataValidation type="list" allowBlank="1" showInputMessage="1" showErrorMessage="1" sqref="H15" xr:uid="{00000000-0002-0000-0200-000000000000}">
      <formula1>$B$72:$B$73</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xr:uid="{00000000-0002-0000-0200-000006000000}">
      <formula1>INDIRECT($B$22)</formula1>
    </dataValidation>
    <dataValidation type="list" allowBlank="1" showInputMessage="1" showErrorMessage="1" sqref="C23" xr:uid="{00000000-0002-0000-0200-000007000000}">
      <formula1>INDIRECT($B$23)</formula1>
    </dataValidation>
    <dataValidation type="list" allowBlank="1" showInputMessage="1" showErrorMessage="1" sqref="C24:G24" xr:uid="{00000000-0002-0000-0200-000008000000}">
      <formula1>INDIRECT($B$24)</formula1>
    </dataValidation>
    <dataValidation type="list" allowBlank="1" showInputMessage="1" showErrorMessage="1" sqref="C25:G25" xr:uid="{00000000-0002-0000-0200-000009000000}">
      <formula1>INDIRECT($B$25)</formula1>
    </dataValidation>
    <dataValidation type="list" allowBlank="1" showInputMessage="1" showErrorMessage="1" sqref="C26:G26" xr:uid="{00000000-0002-0000-0200-00000A000000}">
      <formula1>INDIRECT($B$26)</formula1>
    </dataValidation>
    <dataValidation type="list" allowBlank="1" showInputMessage="1" showErrorMessage="1" sqref="C27:G27" xr:uid="{00000000-0002-0000-0200-00000B000000}">
      <formula1>INDIRECT($B$27)</formula1>
    </dataValidation>
    <dataValidation type="list" allowBlank="1" showInputMessage="1" showErrorMessage="1" sqref="C28:G28" xr:uid="{00000000-0002-0000-0200-00000C000000}">
      <formula1>INDIRECT($B$28)</formula1>
    </dataValidation>
    <dataValidation type="list" allowBlank="1" showInputMessage="1" showErrorMessage="1" sqref="C29:G29" xr:uid="{00000000-0002-0000-0200-00000D000000}">
      <formula1>INDIRECT($B$29)</formula1>
    </dataValidation>
    <dataValidation type="list" allowBlank="1" showInputMessage="1" showErrorMessage="1" sqref="C30:G30" xr:uid="{00000000-0002-0000-0200-00000E000000}">
      <formula1>INDIRECT($B$30)</formula1>
    </dataValidation>
    <dataValidation type="list" allowBlank="1" showInputMessage="1" showErrorMessage="1" sqref="C31:G31" xr:uid="{00000000-0002-0000-0200-00000F000000}">
      <formula1>INDIRECT($B$31)</formula1>
    </dataValidation>
    <dataValidation type="list" allowBlank="1" showInputMessage="1" showErrorMessage="1" sqref="C32:G32" xr:uid="{00000000-0002-0000-0200-000010000000}">
      <formula1>INDIRECT($B$32)</formula1>
    </dataValidation>
    <dataValidation type="list" allowBlank="1" showInputMessage="1" showErrorMessage="1" sqref="C33:G33" xr:uid="{00000000-0002-0000-0200-000011000000}">
      <formula1>INDIRECT($B$33)</formula1>
    </dataValidation>
    <dataValidation type="list" allowBlank="1" showInputMessage="1" showErrorMessage="1" sqref="C41:G41" xr:uid="{00000000-0002-0000-0200-000012000000}">
      <formula1>INDIRECT($B$41)</formula1>
    </dataValidation>
    <dataValidation type="list" allowBlank="1" showInputMessage="1" showErrorMessage="1" sqref="C35 C37:C40" xr:uid="{00000000-0002-0000-0200-000013000000}">
      <formula1>INDIRECT(#REF!)</formula1>
    </dataValidation>
    <dataValidation type="list" allowBlank="1" showInputMessage="1" showErrorMessage="1" sqref="I17:I41" xr:uid="{00000000-0002-0000-0200-000014000000}">
      <formula1>$E$45:$E$49</formula1>
    </dataValidation>
    <dataValidation type="list" allowBlank="1" showInputMessage="1" showErrorMessage="1" sqref="J17:J41" xr:uid="{00000000-0002-0000-0200-000015000000}">
      <formula1>$I$45:$I$49</formula1>
    </dataValidation>
    <dataValidation type="list" allowBlank="1" showInputMessage="1" showErrorMessage="1" sqref="B17:B41" xr:uid="{00000000-0002-0000-0200-000016000000}">
      <formula1>"PLANEACIÓN,SELECCIÓN,CONTRATACIÓN,EJECUCIÓN"</formula1>
    </dataValidation>
  </dataValidations>
  <printOptions horizontalCentered="1"/>
  <pageMargins left="0.7" right="0.7" top="0.75" bottom="0.75" header="0.3" footer="0.3"/>
  <pageSetup scale="26" orientation="portrait" verticalDpi="4294967295" r:id="rId1"/>
  <headerFooter alignWithMargins="0">
    <oddFooter xml:space="preserve">&amp;C
</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17BAE5A-9694-4018-B98B-F805B2D25EF1}">
          <x14:formula1>
            <xm:f>'IDENTIFICACION Y ANALISIS'!$B$41:$C$41</xm:f>
          </x14:formula1>
          <xm:sqref>C36:G36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0"/>
  <sheetViews>
    <sheetView showGridLines="0" view="pageBreakPreview" zoomScale="70" zoomScaleNormal="80" zoomScaleSheetLayoutView="70" zoomScalePageLayoutView="70" workbookViewId="0">
      <selection activeCell="B6" sqref="B6:R6"/>
    </sheetView>
  </sheetViews>
  <sheetFormatPr defaultColWidth="11.42578125" defaultRowHeight="12.7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8.140625" customWidth="1"/>
    <col min="9" max="9" width="15.85546875" customWidth="1"/>
    <col min="10" max="10" width="9.42578125" customWidth="1"/>
    <col min="11" max="17" width="14" customWidth="1"/>
    <col min="18" max="18" width="20.85546875" style="4" customWidth="1"/>
  </cols>
  <sheetData>
    <row r="2" spans="2:26" ht="48.75" customHeight="1">
      <c r="B2" s="161"/>
      <c r="C2" s="172" t="s">
        <v>16</v>
      </c>
      <c r="D2" s="173"/>
      <c r="E2" s="173"/>
      <c r="F2" s="173"/>
      <c r="G2" s="173"/>
      <c r="H2" s="173"/>
      <c r="I2" s="173"/>
      <c r="J2" s="173"/>
      <c r="K2" s="173"/>
      <c r="L2" s="173"/>
      <c r="M2" s="173"/>
      <c r="N2" s="173"/>
      <c r="O2" s="173"/>
      <c r="P2" s="174"/>
      <c r="Q2" s="258" t="s">
        <v>1</v>
      </c>
      <c r="R2" s="259"/>
    </row>
    <row r="3" spans="2:26" ht="30" customHeight="1">
      <c r="B3" s="161"/>
      <c r="C3" s="175"/>
      <c r="D3" s="176"/>
      <c r="E3" s="176"/>
      <c r="F3" s="176"/>
      <c r="G3" s="176"/>
      <c r="H3" s="176"/>
      <c r="I3" s="176"/>
      <c r="J3" s="176"/>
      <c r="K3" s="176"/>
      <c r="L3" s="176"/>
      <c r="M3" s="176"/>
      <c r="N3" s="176"/>
      <c r="O3" s="176"/>
      <c r="P3" s="177"/>
      <c r="Q3" s="260"/>
      <c r="R3" s="261"/>
    </row>
    <row r="4" spans="2:26" ht="39.75" customHeight="1">
      <c r="B4" s="161"/>
      <c r="C4" s="178"/>
      <c r="D4" s="179"/>
      <c r="E4" s="179"/>
      <c r="F4" s="179"/>
      <c r="G4" s="179"/>
      <c r="H4" s="179"/>
      <c r="I4" s="179"/>
      <c r="J4" s="179"/>
      <c r="K4" s="179"/>
      <c r="L4" s="179"/>
      <c r="M4" s="179"/>
      <c r="N4" s="179"/>
      <c r="O4" s="179"/>
      <c r="P4" s="180"/>
      <c r="Q4" s="262"/>
      <c r="R4" s="263"/>
    </row>
    <row r="5" spans="2:26" ht="13.5" thickBot="1"/>
    <row r="6" spans="2:26" ht="78.75" customHeight="1" thickBot="1">
      <c r="B6" s="299" t="str">
        <f>+EVALUACION!B6</f>
        <v>Objeto Contractual: DESARROLLAR LAS ACTIVIDADES RECREO DEPORTIVAS Y LOGÍSTICAS QUE SE REQUIERAN PARA LA REALIZACIÓN DE LA INICIATIVA “FESTIVAL RECREODEPORTIVO - TUNJO FESTIVAL” EN EL MARCO DEL PROYECTO 2037 DENOMINADO POR EL BIENESTAR RECREO DEPORTIVO DE TUNJUELITO</v>
      </c>
      <c r="C6" s="300"/>
      <c r="D6" s="300"/>
      <c r="E6" s="300"/>
      <c r="F6" s="300"/>
      <c r="G6" s="300"/>
      <c r="H6" s="300"/>
      <c r="I6" s="300"/>
      <c r="J6" s="300"/>
      <c r="K6" s="300"/>
      <c r="L6" s="300"/>
      <c r="M6" s="300"/>
      <c r="N6" s="300"/>
      <c r="O6" s="300"/>
      <c r="P6" s="300"/>
      <c r="Q6" s="300"/>
      <c r="R6" s="301"/>
      <c r="S6" s="1"/>
      <c r="T6" s="1"/>
      <c r="U6" s="1"/>
      <c r="V6" s="1"/>
      <c r="W6" s="1"/>
      <c r="X6" s="1"/>
      <c r="Y6" s="1"/>
      <c r="Z6" s="1"/>
    </row>
    <row r="7" spans="2:26" ht="24.75" customHeight="1">
      <c r="B7" s="309" t="s">
        <v>19</v>
      </c>
      <c r="C7" s="310"/>
      <c r="D7" s="310"/>
      <c r="E7" s="310"/>
      <c r="F7" s="310"/>
      <c r="G7" s="310"/>
      <c r="H7" s="310"/>
      <c r="I7" s="310"/>
      <c r="J7" s="310"/>
      <c r="K7" s="310"/>
      <c r="L7" s="310"/>
      <c r="M7" s="310"/>
      <c r="N7" s="310"/>
      <c r="O7" s="310"/>
      <c r="P7" s="310"/>
      <c r="Q7" s="310"/>
      <c r="R7" s="311"/>
    </row>
    <row r="8" spans="2:26" ht="15.75">
      <c r="B8" s="352" t="s">
        <v>141</v>
      </c>
      <c r="C8" s="353"/>
      <c r="D8" s="353"/>
      <c r="E8" s="353"/>
      <c r="F8" s="353"/>
      <c r="G8" s="353"/>
      <c r="H8" s="353"/>
      <c r="I8" s="353"/>
      <c r="J8" s="353"/>
      <c r="K8" s="353"/>
      <c r="L8" s="353"/>
      <c r="M8" s="353"/>
      <c r="N8" s="353"/>
      <c r="O8" s="353"/>
      <c r="P8" s="353"/>
      <c r="Q8" s="353"/>
      <c r="R8" s="353"/>
    </row>
    <row r="9" spans="2:26" ht="34.5" customHeight="1">
      <c r="B9" s="307" t="s">
        <v>142</v>
      </c>
      <c r="C9" s="308"/>
      <c r="D9" s="308"/>
      <c r="E9" s="308"/>
      <c r="F9" s="308"/>
      <c r="G9" s="308"/>
      <c r="H9" s="308"/>
      <c r="I9" s="308"/>
      <c r="J9" s="308"/>
      <c r="K9" s="308"/>
      <c r="L9" s="308"/>
      <c r="M9" s="308"/>
      <c r="N9" s="308"/>
      <c r="O9" s="308"/>
      <c r="P9" s="308"/>
      <c r="Q9" s="308"/>
      <c r="R9" s="308"/>
    </row>
    <row r="10" spans="2:26" ht="15.75">
      <c r="B10" s="352" t="s">
        <v>143</v>
      </c>
      <c r="C10" s="353"/>
      <c r="D10" s="353"/>
      <c r="E10" s="353"/>
      <c r="F10" s="353"/>
      <c r="G10" s="353"/>
      <c r="H10" s="353"/>
      <c r="I10" s="353"/>
      <c r="J10" s="353"/>
      <c r="K10" s="353"/>
      <c r="L10" s="353"/>
      <c r="M10" s="353"/>
      <c r="N10" s="353"/>
      <c r="O10" s="353"/>
      <c r="P10" s="353"/>
      <c r="Q10" s="353"/>
      <c r="R10" s="353"/>
    </row>
    <row r="11" spans="2:26">
      <c r="B11" s="73"/>
      <c r="R11" s="3"/>
    </row>
    <row r="12" spans="2:26">
      <c r="B12" s="8"/>
      <c r="R12" s="3"/>
    </row>
    <row r="13" spans="2:26">
      <c r="B13" s="8"/>
      <c r="R13" s="3"/>
    </row>
    <row r="14" spans="2:26" ht="7.5" customHeight="1" thickBot="1">
      <c r="B14" s="2"/>
      <c r="R14" s="3"/>
    </row>
    <row r="15" spans="2:26" ht="93.75" customHeight="1" thickBot="1">
      <c r="B15" s="114" t="s">
        <v>72</v>
      </c>
      <c r="C15" s="306" t="s">
        <v>73</v>
      </c>
      <c r="D15" s="306"/>
      <c r="E15" s="306"/>
      <c r="F15" s="306"/>
      <c r="G15" s="264" t="s">
        <v>144</v>
      </c>
      <c r="H15" s="264"/>
      <c r="I15" s="80" t="s">
        <v>75</v>
      </c>
      <c r="J15" s="80" t="s">
        <v>76</v>
      </c>
      <c r="K15" s="80" t="s">
        <v>77</v>
      </c>
      <c r="L15" s="80" t="s">
        <v>78</v>
      </c>
      <c r="M15" s="80" t="s">
        <v>145</v>
      </c>
      <c r="N15" s="80" t="s">
        <v>146</v>
      </c>
      <c r="O15" s="80" t="s">
        <v>147</v>
      </c>
      <c r="P15" s="80" t="s">
        <v>148</v>
      </c>
      <c r="Q15" s="80" t="s">
        <v>149</v>
      </c>
      <c r="R15" s="11" t="s">
        <v>150</v>
      </c>
    </row>
    <row r="16" spans="2:26" s="27" customFormat="1" ht="111.75" customHeight="1">
      <c r="B16" s="115" t="str">
        <f>+EVALUACION!B17</f>
        <v>PLANEACIÓN</v>
      </c>
      <c r="C16" s="305" t="str">
        <f>+EVALUACION!C17</f>
        <v xml:space="preserve">Requisitos habilitantes inapropiados para el proceso de selección </v>
      </c>
      <c r="D16" s="305"/>
      <c r="E16" s="305"/>
      <c r="F16" s="305"/>
      <c r="G16" s="305" t="s">
        <v>151</v>
      </c>
      <c r="H16" s="305"/>
      <c r="I16" s="116">
        <f>+EVALUACION!I17</f>
        <v>2</v>
      </c>
      <c r="J16" s="116">
        <f>+EVALUACION!J17</f>
        <v>4</v>
      </c>
      <c r="K16" s="116">
        <f>+I16+J16</f>
        <v>6</v>
      </c>
      <c r="L16" s="116" t="str">
        <f>IF(K16&lt;=4,"BAJO",IF(K16=5,"MEDIO",IF(K16=6,"ALTO",IF(K16=7,"ALTO","EXTREMO"))))</f>
        <v>ALTO</v>
      </c>
      <c r="M16" s="116" t="s">
        <v>152</v>
      </c>
      <c r="N16" s="117" t="s">
        <v>153</v>
      </c>
      <c r="O16" s="150">
        <v>2024</v>
      </c>
      <c r="P16" s="150">
        <v>2024</v>
      </c>
      <c r="Q16" s="117" t="s">
        <v>154</v>
      </c>
      <c r="R16" s="41" t="s">
        <v>155</v>
      </c>
    </row>
    <row r="17" spans="2:18" s="27" customFormat="1" ht="106.5" customHeight="1">
      <c r="B17" s="118" t="str">
        <f>+EVALUACION!B18</f>
        <v>PLANEACIÓN</v>
      </c>
      <c r="C17" s="265" t="str">
        <f>+EVALUACION!C18</f>
        <v>Inadecuado análisis  económico estimativo del valor del contrato</v>
      </c>
      <c r="D17" s="265"/>
      <c r="E17" s="265"/>
      <c r="F17" s="265"/>
      <c r="G17" s="265" t="s">
        <v>156</v>
      </c>
      <c r="H17" s="265"/>
      <c r="I17" s="123">
        <f>+EVALUACION!I18</f>
        <v>3</v>
      </c>
      <c r="J17" s="84">
        <f>+EVALUACION!J18</f>
        <v>4</v>
      </c>
      <c r="K17" s="84">
        <f>+I17+J17</f>
        <v>7</v>
      </c>
      <c r="L17" s="84" t="str">
        <f>IF(K17&lt;=4,"BAJO",IF(K17=5,"MEDIO",IF(K17=6,"ALTO",IF(K17=7,"ALTO","EXTREMO"))))</f>
        <v>ALTO</v>
      </c>
      <c r="M17" s="84" t="s">
        <v>157</v>
      </c>
      <c r="N17" s="119" t="s">
        <v>158</v>
      </c>
      <c r="O17" s="144">
        <v>2024</v>
      </c>
      <c r="P17" s="144">
        <v>2024</v>
      </c>
      <c r="Q17" s="119" t="s">
        <v>154</v>
      </c>
      <c r="R17" s="42" t="s">
        <v>159</v>
      </c>
    </row>
    <row r="18" spans="2:18" s="27" customFormat="1" ht="90.75" customHeight="1">
      <c r="B18" s="118" t="str">
        <f>+EVALUACION!B19</f>
        <v>PLANEACIÓN</v>
      </c>
      <c r="C18" s="265" t="str">
        <f>+EVALUACION!C19</f>
        <v xml:space="preserve">Inadecuada  descripción del bien o servicio requerido </v>
      </c>
      <c r="D18" s="265"/>
      <c r="E18" s="265"/>
      <c r="F18" s="265"/>
      <c r="G18" s="265" t="s">
        <v>160</v>
      </c>
      <c r="H18" s="265"/>
      <c r="I18" s="84">
        <f>+EVALUACION!I19</f>
        <v>2</v>
      </c>
      <c r="J18" s="84">
        <f>+EVALUACION!J19</f>
        <v>4</v>
      </c>
      <c r="K18" s="84">
        <f t="shared" ref="K18:K28" si="0">+I18+J18</f>
        <v>6</v>
      </c>
      <c r="L18" s="84" t="str">
        <f t="shared" ref="L18:L40" si="1">IF(K18&lt;=4,"BAJO",IF(K18=5,"MEDIO",IF(K18=6,"ALTO",IF(K18=7,"ALTO","EXTREMO"))))</f>
        <v>ALTO</v>
      </c>
      <c r="M18" s="84" t="s">
        <v>152</v>
      </c>
      <c r="N18" s="119" t="s">
        <v>158</v>
      </c>
      <c r="O18" s="144">
        <v>2024</v>
      </c>
      <c r="P18" s="144">
        <v>2024</v>
      </c>
      <c r="Q18" s="119" t="s">
        <v>154</v>
      </c>
      <c r="R18" s="42" t="s">
        <v>161</v>
      </c>
    </row>
    <row r="19" spans="2:18" s="27" customFormat="1" ht="92.25" customHeight="1">
      <c r="B19" s="118" t="str">
        <f>+EVALUACION!B20</f>
        <v>PLANEACIÓN</v>
      </c>
      <c r="C19" s="265" t="str">
        <f>+EVALUACION!C20</f>
        <v xml:space="preserve">Falta de profundidad en el estudio de sector no identificandose claramente aspectos de oferta y demanda </v>
      </c>
      <c r="D19" s="265"/>
      <c r="E19" s="265"/>
      <c r="F19" s="265"/>
      <c r="G19" s="265" t="s">
        <v>162</v>
      </c>
      <c r="H19" s="265"/>
      <c r="I19" s="84">
        <f>+EVALUACION!I20</f>
        <v>3</v>
      </c>
      <c r="J19" s="84">
        <f>+EVALUACION!J20</f>
        <v>4</v>
      </c>
      <c r="K19" s="84">
        <f t="shared" si="0"/>
        <v>7</v>
      </c>
      <c r="L19" s="84" t="str">
        <f t="shared" si="1"/>
        <v>ALTO</v>
      </c>
      <c r="M19" s="84" t="s">
        <v>157</v>
      </c>
      <c r="N19" s="119" t="s">
        <v>158</v>
      </c>
      <c r="O19" s="144">
        <v>2024</v>
      </c>
      <c r="P19" s="144">
        <v>2024</v>
      </c>
      <c r="Q19" s="119" t="s">
        <v>154</v>
      </c>
      <c r="R19" s="42" t="s">
        <v>161</v>
      </c>
    </row>
    <row r="20" spans="2:18" s="27" customFormat="1" ht="89.25" customHeight="1">
      <c r="B20" s="118" t="str">
        <f>+EVALUACION!B21</f>
        <v>PLANEACIÓN</v>
      </c>
      <c r="C20" s="265" t="str">
        <f>+EVALUACION!C21</f>
        <v>Ausencia de fundamentación de la justificación y conveniencia de la contratación</v>
      </c>
      <c r="D20" s="265"/>
      <c r="E20" s="265"/>
      <c r="F20" s="265"/>
      <c r="G20" s="265" t="s">
        <v>163</v>
      </c>
      <c r="H20" s="265"/>
      <c r="I20" s="84">
        <f>+EVALUACION!I21</f>
        <v>2</v>
      </c>
      <c r="J20" s="84">
        <f>+EVALUACION!J21</f>
        <v>4</v>
      </c>
      <c r="K20" s="84">
        <f t="shared" si="0"/>
        <v>6</v>
      </c>
      <c r="L20" s="84" t="str">
        <f t="shared" si="1"/>
        <v>ALTO</v>
      </c>
      <c r="M20" s="84" t="s">
        <v>152</v>
      </c>
      <c r="N20" s="119" t="s">
        <v>158</v>
      </c>
      <c r="O20" s="144">
        <v>2024</v>
      </c>
      <c r="P20" s="144">
        <v>2024</v>
      </c>
      <c r="Q20" s="119" t="s">
        <v>154</v>
      </c>
      <c r="R20" s="42" t="s">
        <v>161</v>
      </c>
    </row>
    <row r="21" spans="2:18" s="27" customFormat="1" ht="112.5" customHeight="1">
      <c r="B21" s="118" t="str">
        <f>+EVALUACION!B22</f>
        <v>PLANEACIÓN</v>
      </c>
      <c r="C21" s="265" t="str">
        <f>+EVALUACION!C22</f>
        <v>Errores involuntarios en los Estudios Previos, Pliegos de Condiciones, Estudio de Sector y en general cualquier documento que sea parte integral del mismo.</v>
      </c>
      <c r="D21" s="265"/>
      <c r="E21" s="265"/>
      <c r="F21" s="265"/>
      <c r="G21" s="265" t="s">
        <v>164</v>
      </c>
      <c r="H21" s="265"/>
      <c r="I21" s="84">
        <f>+EVALUACION!I22</f>
        <v>3</v>
      </c>
      <c r="J21" s="84">
        <f>+EVALUACION!J22</f>
        <v>3</v>
      </c>
      <c r="K21" s="84">
        <f t="shared" si="0"/>
        <v>6</v>
      </c>
      <c r="L21" s="84" t="str">
        <f t="shared" si="1"/>
        <v>ALTO</v>
      </c>
      <c r="M21" s="84" t="s">
        <v>157</v>
      </c>
      <c r="N21" s="119" t="s">
        <v>153</v>
      </c>
      <c r="O21" s="144">
        <v>2024</v>
      </c>
      <c r="P21" s="144">
        <v>2024</v>
      </c>
      <c r="Q21" s="119" t="s">
        <v>154</v>
      </c>
      <c r="R21" s="42" t="s">
        <v>155</v>
      </c>
    </row>
    <row r="22" spans="2:18" s="27" customFormat="1" ht="108.75" customHeight="1">
      <c r="B22" s="118" t="str">
        <f>+EVALUACION!B23</f>
        <v>SELECCIÓN</v>
      </c>
      <c r="C22" s="265" t="str">
        <f>+EVALUACION!C23</f>
        <v>Inadecuada evaluación de las ofertas y/o verificación de requisitos habilitantes</v>
      </c>
      <c r="D22" s="265"/>
      <c r="E22" s="265"/>
      <c r="F22" s="265"/>
      <c r="G22" s="265" t="s">
        <v>165</v>
      </c>
      <c r="H22" s="265"/>
      <c r="I22" s="84">
        <f>+EVALUACION!I23</f>
        <v>3</v>
      </c>
      <c r="J22" s="84">
        <f>+EVALUACION!J23</f>
        <v>4</v>
      </c>
      <c r="K22" s="84">
        <f t="shared" si="0"/>
        <v>7</v>
      </c>
      <c r="L22" s="84" t="str">
        <f t="shared" si="1"/>
        <v>ALTO</v>
      </c>
      <c r="M22" s="84" t="s">
        <v>152</v>
      </c>
      <c r="N22" s="119" t="s">
        <v>153</v>
      </c>
      <c r="O22" s="144">
        <v>2024</v>
      </c>
      <c r="P22" s="144">
        <v>2024</v>
      </c>
      <c r="Q22" s="119" t="s">
        <v>154</v>
      </c>
      <c r="R22" s="42" t="s">
        <v>166</v>
      </c>
    </row>
    <row r="23" spans="2:18" s="27" customFormat="1" ht="120">
      <c r="B23" s="118" t="str">
        <f>+EVALUACION!B24</f>
        <v>SELECCIÓN</v>
      </c>
      <c r="C23" s="265" t="str">
        <f>+EVALUACION!C24</f>
        <v>Confabulacion de los proponentes (Colusión)</v>
      </c>
      <c r="D23" s="265"/>
      <c r="E23" s="265"/>
      <c r="F23" s="265"/>
      <c r="G23" s="265" t="s">
        <v>167</v>
      </c>
      <c r="H23" s="265"/>
      <c r="I23" s="84">
        <f>+EVALUACION!I24</f>
        <v>3</v>
      </c>
      <c r="J23" s="84">
        <f>+EVALUACION!J24</f>
        <v>4</v>
      </c>
      <c r="K23" s="84">
        <f t="shared" si="0"/>
        <v>7</v>
      </c>
      <c r="L23" s="84" t="str">
        <f t="shared" si="1"/>
        <v>ALTO</v>
      </c>
      <c r="M23" s="84" t="s">
        <v>157</v>
      </c>
      <c r="N23" s="119" t="s">
        <v>153</v>
      </c>
      <c r="O23" s="144">
        <v>2024</v>
      </c>
      <c r="P23" s="144">
        <v>2024</v>
      </c>
      <c r="Q23" s="119" t="s">
        <v>168</v>
      </c>
      <c r="R23" s="42" t="s">
        <v>166</v>
      </c>
    </row>
    <row r="24" spans="2:18" s="27" customFormat="1" ht="104.25" customHeight="1">
      <c r="B24" s="118" t="str">
        <f>+EVALUACION!B25</f>
        <v>SELECCIÓN</v>
      </c>
      <c r="C24" s="265" t="str">
        <f>+EVALUACION!C25</f>
        <v>Que ninguno de los proponentes cumplan los requisitos habilitantes establecidos en el pliego de condiciones</v>
      </c>
      <c r="D24" s="265"/>
      <c r="E24" s="265"/>
      <c r="F24" s="265"/>
      <c r="G24" s="265" t="s">
        <v>169</v>
      </c>
      <c r="H24" s="265"/>
      <c r="I24" s="84">
        <f>+EVALUACION!I25</f>
        <v>2</v>
      </c>
      <c r="J24" s="84">
        <f>+EVALUACION!J25</f>
        <v>4</v>
      </c>
      <c r="K24" s="84">
        <f t="shared" si="0"/>
        <v>6</v>
      </c>
      <c r="L24" s="84" t="str">
        <f t="shared" si="1"/>
        <v>ALTO</v>
      </c>
      <c r="M24" s="84" t="s">
        <v>157</v>
      </c>
      <c r="N24" s="119" t="s">
        <v>170</v>
      </c>
      <c r="O24" s="144">
        <v>2024</v>
      </c>
      <c r="P24" s="144">
        <v>2024</v>
      </c>
      <c r="Q24" s="119" t="s">
        <v>168</v>
      </c>
      <c r="R24" s="42" t="s">
        <v>166</v>
      </c>
    </row>
    <row r="25" spans="2:18" s="27" customFormat="1" ht="110.25" customHeight="1">
      <c r="B25" s="118" t="str">
        <f>+EVALUACION!B26</f>
        <v>SELECCIÓN</v>
      </c>
      <c r="C25" s="265" t="str">
        <f>+EVALUACION!C26</f>
        <v>Proyección económica por parte del proponente que conlleve a pérdidas o baja utilidad en la ejecución del contrato.</v>
      </c>
      <c r="D25" s="265"/>
      <c r="E25" s="265"/>
      <c r="F25" s="265"/>
      <c r="G25" s="265" t="s">
        <v>171</v>
      </c>
      <c r="H25" s="265"/>
      <c r="I25" s="84">
        <f>+EVALUACION!I26</f>
        <v>2</v>
      </c>
      <c r="J25" s="84">
        <f>+EVALUACION!J26</f>
        <v>4</v>
      </c>
      <c r="K25" s="84">
        <f t="shared" si="0"/>
        <v>6</v>
      </c>
      <c r="L25" s="84" t="str">
        <f t="shared" si="1"/>
        <v>ALTO</v>
      </c>
      <c r="M25" s="84" t="s">
        <v>157</v>
      </c>
      <c r="N25" s="119" t="s">
        <v>153</v>
      </c>
      <c r="O25" s="144">
        <v>2024</v>
      </c>
      <c r="P25" s="144">
        <v>2024</v>
      </c>
      <c r="Q25" s="119" t="s">
        <v>168</v>
      </c>
      <c r="R25" s="42" t="s">
        <v>166</v>
      </c>
    </row>
    <row r="26" spans="2:18" s="27" customFormat="1" ht="113.25" customHeight="1">
      <c r="B26" s="118" t="str">
        <f>+EVALUACION!B27</f>
        <v>CONTRATACIÓN</v>
      </c>
      <c r="C26" s="265" t="str">
        <f>+EVALUACION!C27</f>
        <v>Demora en la iniciación del contrato debido a la no entrega oportuna de las Garantías exigidas para el proceso de contratación o que las mismas no cobijen lo establecido en los Estudios Previ</v>
      </c>
      <c r="D26" s="265"/>
      <c r="E26" s="265"/>
      <c r="F26" s="265"/>
      <c r="G26" s="265" t="s">
        <v>172</v>
      </c>
      <c r="H26" s="265"/>
      <c r="I26" s="84">
        <f>+EVALUACION!I27</f>
        <v>3</v>
      </c>
      <c r="J26" s="84">
        <f>+EVALUACION!J27</f>
        <v>3</v>
      </c>
      <c r="K26" s="84">
        <f t="shared" si="0"/>
        <v>6</v>
      </c>
      <c r="L26" s="84" t="str">
        <f t="shared" si="1"/>
        <v>ALTO</v>
      </c>
      <c r="M26" s="84" t="s">
        <v>157</v>
      </c>
      <c r="N26" s="119" t="s">
        <v>153</v>
      </c>
      <c r="O26" s="144">
        <v>2024</v>
      </c>
      <c r="P26" s="144">
        <v>2024</v>
      </c>
      <c r="Q26" s="119" t="s">
        <v>168</v>
      </c>
      <c r="R26" s="42" t="s">
        <v>173</v>
      </c>
    </row>
    <row r="27" spans="2:18" s="27" customFormat="1" ht="111.75" customHeight="1">
      <c r="B27" s="118" t="str">
        <f>+EVALUACION!B28</f>
        <v>CONTRATACIÓN</v>
      </c>
      <c r="C27" s="265" t="str">
        <f>+EVALUACION!C28</f>
        <v>Presentación de reclamos de terceros sobre la selección del oferente que retrasen el perfeccionamiento del contrato.</v>
      </c>
      <c r="D27" s="265"/>
      <c r="E27" s="265"/>
      <c r="F27" s="265"/>
      <c r="G27" s="265" t="s">
        <v>174</v>
      </c>
      <c r="H27" s="265"/>
      <c r="I27" s="84">
        <f>+EVALUACION!I28</f>
        <v>2</v>
      </c>
      <c r="J27" s="84">
        <f>+EVALUACION!J28</f>
        <v>2</v>
      </c>
      <c r="K27" s="84">
        <f t="shared" si="0"/>
        <v>4</v>
      </c>
      <c r="L27" s="84" t="str">
        <f t="shared" si="1"/>
        <v>BAJO</v>
      </c>
      <c r="M27" s="84" t="s">
        <v>152</v>
      </c>
      <c r="N27" s="119" t="s">
        <v>153</v>
      </c>
      <c r="O27" s="144">
        <v>2024</v>
      </c>
      <c r="P27" s="144">
        <v>2024</v>
      </c>
      <c r="Q27" s="119" t="s">
        <v>154</v>
      </c>
      <c r="R27" s="42" t="s">
        <v>173</v>
      </c>
    </row>
    <row r="28" spans="2:18" s="27" customFormat="1" ht="102.75" customHeight="1">
      <c r="B28" s="118" t="str">
        <f>+EVALUACION!B29</f>
        <v>EJECUCIÓN</v>
      </c>
      <c r="C28" s="265" t="str">
        <f>+EVALUACION!C29</f>
        <v>No liquidar los contratos en los plazos acordados en el contrato o los establecidos por la Ley.</v>
      </c>
      <c r="D28" s="265"/>
      <c r="E28" s="265"/>
      <c r="F28" s="265"/>
      <c r="G28" s="265" t="s">
        <v>175</v>
      </c>
      <c r="H28" s="265"/>
      <c r="I28" s="84">
        <f>+EVALUACION!I29</f>
        <v>1</v>
      </c>
      <c r="J28" s="84">
        <f>+EVALUACION!J29</f>
        <v>4</v>
      </c>
      <c r="K28" s="84">
        <f t="shared" si="0"/>
        <v>5</v>
      </c>
      <c r="L28" s="84" t="str">
        <f t="shared" si="1"/>
        <v>MEDIO</v>
      </c>
      <c r="M28" s="84" t="s">
        <v>157</v>
      </c>
      <c r="N28" s="119" t="s">
        <v>170</v>
      </c>
      <c r="O28" s="144">
        <v>2024</v>
      </c>
      <c r="P28" s="144">
        <v>2024</v>
      </c>
      <c r="Q28" s="119" t="s">
        <v>154</v>
      </c>
      <c r="R28" s="42" t="s">
        <v>176</v>
      </c>
    </row>
    <row r="29" spans="2:18" s="27" customFormat="1" ht="70.150000000000006" customHeight="1">
      <c r="B29" s="118" t="str">
        <f>+EVALUACION!B30</f>
        <v>EJECUCIÓN</v>
      </c>
      <c r="C29" s="265" t="str">
        <f>+EVALUACION!C30</f>
        <v>Incumplimiento en los tiempos de entrega y/o en la calidad de los Bienes y/o Servicios contratados.</v>
      </c>
      <c r="D29" s="265"/>
      <c r="E29" s="265"/>
      <c r="F29" s="265"/>
      <c r="G29" s="265" t="s">
        <v>177</v>
      </c>
      <c r="H29" s="265"/>
      <c r="I29" s="84">
        <f>+EVALUACION!I30</f>
        <v>4</v>
      </c>
      <c r="J29" s="84">
        <f>+EVALUACION!J30</f>
        <v>3</v>
      </c>
      <c r="K29" s="84">
        <f t="shared" ref="K29:K40" si="2">+I29+J29</f>
        <v>7</v>
      </c>
      <c r="L29" s="84" t="str">
        <f t="shared" si="1"/>
        <v>ALTO</v>
      </c>
      <c r="M29" s="84" t="s">
        <v>157</v>
      </c>
      <c r="N29" s="119" t="s">
        <v>178</v>
      </c>
      <c r="O29" s="144">
        <v>2024</v>
      </c>
      <c r="P29" s="144">
        <v>2024</v>
      </c>
      <c r="Q29" s="119" t="s">
        <v>154</v>
      </c>
      <c r="R29" s="42" t="s">
        <v>176</v>
      </c>
    </row>
    <row r="30" spans="2:18" s="27" customFormat="1" ht="109.9" customHeight="1">
      <c r="B30" s="118" t="str">
        <f>+EVALUACION!B31</f>
        <v>EJECUCIÓN</v>
      </c>
      <c r="C30" s="265" t="str">
        <f>+EVALUACION!C31</f>
        <v>Pérdida de elementos por robo a alguno de los proveedores de los elementos, antes o durante la entrega de los mismos.</v>
      </c>
      <c r="D30" s="265"/>
      <c r="E30" s="265"/>
      <c r="F30" s="265"/>
      <c r="G30" s="265" t="s">
        <v>179</v>
      </c>
      <c r="H30" s="265"/>
      <c r="I30" s="84">
        <f>+EVALUACION!I31</f>
        <v>2</v>
      </c>
      <c r="J30" s="84">
        <f>+EVALUACION!J31</f>
        <v>4</v>
      </c>
      <c r="K30" s="84">
        <f t="shared" si="2"/>
        <v>6</v>
      </c>
      <c r="L30" s="84" t="str">
        <f t="shared" si="1"/>
        <v>ALTO</v>
      </c>
      <c r="M30" s="84" t="s">
        <v>157</v>
      </c>
      <c r="N30" s="119" t="s">
        <v>178</v>
      </c>
      <c r="O30" s="144">
        <v>2024</v>
      </c>
      <c r="P30" s="144">
        <v>2024</v>
      </c>
      <c r="Q30" s="119" t="s">
        <v>154</v>
      </c>
      <c r="R30" s="42" t="s">
        <v>176</v>
      </c>
    </row>
    <row r="31" spans="2:18" s="27" customFormat="1" ht="57.75" customHeight="1">
      <c r="B31" s="118" t="str">
        <f>+EVALUACION!B32</f>
        <v>EJECUCIÓN</v>
      </c>
      <c r="C31" s="265" t="str">
        <f>+EVALUACION!C32</f>
        <v>Poca participación por parte de la comunidad en las actividades realizadas en campo</v>
      </c>
      <c r="D31" s="265"/>
      <c r="E31" s="265"/>
      <c r="F31" s="265"/>
      <c r="G31" s="265" t="s">
        <v>180</v>
      </c>
      <c r="H31" s="265"/>
      <c r="I31" s="84">
        <f>+EVALUACION!I32</f>
        <v>3</v>
      </c>
      <c r="J31" s="84">
        <f>+EVALUACION!J32</f>
        <v>4</v>
      </c>
      <c r="K31" s="84">
        <f t="shared" si="2"/>
        <v>7</v>
      </c>
      <c r="L31" s="84" t="str">
        <f t="shared" si="1"/>
        <v>ALTO</v>
      </c>
      <c r="M31" s="84" t="s">
        <v>152</v>
      </c>
      <c r="N31" s="119" t="s">
        <v>178</v>
      </c>
      <c r="O31" s="144">
        <v>2024</v>
      </c>
      <c r="P31" s="144">
        <v>2024</v>
      </c>
      <c r="Q31" s="119" t="s">
        <v>154</v>
      </c>
      <c r="R31" s="42" t="s">
        <v>176</v>
      </c>
    </row>
    <row r="32" spans="2:18" s="27" customFormat="1" ht="112.5" customHeight="1">
      <c r="B32" s="118" t="str">
        <f>+EVALUACION!B33</f>
        <v>EJECUCIÓN</v>
      </c>
      <c r="C32" s="265" t="str">
        <f>+EVALUACION!C33</f>
        <v>Variación de los precios del mercado</v>
      </c>
      <c r="D32" s="265"/>
      <c r="E32" s="265"/>
      <c r="F32" s="265"/>
      <c r="G32" s="265" t="s">
        <v>181</v>
      </c>
      <c r="H32" s="265"/>
      <c r="I32" s="84">
        <f>+EVALUACION!I33</f>
        <v>1</v>
      </c>
      <c r="J32" s="84">
        <f>+EVALUACION!J33</f>
        <v>3</v>
      </c>
      <c r="K32" s="84">
        <f t="shared" si="2"/>
        <v>4</v>
      </c>
      <c r="L32" s="84" t="str">
        <f t="shared" si="1"/>
        <v>BAJO</v>
      </c>
      <c r="M32" s="84" t="s">
        <v>157</v>
      </c>
      <c r="N32" s="119" t="s">
        <v>153</v>
      </c>
      <c r="O32" s="144">
        <v>2024</v>
      </c>
      <c r="P32" s="144">
        <v>2024</v>
      </c>
      <c r="Q32" s="119" t="s">
        <v>154</v>
      </c>
      <c r="R32" s="42" t="s">
        <v>182</v>
      </c>
    </row>
    <row r="33" spans="2:23" s="27" customFormat="1" ht="57.75" customHeight="1">
      <c r="B33" s="118" t="str">
        <f>+EVALUACION!B34</f>
        <v>EJECUCIÓN</v>
      </c>
      <c r="C33" s="265" t="str">
        <f>+EVALUACION!C34</f>
        <v>Incumplimiento en las características técnicas exigidas en la elaboración y entrega de los elementos solicitados (confección, acabados, materiales) debido a baja calidad.</v>
      </c>
      <c r="D33" s="265"/>
      <c r="E33" s="265"/>
      <c r="F33" s="265"/>
      <c r="G33" s="266" t="s">
        <v>183</v>
      </c>
      <c r="H33" s="267"/>
      <c r="I33" s="84">
        <f>+EVALUACION!I34</f>
        <v>3</v>
      </c>
      <c r="J33" s="84">
        <f>+EVALUACION!J34</f>
        <v>5</v>
      </c>
      <c r="K33" s="84">
        <f t="shared" si="2"/>
        <v>8</v>
      </c>
      <c r="L33" s="84" t="str">
        <f t="shared" si="1"/>
        <v>EXTREMO</v>
      </c>
      <c r="M33" s="84" t="s">
        <v>152</v>
      </c>
      <c r="N33" s="119" t="s">
        <v>184</v>
      </c>
      <c r="O33" s="144">
        <v>2024</v>
      </c>
      <c r="P33" s="144">
        <v>2024</v>
      </c>
      <c r="Q33" s="119" t="s">
        <v>154</v>
      </c>
      <c r="R33" s="42" t="s">
        <v>176</v>
      </c>
    </row>
    <row r="34" spans="2:23" s="27" customFormat="1" ht="103.9" customHeight="1">
      <c r="B34" s="118" t="str">
        <f>+EVALUACION!B35</f>
        <v>EJECUCIÓN</v>
      </c>
      <c r="C34" s="265" t="str">
        <f>+EVALUACION!C35</f>
        <v>Dificultades, disputas y/o conflictividades con la población beneficiaria y las diferentes instancias de participación de la localidad</v>
      </c>
      <c r="D34" s="265"/>
      <c r="E34" s="265"/>
      <c r="F34" s="265"/>
      <c r="G34" s="266" t="s">
        <v>185</v>
      </c>
      <c r="H34" s="267"/>
      <c r="I34" s="84">
        <f>+EVALUACION!I35</f>
        <v>4</v>
      </c>
      <c r="J34" s="84">
        <f>+EVALUACION!J35</f>
        <v>4</v>
      </c>
      <c r="K34" s="84">
        <f t="shared" si="2"/>
        <v>8</v>
      </c>
      <c r="L34" s="84" t="str">
        <f t="shared" si="1"/>
        <v>EXTREMO</v>
      </c>
      <c r="M34" s="141" t="s">
        <v>152</v>
      </c>
      <c r="N34" s="145" t="s">
        <v>178</v>
      </c>
      <c r="O34" s="144">
        <v>2024</v>
      </c>
      <c r="P34" s="144">
        <v>2024</v>
      </c>
      <c r="Q34" s="145" t="s">
        <v>154</v>
      </c>
      <c r="R34" s="146" t="s">
        <v>176</v>
      </c>
    </row>
    <row r="35" spans="2:23" s="27" customFormat="1" ht="81.599999999999994" customHeight="1">
      <c r="B35" s="118" t="str">
        <f>+EVALUACION!B36</f>
        <v>EJECUCIÓN</v>
      </c>
      <c r="C35" s="265" t="str">
        <f>+EVALUACION!C36</f>
        <v>Accidentes, contingencias, emergencias, perjuicios y/o siniestros presentados en la actividad "TUNJO FESTIVAL"</v>
      </c>
      <c r="D35" s="265"/>
      <c r="E35" s="265"/>
      <c r="F35" s="265"/>
      <c r="G35" s="266" t="s">
        <v>186</v>
      </c>
      <c r="H35" s="267"/>
      <c r="I35" s="84">
        <f>+EVALUACION!I36</f>
        <v>2</v>
      </c>
      <c r="J35" s="84">
        <f>+EVALUACION!J36</f>
        <v>5</v>
      </c>
      <c r="K35" s="84">
        <f t="shared" si="2"/>
        <v>7</v>
      </c>
      <c r="L35" s="84" t="str">
        <f t="shared" si="1"/>
        <v>ALTO</v>
      </c>
      <c r="M35" s="141" t="s">
        <v>157</v>
      </c>
      <c r="N35" s="145" t="s">
        <v>178</v>
      </c>
      <c r="O35" s="144">
        <v>2024</v>
      </c>
      <c r="P35" s="144">
        <v>2024</v>
      </c>
      <c r="Q35" s="145" t="s">
        <v>154</v>
      </c>
      <c r="R35" s="146" t="s">
        <v>176</v>
      </c>
    </row>
    <row r="36" spans="2:23" s="27" customFormat="1" ht="57.75" customHeight="1">
      <c r="B36" s="118" t="str">
        <f>+EVALUACION!B37</f>
        <v>EJECUCIÓN</v>
      </c>
      <c r="C36" s="265" t="str">
        <f>+EVALUACION!C37</f>
        <v>Contingencias, accidentes o demás dificultades presentadas en los eventos y espacios desarrollados a la interperie y por fuera de las instalaciones de la Alcaldía Local de Tunjuelito</v>
      </c>
      <c r="D36" s="265"/>
      <c r="E36" s="265"/>
      <c r="F36" s="265"/>
      <c r="G36" s="266" t="s">
        <v>187</v>
      </c>
      <c r="H36" s="267"/>
      <c r="I36" s="84">
        <f>+EVALUACION!I37</f>
        <v>3</v>
      </c>
      <c r="J36" s="84">
        <f>+EVALUACION!J37</f>
        <v>4</v>
      </c>
      <c r="K36" s="84">
        <f t="shared" si="2"/>
        <v>7</v>
      </c>
      <c r="L36" s="84" t="str">
        <f t="shared" si="1"/>
        <v>ALTO</v>
      </c>
      <c r="M36" s="141" t="s">
        <v>157</v>
      </c>
      <c r="N36" s="145" t="s">
        <v>178</v>
      </c>
      <c r="O36" s="144">
        <v>2024</v>
      </c>
      <c r="P36" s="144">
        <v>2024</v>
      </c>
      <c r="Q36" s="145" t="s">
        <v>154</v>
      </c>
      <c r="R36" s="146" t="s">
        <v>176</v>
      </c>
    </row>
    <row r="37" spans="2:23" s="27" customFormat="1" ht="57.75" customHeight="1">
      <c r="B37" s="118" t="str">
        <f>+EVALUACION!B38</f>
        <v>EJECUCIÓN</v>
      </c>
      <c r="C37" s="265" t="str">
        <f>+EVALUACION!C38</f>
        <v>Intoxicaciones y/o enfermedades producidas por el consumo de las muestras gastronómicas contempladas en el proyecto</v>
      </c>
      <c r="D37" s="265"/>
      <c r="E37" s="265"/>
      <c r="F37" s="265"/>
      <c r="G37" s="266" t="s">
        <v>188</v>
      </c>
      <c r="H37" s="267"/>
      <c r="I37" s="84">
        <f>+EVALUACION!I38</f>
        <v>2</v>
      </c>
      <c r="J37" s="84">
        <f>+EVALUACION!J38</f>
        <v>5</v>
      </c>
      <c r="K37" s="84">
        <f t="shared" si="2"/>
        <v>7</v>
      </c>
      <c r="L37" s="84" t="str">
        <f t="shared" si="1"/>
        <v>ALTO</v>
      </c>
      <c r="M37" s="141" t="s">
        <v>157</v>
      </c>
      <c r="N37" s="145" t="s">
        <v>178</v>
      </c>
      <c r="O37" s="144">
        <v>2024</v>
      </c>
      <c r="P37" s="144">
        <v>2024</v>
      </c>
      <c r="Q37" s="145" t="s">
        <v>154</v>
      </c>
      <c r="R37" s="146" t="s">
        <v>176</v>
      </c>
    </row>
    <row r="38" spans="2:23" s="27" customFormat="1" ht="57.75" customHeight="1">
      <c r="B38" s="118" t="str">
        <f>+EVALUACION!B39</f>
        <v>EJECUCIÓN</v>
      </c>
      <c r="C38" s="265" t="str">
        <f>+EVALUACION!C39</f>
        <v>Incumplimiento por parte del contratista en la entrega de los productos contemplados para cada actividad</v>
      </c>
      <c r="D38" s="265"/>
      <c r="E38" s="265"/>
      <c r="F38" s="265"/>
      <c r="G38" s="266" t="s">
        <v>189</v>
      </c>
      <c r="H38" s="267"/>
      <c r="I38" s="84">
        <f>+EVALUACION!I39</f>
        <v>3</v>
      </c>
      <c r="J38" s="84">
        <f>+EVALUACION!J39</f>
        <v>4</v>
      </c>
      <c r="K38" s="84">
        <f t="shared" si="2"/>
        <v>7</v>
      </c>
      <c r="L38" s="84" t="str">
        <f t="shared" si="1"/>
        <v>ALTO</v>
      </c>
      <c r="M38" s="141" t="s">
        <v>152</v>
      </c>
      <c r="N38" s="145" t="s">
        <v>178</v>
      </c>
      <c r="O38" s="144">
        <v>2024</v>
      </c>
      <c r="P38" s="144">
        <v>2024</v>
      </c>
      <c r="Q38" s="145" t="s">
        <v>154</v>
      </c>
      <c r="R38" s="146" t="s">
        <v>176</v>
      </c>
    </row>
    <row r="39" spans="2:23" s="27" customFormat="1" ht="57.75" customHeight="1">
      <c r="B39" s="118" t="str">
        <f>+EVALUACION!B40</f>
        <v>EJECUCIÓN</v>
      </c>
      <c r="C39" s="265" t="str">
        <f>+EVALUACION!C40</f>
        <v>Paros huelgas, situaciones de orden público o situaciones externas como pandemias  que afecten el cumplimiento de obligaciones cuando se hace trabajo en campo</v>
      </c>
      <c r="D39" s="265"/>
      <c r="E39" s="265"/>
      <c r="F39" s="265"/>
      <c r="G39" s="266" t="s">
        <v>190</v>
      </c>
      <c r="H39" s="267"/>
      <c r="I39" s="84">
        <f>+EVALUACION!I40</f>
        <v>2</v>
      </c>
      <c r="J39" s="84">
        <f>+EVALUACION!J40</f>
        <v>4</v>
      </c>
      <c r="K39" s="84">
        <f t="shared" si="2"/>
        <v>6</v>
      </c>
      <c r="L39" s="84" t="str">
        <f t="shared" si="1"/>
        <v>ALTO</v>
      </c>
      <c r="M39" s="141" t="s">
        <v>152</v>
      </c>
      <c r="N39" s="145" t="s">
        <v>178</v>
      </c>
      <c r="O39" s="144">
        <v>2024</v>
      </c>
      <c r="P39" s="144">
        <v>2024</v>
      </c>
      <c r="Q39" s="145" t="s">
        <v>154</v>
      </c>
      <c r="R39" s="146" t="s">
        <v>176</v>
      </c>
    </row>
    <row r="40" spans="2:23" s="27" customFormat="1" ht="57.75" customHeight="1" thickBot="1">
      <c r="B40" s="120" t="str">
        <f>+EVALUACION!B41</f>
        <v>EJECUCIÓN</v>
      </c>
      <c r="C40" s="303" t="str">
        <f>+EVALUACION!C41</f>
        <v>Eventos naturales tales como lluvias o dificultades climáticas</v>
      </c>
      <c r="D40" s="303"/>
      <c r="E40" s="303"/>
      <c r="F40" s="303"/>
      <c r="G40" s="303" t="s">
        <v>191</v>
      </c>
      <c r="H40" s="303"/>
      <c r="I40" s="92">
        <f>+EVALUACION!I41</f>
        <v>2</v>
      </c>
      <c r="J40" s="92">
        <f>+EVALUACION!J41</f>
        <v>4</v>
      </c>
      <c r="K40" s="92">
        <f t="shared" si="2"/>
        <v>6</v>
      </c>
      <c r="L40" s="92" t="str">
        <f t="shared" si="1"/>
        <v>ALTO</v>
      </c>
      <c r="M40" s="92" t="s">
        <v>152</v>
      </c>
      <c r="N40" s="151" t="s">
        <v>178</v>
      </c>
      <c r="O40" s="147">
        <v>2024</v>
      </c>
      <c r="P40" s="152">
        <v>2024</v>
      </c>
      <c r="Q40" s="151" t="s">
        <v>154</v>
      </c>
      <c r="R40" s="146" t="s">
        <v>176</v>
      </c>
    </row>
    <row r="41" spans="2:23" ht="12.75" customHeight="1">
      <c r="B41" s="73"/>
      <c r="C41" s="74"/>
      <c r="D41" s="74"/>
      <c r="E41" s="74"/>
      <c r="F41" s="74"/>
      <c r="G41" s="74"/>
      <c r="H41" s="74"/>
      <c r="I41" s="74"/>
      <c r="J41" s="74"/>
      <c r="K41" s="74"/>
      <c r="L41" s="74"/>
      <c r="M41" s="74"/>
      <c r="N41" s="74"/>
      <c r="O41" s="96"/>
      <c r="P41" s="74"/>
      <c r="Q41" s="74"/>
      <c r="R41" s="153"/>
    </row>
    <row r="42" spans="2:23">
      <c r="B42" s="73"/>
      <c r="C42" s="302" t="s">
        <v>132</v>
      </c>
      <c r="D42" s="302"/>
      <c r="E42" s="302"/>
      <c r="F42" s="302"/>
      <c r="G42" s="74"/>
      <c r="H42" s="219" t="s">
        <v>192</v>
      </c>
      <c r="I42" s="219"/>
      <c r="J42" s="219"/>
      <c r="K42" s="219"/>
      <c r="L42" s="121"/>
      <c r="M42" s="121"/>
      <c r="N42" s="121"/>
      <c r="O42" s="121"/>
      <c r="P42" s="121"/>
      <c r="Q42" s="121"/>
      <c r="R42" s="3"/>
    </row>
    <row r="43" spans="2:23" ht="19.5" customHeight="1">
      <c r="B43" s="233" t="s">
        <v>104</v>
      </c>
      <c r="C43" s="283" t="s">
        <v>105</v>
      </c>
      <c r="D43" s="284"/>
      <c r="E43" s="285"/>
      <c r="F43" s="98" t="s">
        <v>106</v>
      </c>
      <c r="G43" s="74"/>
      <c r="H43" s="283" t="s">
        <v>107</v>
      </c>
      <c r="I43" s="285"/>
      <c r="J43" s="283" t="s">
        <v>106</v>
      </c>
      <c r="K43" s="285"/>
      <c r="L43" s="103"/>
      <c r="M43" s="103"/>
      <c r="N43" s="219" t="s">
        <v>132</v>
      </c>
      <c r="O43" s="219"/>
      <c r="P43" s="219"/>
      <c r="Q43" s="103"/>
      <c r="R43" s="3"/>
    </row>
    <row r="44" spans="2:23" ht="21" customHeight="1">
      <c r="B44" s="233"/>
      <c r="C44" s="276" t="s">
        <v>108</v>
      </c>
      <c r="D44" s="277"/>
      <c r="E44" s="278"/>
      <c r="F44" s="100">
        <v>1</v>
      </c>
      <c r="G44" s="74"/>
      <c r="H44" s="276" t="s">
        <v>109</v>
      </c>
      <c r="I44" s="278"/>
      <c r="J44" s="276">
        <v>1</v>
      </c>
      <c r="K44" s="278"/>
      <c r="L44" s="103"/>
      <c r="M44" s="103"/>
      <c r="N44" s="295" t="s">
        <v>118</v>
      </c>
      <c r="O44" s="296"/>
      <c r="P44" s="112" t="s">
        <v>131</v>
      </c>
      <c r="Q44" s="103"/>
      <c r="R44" s="3"/>
    </row>
    <row r="45" spans="2:23" ht="15.75" customHeight="1">
      <c r="B45" s="233"/>
      <c r="C45" s="276" t="s">
        <v>110</v>
      </c>
      <c r="D45" s="277"/>
      <c r="E45" s="278"/>
      <c r="F45" s="100">
        <v>2</v>
      </c>
      <c r="G45" s="74"/>
      <c r="H45" s="276" t="s">
        <v>111</v>
      </c>
      <c r="I45" s="278"/>
      <c r="J45" s="276">
        <v>2</v>
      </c>
      <c r="K45" s="278"/>
      <c r="L45" s="103"/>
      <c r="M45" s="103"/>
      <c r="N45" s="268" t="s">
        <v>133</v>
      </c>
      <c r="O45" s="269"/>
      <c r="P45" s="113" t="s">
        <v>134</v>
      </c>
      <c r="Q45" s="103"/>
      <c r="R45" s="3"/>
      <c r="T45" s="5"/>
      <c r="U45" s="5"/>
      <c r="V45" s="5"/>
      <c r="W45" s="5"/>
    </row>
    <row r="46" spans="2:23" ht="24.75" customHeight="1">
      <c r="B46" s="233"/>
      <c r="C46" s="276" t="s">
        <v>112</v>
      </c>
      <c r="D46" s="277"/>
      <c r="E46" s="278"/>
      <c r="F46" s="100">
        <v>3</v>
      </c>
      <c r="G46" s="74"/>
      <c r="H46" s="276" t="s">
        <v>113</v>
      </c>
      <c r="I46" s="278"/>
      <c r="J46" s="276">
        <v>3</v>
      </c>
      <c r="K46" s="278"/>
      <c r="L46" s="103"/>
      <c r="M46" s="103"/>
      <c r="N46" s="230" t="s">
        <v>135</v>
      </c>
      <c r="O46" s="270"/>
      <c r="P46" s="113" t="s">
        <v>136</v>
      </c>
      <c r="Q46" s="103"/>
      <c r="R46" s="3"/>
    </row>
    <row r="47" spans="2:23" ht="18" customHeight="1">
      <c r="B47" s="233"/>
      <c r="C47" s="276" t="s">
        <v>114</v>
      </c>
      <c r="D47" s="277"/>
      <c r="E47" s="278"/>
      <c r="F47" s="100">
        <v>4</v>
      </c>
      <c r="G47" s="74"/>
      <c r="H47" s="276" t="s">
        <v>115</v>
      </c>
      <c r="I47" s="278"/>
      <c r="J47" s="276">
        <v>4</v>
      </c>
      <c r="K47" s="278"/>
      <c r="L47" s="103"/>
      <c r="M47" s="103"/>
      <c r="N47" s="280">
        <v>5</v>
      </c>
      <c r="O47" s="281"/>
      <c r="P47" s="113" t="s">
        <v>137</v>
      </c>
      <c r="Q47" s="103"/>
      <c r="R47" s="3"/>
    </row>
    <row r="48" spans="2:23" ht="21" customHeight="1" thickBot="1">
      <c r="B48" s="233"/>
      <c r="C48" s="276" t="s">
        <v>116</v>
      </c>
      <c r="D48" s="277"/>
      <c r="E48" s="278"/>
      <c r="F48" s="100">
        <v>5</v>
      </c>
      <c r="G48" s="74"/>
      <c r="H48" s="276" t="s">
        <v>117</v>
      </c>
      <c r="I48" s="278"/>
      <c r="J48" s="276">
        <v>5</v>
      </c>
      <c r="K48" s="278"/>
      <c r="L48" s="103"/>
      <c r="M48" s="103"/>
      <c r="N48" s="297" t="s">
        <v>138</v>
      </c>
      <c r="O48" s="298"/>
      <c r="P48" s="122" t="s">
        <v>139</v>
      </c>
      <c r="Q48" s="103"/>
      <c r="R48" s="3"/>
    </row>
    <row r="49" spans="2:18">
      <c r="B49" s="73"/>
      <c r="C49" s="74"/>
      <c r="D49" s="74"/>
      <c r="E49" s="74"/>
      <c r="F49" s="74"/>
      <c r="G49" s="74"/>
      <c r="H49" s="74"/>
      <c r="I49" s="74"/>
      <c r="J49" s="74"/>
      <c r="K49" s="74"/>
      <c r="L49" s="74"/>
      <c r="M49" s="74"/>
      <c r="N49" s="74"/>
      <c r="O49" s="74"/>
      <c r="P49" s="74"/>
      <c r="Q49" s="74"/>
      <c r="R49" s="3"/>
    </row>
    <row r="50" spans="2:18" ht="18" customHeight="1">
      <c r="B50" s="73"/>
      <c r="C50" s="219" t="s">
        <v>118</v>
      </c>
      <c r="D50" s="219"/>
      <c r="E50" s="219"/>
      <c r="F50" s="219"/>
      <c r="G50" s="219"/>
      <c r="H50" s="219"/>
      <c r="I50" s="219"/>
      <c r="J50" s="219"/>
      <c r="K50" s="219"/>
      <c r="L50" s="219"/>
      <c r="M50" s="219"/>
      <c r="N50" s="219"/>
      <c r="O50" s="219"/>
      <c r="P50" s="219"/>
      <c r="Q50" s="219"/>
      <c r="R50" s="3"/>
    </row>
    <row r="51" spans="2:18" ht="68.25" customHeight="1">
      <c r="B51" s="73"/>
      <c r="C51" s="276" t="s">
        <v>119</v>
      </c>
      <c r="D51" s="277"/>
      <c r="E51" s="277"/>
      <c r="F51" s="278"/>
      <c r="G51" s="276" t="s">
        <v>120</v>
      </c>
      <c r="H51" s="278"/>
      <c r="I51" s="276" t="s">
        <v>121</v>
      </c>
      <c r="J51" s="277"/>
      <c r="K51" s="278"/>
      <c r="L51" s="276" t="s">
        <v>122</v>
      </c>
      <c r="M51" s="278"/>
      <c r="N51" s="276" t="s">
        <v>123</v>
      </c>
      <c r="O51" s="278"/>
      <c r="P51" s="276" t="s">
        <v>124</v>
      </c>
      <c r="Q51" s="278"/>
      <c r="R51" s="3"/>
    </row>
    <row r="52" spans="2:18" ht="60" customHeight="1">
      <c r="B52" s="73"/>
      <c r="C52" s="276" t="s">
        <v>125</v>
      </c>
      <c r="D52" s="277"/>
      <c r="E52" s="277"/>
      <c r="F52" s="278"/>
      <c r="G52" s="276" t="s">
        <v>126</v>
      </c>
      <c r="H52" s="278"/>
      <c r="I52" s="276" t="s">
        <v>127</v>
      </c>
      <c r="J52" s="277"/>
      <c r="K52" s="278"/>
      <c r="L52" s="276" t="s">
        <v>128</v>
      </c>
      <c r="M52" s="278"/>
      <c r="N52" s="276" t="s">
        <v>129</v>
      </c>
      <c r="O52" s="278"/>
      <c r="P52" s="276" t="s">
        <v>130</v>
      </c>
      <c r="Q52" s="278"/>
      <c r="R52" s="3"/>
    </row>
    <row r="53" spans="2:18">
      <c r="B53" s="73"/>
      <c r="C53" s="287" t="s">
        <v>105</v>
      </c>
      <c r="D53" s="288"/>
      <c r="E53" s="289"/>
      <c r="F53" s="293" t="s">
        <v>106</v>
      </c>
      <c r="G53" s="295" t="s">
        <v>109</v>
      </c>
      <c r="H53" s="296"/>
      <c r="I53" s="295" t="s">
        <v>111</v>
      </c>
      <c r="J53" s="304"/>
      <c r="K53" s="296"/>
      <c r="L53" s="295" t="s">
        <v>113</v>
      </c>
      <c r="M53" s="296"/>
      <c r="N53" s="295" t="s">
        <v>115</v>
      </c>
      <c r="O53" s="296"/>
      <c r="P53" s="283" t="s">
        <v>117</v>
      </c>
      <c r="Q53" s="285"/>
      <c r="R53" s="3"/>
    </row>
    <row r="54" spans="2:18">
      <c r="B54" s="73"/>
      <c r="C54" s="290"/>
      <c r="D54" s="291"/>
      <c r="E54" s="292"/>
      <c r="F54" s="294"/>
      <c r="G54" s="271">
        <v>1</v>
      </c>
      <c r="H54" s="272"/>
      <c r="I54" s="271">
        <v>2</v>
      </c>
      <c r="J54" s="282"/>
      <c r="K54" s="272"/>
      <c r="L54" s="271">
        <v>3</v>
      </c>
      <c r="M54" s="272"/>
      <c r="N54" s="271">
        <v>4</v>
      </c>
      <c r="O54" s="272"/>
      <c r="P54" s="271">
        <v>5</v>
      </c>
      <c r="Q54" s="272"/>
      <c r="R54" s="3"/>
    </row>
    <row r="55" spans="2:18" ht="19.5" customHeight="1">
      <c r="B55" s="73"/>
      <c r="C55" s="276" t="s">
        <v>108</v>
      </c>
      <c r="D55" s="277"/>
      <c r="E55" s="278"/>
      <c r="F55" s="107">
        <v>1</v>
      </c>
      <c r="G55" s="273">
        <v>2</v>
      </c>
      <c r="H55" s="275"/>
      <c r="I55" s="273">
        <v>3</v>
      </c>
      <c r="J55" s="274"/>
      <c r="K55" s="275"/>
      <c r="L55" s="273">
        <v>4</v>
      </c>
      <c r="M55" s="275"/>
      <c r="N55" s="280">
        <v>5</v>
      </c>
      <c r="O55" s="281"/>
      <c r="P55" s="230">
        <v>6</v>
      </c>
      <c r="Q55" s="270"/>
      <c r="R55" s="3"/>
    </row>
    <row r="56" spans="2:18" ht="21.75" customHeight="1">
      <c r="B56" s="73"/>
      <c r="C56" s="276" t="s">
        <v>110</v>
      </c>
      <c r="D56" s="277"/>
      <c r="E56" s="278"/>
      <c r="F56" s="107">
        <v>2</v>
      </c>
      <c r="G56" s="273">
        <v>3</v>
      </c>
      <c r="H56" s="275"/>
      <c r="I56" s="273">
        <v>4</v>
      </c>
      <c r="J56" s="274"/>
      <c r="K56" s="275"/>
      <c r="L56" s="280">
        <v>5</v>
      </c>
      <c r="M56" s="281"/>
      <c r="N56" s="230">
        <v>6</v>
      </c>
      <c r="O56" s="270"/>
      <c r="P56" s="230">
        <v>7</v>
      </c>
      <c r="Q56" s="270"/>
      <c r="R56" s="3"/>
    </row>
    <row r="57" spans="2:18" ht="21" customHeight="1">
      <c r="B57" s="73"/>
      <c r="C57" s="276" t="s">
        <v>112</v>
      </c>
      <c r="D57" s="277"/>
      <c r="E57" s="278"/>
      <c r="F57" s="107">
        <v>3</v>
      </c>
      <c r="G57" s="273">
        <v>4</v>
      </c>
      <c r="H57" s="275"/>
      <c r="I57" s="280">
        <v>5</v>
      </c>
      <c r="J57" s="286"/>
      <c r="K57" s="281"/>
      <c r="L57" s="230">
        <v>6</v>
      </c>
      <c r="M57" s="270"/>
      <c r="N57" s="230">
        <v>7</v>
      </c>
      <c r="O57" s="270"/>
      <c r="P57" s="268">
        <v>8</v>
      </c>
      <c r="Q57" s="269"/>
      <c r="R57" s="3"/>
    </row>
    <row r="58" spans="2:18" ht="21" customHeight="1">
      <c r="B58" s="73"/>
      <c r="C58" s="276" t="s">
        <v>114</v>
      </c>
      <c r="D58" s="277"/>
      <c r="E58" s="278"/>
      <c r="F58" s="107">
        <v>4</v>
      </c>
      <c r="G58" s="280">
        <v>5</v>
      </c>
      <c r="H58" s="281"/>
      <c r="I58" s="230">
        <v>6</v>
      </c>
      <c r="J58" s="279"/>
      <c r="K58" s="270"/>
      <c r="L58" s="230">
        <v>7</v>
      </c>
      <c r="M58" s="270"/>
      <c r="N58" s="268">
        <v>8</v>
      </c>
      <c r="O58" s="269"/>
      <c r="P58" s="268">
        <v>9</v>
      </c>
      <c r="Q58" s="269"/>
      <c r="R58" s="3"/>
    </row>
    <row r="59" spans="2:18" ht="21" customHeight="1">
      <c r="B59" s="73"/>
      <c r="C59" s="276" t="s">
        <v>116</v>
      </c>
      <c r="D59" s="277"/>
      <c r="E59" s="278"/>
      <c r="F59" s="107">
        <v>5</v>
      </c>
      <c r="G59" s="230">
        <v>6</v>
      </c>
      <c r="H59" s="270"/>
      <c r="I59" s="230">
        <v>7</v>
      </c>
      <c r="J59" s="279"/>
      <c r="K59" s="270"/>
      <c r="L59" s="268">
        <v>8</v>
      </c>
      <c r="M59" s="269"/>
      <c r="N59" s="268">
        <v>9</v>
      </c>
      <c r="O59" s="269"/>
      <c r="P59" s="268">
        <v>10</v>
      </c>
      <c r="Q59" s="269"/>
      <c r="R59" s="3"/>
    </row>
    <row r="60" spans="2:18" ht="13.5" thickBot="1">
      <c r="B60" s="76"/>
      <c r="C60" s="77"/>
      <c r="D60" s="77"/>
      <c r="E60" s="77"/>
      <c r="F60" s="77"/>
      <c r="G60" s="77"/>
      <c r="H60" s="77"/>
      <c r="I60" s="77"/>
      <c r="J60" s="77"/>
      <c r="K60" s="77"/>
      <c r="L60" s="77"/>
      <c r="M60" s="77"/>
      <c r="N60" s="77"/>
      <c r="O60" s="77"/>
      <c r="P60" s="77"/>
      <c r="Q60" s="77"/>
      <c r="R60" s="9"/>
    </row>
  </sheetData>
  <mergeCells count="142">
    <mergeCell ref="G25:H25"/>
    <mergeCell ref="B7:R7"/>
    <mergeCell ref="G16:H16"/>
    <mergeCell ref="G15:H15"/>
    <mergeCell ref="C39:F39"/>
    <mergeCell ref="G36:H36"/>
    <mergeCell ref="G37:H37"/>
    <mergeCell ref="G38:H38"/>
    <mergeCell ref="G39:H39"/>
    <mergeCell ref="C21:F21"/>
    <mergeCell ref="G21:H21"/>
    <mergeCell ref="C24:F24"/>
    <mergeCell ref="G24:H24"/>
    <mergeCell ref="G30:H30"/>
    <mergeCell ref="C31:F31"/>
    <mergeCell ref="G31:H31"/>
    <mergeCell ref="C32:F32"/>
    <mergeCell ref="G32:H32"/>
    <mergeCell ref="C26:F26"/>
    <mergeCell ref="G26:H26"/>
    <mergeCell ref="C27:F27"/>
    <mergeCell ref="G27:H27"/>
    <mergeCell ref="C28:F28"/>
    <mergeCell ref="G28:H28"/>
    <mergeCell ref="C25:F25"/>
    <mergeCell ref="P57:Q57"/>
    <mergeCell ref="P58:Q58"/>
    <mergeCell ref="C34:F34"/>
    <mergeCell ref="B2:B4"/>
    <mergeCell ref="C16:F16"/>
    <mergeCell ref="C20:F20"/>
    <mergeCell ref="G20:H20"/>
    <mergeCell ref="C17:F17"/>
    <mergeCell ref="G17:H17"/>
    <mergeCell ref="C15:F15"/>
    <mergeCell ref="C2:P4"/>
    <mergeCell ref="Q2:R4"/>
    <mergeCell ref="B9:R9"/>
    <mergeCell ref="B8:R8"/>
    <mergeCell ref="B10:R10"/>
    <mergeCell ref="C18:F18"/>
    <mergeCell ref="G18:H18"/>
    <mergeCell ref="C19:F19"/>
    <mergeCell ref="G19:H19"/>
    <mergeCell ref="C22:F22"/>
    <mergeCell ref="G22:H22"/>
    <mergeCell ref="C23:F23"/>
    <mergeCell ref="G23:H23"/>
    <mergeCell ref="B6:R6"/>
    <mergeCell ref="P59:Q59"/>
    <mergeCell ref="N59:O59"/>
    <mergeCell ref="G56:H56"/>
    <mergeCell ref="C58:E58"/>
    <mergeCell ref="G57:H57"/>
    <mergeCell ref="G58:H58"/>
    <mergeCell ref="G29:H29"/>
    <mergeCell ref="C30:F30"/>
    <mergeCell ref="H44:I44"/>
    <mergeCell ref="C42:F42"/>
    <mergeCell ref="H42:K42"/>
    <mergeCell ref="C29:F29"/>
    <mergeCell ref="C33:F33"/>
    <mergeCell ref="G33:H33"/>
    <mergeCell ref="C40:F40"/>
    <mergeCell ref="C50:Q50"/>
    <mergeCell ref="G53:H53"/>
    <mergeCell ref="G40:H40"/>
    <mergeCell ref="P55:Q55"/>
    <mergeCell ref="P56:Q56"/>
    <mergeCell ref="I53:K53"/>
    <mergeCell ref="P54:Q54"/>
    <mergeCell ref="N53:O53"/>
    <mergeCell ref="P53:Q53"/>
    <mergeCell ref="N51:O51"/>
    <mergeCell ref="N52:O52"/>
    <mergeCell ref="L51:M51"/>
    <mergeCell ref="L52:M52"/>
    <mergeCell ref="N47:O47"/>
    <mergeCell ref="N48:O48"/>
    <mergeCell ref="P51:Q51"/>
    <mergeCell ref="P52:Q52"/>
    <mergeCell ref="L53:M53"/>
    <mergeCell ref="N43:P43"/>
    <mergeCell ref="N44:O44"/>
    <mergeCell ref="N45:O45"/>
    <mergeCell ref="C46:E46"/>
    <mergeCell ref="H46:I46"/>
    <mergeCell ref="J46:K46"/>
    <mergeCell ref="J43:K43"/>
    <mergeCell ref="C44:E44"/>
    <mergeCell ref="J45:K45"/>
    <mergeCell ref="N46:O46"/>
    <mergeCell ref="B43:B48"/>
    <mergeCell ref="C43:E43"/>
    <mergeCell ref="H43:I43"/>
    <mergeCell ref="C55:E55"/>
    <mergeCell ref="C56:E56"/>
    <mergeCell ref="C57:E57"/>
    <mergeCell ref="C51:F51"/>
    <mergeCell ref="C52:F52"/>
    <mergeCell ref="I57:K57"/>
    <mergeCell ref="C47:E47"/>
    <mergeCell ref="C48:E48"/>
    <mergeCell ref="H48:I48"/>
    <mergeCell ref="J48:K48"/>
    <mergeCell ref="C53:E54"/>
    <mergeCell ref="J47:K47"/>
    <mergeCell ref="F53:F54"/>
    <mergeCell ref="H47:I47"/>
    <mergeCell ref="G51:H51"/>
    <mergeCell ref="G52:H52"/>
    <mergeCell ref="I51:K51"/>
    <mergeCell ref="I52:K52"/>
    <mergeCell ref="J44:K44"/>
    <mergeCell ref="C45:E45"/>
    <mergeCell ref="H45:I45"/>
    <mergeCell ref="N54:O54"/>
    <mergeCell ref="N55:O55"/>
    <mergeCell ref="N56:O56"/>
    <mergeCell ref="N57:O57"/>
    <mergeCell ref="N58:O58"/>
    <mergeCell ref="L58:M58"/>
    <mergeCell ref="L55:M55"/>
    <mergeCell ref="L56:M56"/>
    <mergeCell ref="I54:K54"/>
    <mergeCell ref="I55:K55"/>
    <mergeCell ref="I58:K58"/>
    <mergeCell ref="C35:F35"/>
    <mergeCell ref="G34:H34"/>
    <mergeCell ref="G35:H35"/>
    <mergeCell ref="C36:F36"/>
    <mergeCell ref="C37:F37"/>
    <mergeCell ref="C38:F38"/>
    <mergeCell ref="L59:M59"/>
    <mergeCell ref="L57:M57"/>
    <mergeCell ref="L54:M54"/>
    <mergeCell ref="G59:H59"/>
    <mergeCell ref="I56:K56"/>
    <mergeCell ref="G54:H54"/>
    <mergeCell ref="G55:H55"/>
    <mergeCell ref="C59:E59"/>
    <mergeCell ref="I59:K59"/>
  </mergeCells>
  <conditionalFormatting sqref="J16:K40 M16:Q40">
    <cfRule type="expression" dxfId="12" priority="29" stopIfTrue="1">
      <formula>"""bajo"""</formula>
    </cfRule>
  </conditionalFormatting>
  <conditionalFormatting sqref="L16:L40">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2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4"/>
  <sheetViews>
    <sheetView showGridLines="0" topLeftCell="B1" zoomScale="70" zoomScaleNormal="70" zoomScaleSheetLayoutView="25" zoomScalePageLayoutView="70" workbookViewId="0">
      <selection activeCell="B6" sqref="B6:X6"/>
    </sheetView>
  </sheetViews>
  <sheetFormatPr defaultColWidth="11.42578125" defaultRowHeight="14.25"/>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c r="S1" s="15"/>
    </row>
    <row r="2" spans="2:24" s="14" customFormat="1" ht="54" customHeight="1">
      <c r="B2" s="333"/>
      <c r="C2" s="334" t="s">
        <v>16</v>
      </c>
      <c r="D2" s="334"/>
      <c r="E2" s="334"/>
      <c r="F2" s="334"/>
      <c r="G2" s="334"/>
      <c r="H2" s="334"/>
      <c r="I2" s="334"/>
      <c r="J2" s="334"/>
      <c r="K2" s="334"/>
      <c r="L2" s="334"/>
      <c r="M2" s="334"/>
      <c r="N2" s="334"/>
      <c r="O2" s="334"/>
      <c r="P2" s="334"/>
      <c r="Q2" s="334"/>
      <c r="R2" s="334"/>
      <c r="S2" s="334"/>
      <c r="T2" s="334"/>
      <c r="U2" s="334"/>
      <c r="V2" s="334"/>
      <c r="W2" s="258" t="s">
        <v>1</v>
      </c>
      <c r="X2" s="312"/>
    </row>
    <row r="3" spans="2:24" s="14" customFormat="1" ht="31.5" customHeight="1">
      <c r="B3" s="333"/>
      <c r="C3" s="334"/>
      <c r="D3" s="334"/>
      <c r="E3" s="334"/>
      <c r="F3" s="334"/>
      <c r="G3" s="334"/>
      <c r="H3" s="334"/>
      <c r="I3" s="334"/>
      <c r="J3" s="334"/>
      <c r="K3" s="334"/>
      <c r="L3" s="334"/>
      <c r="M3" s="334"/>
      <c r="N3" s="334"/>
      <c r="O3" s="334"/>
      <c r="P3" s="334"/>
      <c r="Q3" s="334"/>
      <c r="R3" s="334"/>
      <c r="S3" s="334"/>
      <c r="T3" s="334"/>
      <c r="U3" s="334"/>
      <c r="V3" s="334"/>
      <c r="W3" s="313"/>
      <c r="X3" s="314"/>
    </row>
    <row r="4" spans="2:24" s="14" customFormat="1" ht="47.25" customHeight="1">
      <c r="B4" s="333"/>
      <c r="C4" s="334"/>
      <c r="D4" s="334"/>
      <c r="E4" s="334"/>
      <c r="F4" s="334"/>
      <c r="G4" s="334"/>
      <c r="H4" s="334"/>
      <c r="I4" s="334"/>
      <c r="J4" s="334"/>
      <c r="K4" s="334"/>
      <c r="L4" s="334"/>
      <c r="M4" s="334"/>
      <c r="N4" s="334"/>
      <c r="O4" s="334"/>
      <c r="P4" s="334"/>
      <c r="Q4" s="334"/>
      <c r="R4" s="334"/>
      <c r="S4" s="334"/>
      <c r="T4" s="334"/>
      <c r="U4" s="334"/>
      <c r="V4" s="334"/>
      <c r="W4" s="315"/>
      <c r="X4" s="316"/>
    </row>
    <row r="5" spans="2:24" s="14" customFormat="1" ht="32.25" customHeight="1" thickBot="1">
      <c r="B5" s="43"/>
      <c r="C5" s="43"/>
      <c r="D5" s="43"/>
      <c r="E5" s="43"/>
      <c r="F5" s="43"/>
      <c r="G5" s="43"/>
      <c r="H5" s="43"/>
      <c r="I5" s="43"/>
      <c r="J5" s="43"/>
      <c r="K5" s="43"/>
      <c r="L5" s="43"/>
      <c r="M5" s="43"/>
      <c r="N5" s="43"/>
      <c r="O5" s="43"/>
      <c r="P5" s="43"/>
      <c r="Q5" s="43"/>
      <c r="R5" s="43"/>
      <c r="S5" s="44"/>
      <c r="T5" s="43"/>
      <c r="U5" s="43"/>
      <c r="V5" s="43"/>
      <c r="W5" s="43"/>
      <c r="X5" s="43"/>
    </row>
    <row r="6" spans="2:24" ht="91.5" customHeight="1">
      <c r="B6" s="346" t="str">
        <f>+EVALUACION!B6</f>
        <v>Objeto Contractual: DESARROLLAR LAS ACTIVIDADES RECREO DEPORTIVAS Y LOGÍSTICAS QUE SE REQUIERAN PARA LA REALIZACIÓN DE LA INICIATIVA “FESTIVAL RECREODEPORTIVO - TUNJO FESTIVAL” EN EL MARCO DEL PROYECTO 2037 DENOMINADO POR EL BIENESTAR RECREO DEPORTIVO DE TUNJUELITO</v>
      </c>
      <c r="C6" s="347"/>
      <c r="D6" s="347"/>
      <c r="E6" s="347"/>
      <c r="F6" s="347"/>
      <c r="G6" s="347"/>
      <c r="H6" s="347"/>
      <c r="I6" s="347"/>
      <c r="J6" s="347"/>
      <c r="K6" s="347"/>
      <c r="L6" s="347"/>
      <c r="M6" s="347"/>
      <c r="N6" s="347"/>
      <c r="O6" s="347"/>
      <c r="P6" s="347"/>
      <c r="Q6" s="347"/>
      <c r="R6" s="347"/>
      <c r="S6" s="347"/>
      <c r="T6" s="347"/>
      <c r="U6" s="347"/>
      <c r="V6" s="347"/>
      <c r="W6" s="347"/>
      <c r="X6" s="348"/>
    </row>
    <row r="7" spans="2:24" ht="26.25" customHeight="1">
      <c r="B7" s="317" t="s">
        <v>193</v>
      </c>
      <c r="C7" s="318"/>
      <c r="D7" s="318"/>
      <c r="E7" s="318"/>
      <c r="F7" s="318"/>
      <c r="G7" s="318"/>
      <c r="H7" s="318"/>
      <c r="I7" s="318"/>
      <c r="J7" s="318"/>
      <c r="K7" s="318"/>
      <c r="L7" s="318"/>
      <c r="M7" s="318"/>
      <c r="N7" s="318"/>
      <c r="O7" s="318"/>
      <c r="P7" s="318"/>
      <c r="Q7" s="318"/>
      <c r="R7" s="318"/>
      <c r="S7" s="318"/>
      <c r="T7" s="318"/>
      <c r="U7" s="318"/>
      <c r="V7" s="318"/>
      <c r="W7" s="318"/>
      <c r="X7" s="319"/>
    </row>
    <row r="8" spans="2:24" ht="20.25" customHeight="1">
      <c r="B8" s="317"/>
      <c r="C8" s="318"/>
      <c r="D8" s="318"/>
      <c r="E8" s="318"/>
      <c r="F8" s="318"/>
      <c r="G8" s="318"/>
      <c r="H8" s="318"/>
      <c r="I8" s="318"/>
      <c r="J8" s="318"/>
      <c r="K8" s="318"/>
      <c r="L8" s="318"/>
      <c r="M8" s="318"/>
      <c r="N8" s="318"/>
      <c r="O8" s="318"/>
      <c r="P8" s="318"/>
      <c r="Q8" s="318"/>
      <c r="R8" s="318"/>
      <c r="S8" s="318"/>
      <c r="T8" s="318"/>
      <c r="U8" s="318"/>
      <c r="V8" s="318"/>
      <c r="W8" s="318"/>
      <c r="X8" s="319"/>
    </row>
    <row r="9" spans="2:24" ht="24.75" customHeight="1" thickBot="1">
      <c r="B9" s="344"/>
      <c r="C9" s="345"/>
      <c r="D9" s="345"/>
      <c r="E9" s="345"/>
      <c r="F9" s="345"/>
      <c r="G9" s="345"/>
      <c r="H9" s="345"/>
      <c r="I9" s="345"/>
      <c r="J9" s="345"/>
      <c r="K9" s="345"/>
      <c r="L9" s="345"/>
      <c r="M9" s="345"/>
      <c r="N9" s="345"/>
      <c r="O9" s="345"/>
      <c r="P9" s="345"/>
      <c r="Q9" s="345"/>
      <c r="R9" s="345"/>
      <c r="X9" s="53"/>
    </row>
    <row r="10" spans="2:24" ht="106.5" customHeight="1" thickBot="1">
      <c r="B10" s="29" t="s">
        <v>194</v>
      </c>
      <c r="C10" s="30" t="s">
        <v>73</v>
      </c>
      <c r="D10" s="31" t="s">
        <v>195</v>
      </c>
      <c r="E10" s="31" t="s">
        <v>196</v>
      </c>
      <c r="F10" s="31" t="s">
        <v>197</v>
      </c>
      <c r="G10" s="30" t="s">
        <v>74</v>
      </c>
      <c r="H10" s="31" t="s">
        <v>104</v>
      </c>
      <c r="I10" s="31" t="s">
        <v>76</v>
      </c>
      <c r="J10" s="31" t="s">
        <v>198</v>
      </c>
      <c r="K10" s="31" t="s">
        <v>78</v>
      </c>
      <c r="L10" s="31" t="s">
        <v>199</v>
      </c>
      <c r="M10" s="30" t="s">
        <v>200</v>
      </c>
      <c r="N10" s="30" t="s">
        <v>144</v>
      </c>
      <c r="O10" s="31" t="s">
        <v>104</v>
      </c>
      <c r="P10" s="31" t="s">
        <v>76</v>
      </c>
      <c r="Q10" s="31" t="s">
        <v>198</v>
      </c>
      <c r="R10" s="31" t="s">
        <v>78</v>
      </c>
      <c r="S10" s="30" t="s">
        <v>145</v>
      </c>
      <c r="T10" s="30" t="s">
        <v>146</v>
      </c>
      <c r="U10" s="30" t="s">
        <v>147</v>
      </c>
      <c r="V10" s="30" t="s">
        <v>148</v>
      </c>
      <c r="W10" s="30" t="s">
        <v>201</v>
      </c>
      <c r="X10" s="32" t="s">
        <v>150</v>
      </c>
    </row>
    <row r="11" spans="2:24" ht="106.5" customHeight="1">
      <c r="B11" s="33">
        <v>1</v>
      </c>
      <c r="C11" s="34" t="str">
        <f>+'EVALUACION CON CONTROLES'!C16:F16</f>
        <v xml:space="preserve">Requisitos habilitantes inapropiados para el proceso de selección </v>
      </c>
      <c r="D11" s="35" t="str">
        <f>+'EVALUACION CON CONTROLES'!B16</f>
        <v>PLANEACIÓN</v>
      </c>
      <c r="E11" s="35" t="str">
        <f>VLOOKUP(C11,'IDENTIFICACION Y ANALISIS'!$B$19:$F$46,3,FALSE)</f>
        <v>General</v>
      </c>
      <c r="F11" s="35" t="str">
        <f>VLOOKUP(C11,'IDENTIFICACION Y ANALISIS'!$B$19:$F$46,4,FALSE)</f>
        <v>Interno</v>
      </c>
      <c r="G11" s="34" t="str">
        <f>+EVALUACION!H17</f>
        <v>1. Distorsión del proceso de selección
2. Elección de un proponente que no cumpla requisitos legales y/o que no tenga la capacidad para la ejecución
3. Selección adversa
4. Necesidad de iniciar un nuevo proceso</v>
      </c>
      <c r="H11" s="34">
        <f>+EVALUACION!I17</f>
        <v>2</v>
      </c>
      <c r="I11" s="34">
        <f>+EVALUACION!J17</f>
        <v>4</v>
      </c>
      <c r="J11" s="34">
        <f>+EVALUACION!K17</f>
        <v>6</v>
      </c>
      <c r="K11" s="35" t="str">
        <f>+EVALUACION!L17</f>
        <v>ALTO</v>
      </c>
      <c r="L11" s="34" t="s">
        <v>202</v>
      </c>
      <c r="M11" s="35">
        <v>100</v>
      </c>
      <c r="N11" s="34" t="str">
        <f>+'EVALUACION CON CONTROLES'!G16</f>
        <v>Revisión jurídica y efectuar revisiones con los lineamientos de Colombia Compra Eficiente</v>
      </c>
      <c r="O11" s="34">
        <f>+'EVALUACION CON CONTROLES'!I16</f>
        <v>2</v>
      </c>
      <c r="P11" s="34">
        <f>+'EVALUACION CON CONTROLES'!J16</f>
        <v>4</v>
      </c>
      <c r="Q11" s="34">
        <f>+'EVALUACION CON CONTROLES'!K16</f>
        <v>6</v>
      </c>
      <c r="R11" s="35" t="str">
        <f>+'EVALUACION CON CONTROLES'!L16</f>
        <v>ALTO</v>
      </c>
      <c r="S11" s="34" t="str">
        <f>+'EVALUACION CON CONTROLES'!M16</f>
        <v>NO</v>
      </c>
      <c r="T11" s="34" t="str">
        <f>+'EVALUACION CON CONTROLES'!N16</f>
        <v>PROFESIONALES DEL ÁREA DE GESTIÓN DEL DESARROLLO LOCAL DE TUNJUELITO (PLANEACIÓN Y CONTRATACIÓN)</v>
      </c>
      <c r="U11" s="34">
        <f>+'EVALUACION CON CONTROLES'!O16</f>
        <v>2024</v>
      </c>
      <c r="V11" s="34">
        <f>+'EVALUACION CON CONTROLES'!P16</f>
        <v>2024</v>
      </c>
      <c r="W11" s="34" t="str">
        <f>+'EVALUACION CON CONTROLES'!Q16</f>
        <v>SEGUIMIENTO AL PROCESO</v>
      </c>
      <c r="X11" s="36" t="str">
        <f>+'EVALUACION CON CONTROLES'!R16</f>
        <v>ETAPA DE PLANEACIÓN Y SELECCIÓN</v>
      </c>
    </row>
    <row r="12" spans="2:24" ht="106.5" customHeight="1">
      <c r="B12" s="17">
        <v>2</v>
      </c>
      <c r="C12" s="19" t="str">
        <f>+'EVALUACION CON CONTROLES'!C17:F17</f>
        <v>Inadecuado análisis  económico estimativo del valor del contrato</v>
      </c>
      <c r="D12" s="18" t="str">
        <f>+'EVALUACION CON CONTROLES'!B17</f>
        <v>PLANEACIÓN</v>
      </c>
      <c r="E12" s="18" t="str">
        <f>VLOOKUP(C12,'IDENTIFICACION Y ANALISIS'!$B$19:$F$46,3,FALSE)</f>
        <v>General</v>
      </c>
      <c r="F12" s="18" t="str">
        <f>VLOOKUP(C12,'IDENTIFICACION Y ANALISIS'!$B$19:$F$46,4,FALSE)</f>
        <v>Interno</v>
      </c>
      <c r="G12" s="19" t="str">
        <f>+EVALUACION!H18</f>
        <v>1. Sobrecostos o ineficiencia económica del proyecto
2. Pérdidas económica para el contratista o para el FDLT
3. Necesidade de iniciar un nuevo proceso</v>
      </c>
      <c r="H12" s="19">
        <f>+EVALUACION!I18</f>
        <v>3</v>
      </c>
      <c r="I12" s="19">
        <f>+EVALUACION!J18</f>
        <v>4</v>
      </c>
      <c r="J12" s="19">
        <f>+EVALUACION!K18</f>
        <v>7</v>
      </c>
      <c r="K12" s="18" t="str">
        <f>+EVALUACION!L18</f>
        <v>ALTO</v>
      </c>
      <c r="L12" s="19" t="s">
        <v>202</v>
      </c>
      <c r="M12" s="18">
        <v>100</v>
      </c>
      <c r="N12" s="19" t="str">
        <f>+'EVALUACION CON CONTROLES'!G17</f>
        <v>Revisión exhaustiva en el proceso de estudio de mercado siguiendo los lineamientos de Colombia Compra Eficiente</v>
      </c>
      <c r="O12" s="19">
        <f>+'EVALUACION CON CONTROLES'!I17</f>
        <v>3</v>
      </c>
      <c r="P12" s="19">
        <f>+'EVALUACION CON CONTROLES'!J17</f>
        <v>4</v>
      </c>
      <c r="Q12" s="19">
        <f>+'EVALUACION CON CONTROLES'!K17</f>
        <v>7</v>
      </c>
      <c r="R12" s="18" t="str">
        <f>+'EVALUACION CON CONTROLES'!L17</f>
        <v>ALTO</v>
      </c>
      <c r="S12" s="19" t="str">
        <f>+'EVALUACION CON CONTROLES'!M17</f>
        <v>SI</v>
      </c>
      <c r="T12" s="19" t="str">
        <f>+'EVALUACION CON CONTROLES'!N17</f>
        <v>PROFESIONALES DEL ÁREA DE GESTIÓN DEL DESARROLLO LOCAL DE TUNJUELITO (PLANEACIÓN)</v>
      </c>
      <c r="U12" s="19">
        <f>+'EVALUACION CON CONTROLES'!O17</f>
        <v>2024</v>
      </c>
      <c r="V12" s="19">
        <f>+'EVALUACION CON CONTROLES'!P17</f>
        <v>2024</v>
      </c>
      <c r="W12" s="19" t="str">
        <f>+'EVALUACION CON CONTROLES'!Q17</f>
        <v>SEGUIMIENTO AL PROCESO</v>
      </c>
      <c r="X12" s="20" t="str">
        <f>+'EVALUACION CON CONTROLES'!R17</f>
        <v xml:space="preserve">ETAPA DE PLANEACIÓN </v>
      </c>
    </row>
    <row r="13" spans="2:24" ht="106.5" customHeight="1">
      <c r="B13" s="17">
        <v>3</v>
      </c>
      <c r="C13" s="19" t="str">
        <f>+'EVALUACION CON CONTROLES'!C18:F18</f>
        <v xml:space="preserve">Inadecuada  descripción del bien o servicio requerido </v>
      </c>
      <c r="D13" s="18" t="str">
        <f>+'EVALUACION CON CONTROLES'!B18</f>
        <v>PLANEACIÓN</v>
      </c>
      <c r="E13" s="18" t="str">
        <f>VLOOKUP(C13,'IDENTIFICACION Y ANALISIS'!$B$19:$F$46,3,FALSE)</f>
        <v>General</v>
      </c>
      <c r="F13" s="18" t="str">
        <f>VLOOKUP(C13,'IDENTIFICACION Y ANALISIS'!$B$19:$F$46,4,FALSE)</f>
        <v>Interno</v>
      </c>
      <c r="G13" s="19" t="str">
        <f>+EVALUACION!H19</f>
        <v>1. Necesidad de iniciar un nuevo proceso
2. Distorsión del proceso de selección
3. Selección adversa</v>
      </c>
      <c r="H13" s="19">
        <f>+EVALUACION!I19</f>
        <v>2</v>
      </c>
      <c r="I13" s="19">
        <f>+EVALUACION!J19</f>
        <v>4</v>
      </c>
      <c r="J13" s="19">
        <f>+EVALUACION!K19</f>
        <v>6</v>
      </c>
      <c r="K13" s="18" t="str">
        <f>+EVALUACION!L19</f>
        <v>ALTO</v>
      </c>
      <c r="L13" s="19" t="s">
        <v>202</v>
      </c>
      <c r="M13" s="18">
        <v>100</v>
      </c>
      <c r="N13" s="19" t="str">
        <f>+'EVALUACION CON CONTROLES'!G18</f>
        <v>Reducir la probabilidad de ocurrencia del evento</v>
      </c>
      <c r="O13" s="19">
        <f>+'EVALUACION CON CONTROLES'!I18</f>
        <v>2</v>
      </c>
      <c r="P13" s="19">
        <f>+'EVALUACION CON CONTROLES'!J18</f>
        <v>4</v>
      </c>
      <c r="Q13" s="19">
        <f>+'EVALUACION CON CONTROLES'!K18</f>
        <v>6</v>
      </c>
      <c r="R13" s="18" t="str">
        <f>+'EVALUACION CON CONTROLES'!L18</f>
        <v>ALTO</v>
      </c>
      <c r="S13" s="19" t="str">
        <f>+'EVALUACION CON CONTROLES'!M18</f>
        <v>NO</v>
      </c>
      <c r="T13" s="19" t="str">
        <f>+'EVALUACION CON CONTROLES'!N18</f>
        <v>PROFESIONALES DEL ÁREA DE GESTIÓN DEL DESARROLLO LOCAL DE TUNJUELITO (PLANEACIÓN)</v>
      </c>
      <c r="U13" s="19">
        <f>+'EVALUACION CON CONTROLES'!O18</f>
        <v>2024</v>
      </c>
      <c r="V13" s="19">
        <f>+'EVALUACION CON CONTROLES'!P18</f>
        <v>2024</v>
      </c>
      <c r="W13" s="19" t="str">
        <f>+'EVALUACION CON CONTROLES'!Q18</f>
        <v>SEGUIMIENTO AL PROCESO</v>
      </c>
      <c r="X13" s="20" t="str">
        <f>+'EVALUACION CON CONTROLES'!R18</f>
        <v>ETAPA DE PLANEACIÓN</v>
      </c>
    </row>
    <row r="14" spans="2:24" ht="106.5" customHeight="1">
      <c r="B14" s="17">
        <v>4</v>
      </c>
      <c r="C14" s="19" t="str">
        <f>+'EVALUACION CON CONTROLES'!C19:F19</f>
        <v xml:space="preserve">Falta de profundidad en el estudio de sector no identificandose claramente aspectos de oferta y demanda </v>
      </c>
      <c r="D14" s="18" t="str">
        <f>+'EVALUACION CON CONTROLES'!B19</f>
        <v>PLANEACIÓN</v>
      </c>
      <c r="E14" s="18" t="str">
        <f>VLOOKUP(C14,'IDENTIFICACION Y ANALISIS'!$B$19:$F$46,3,FALSE)</f>
        <v>General</v>
      </c>
      <c r="F14" s="18" t="str">
        <f>VLOOKUP(C14,'IDENTIFICACION Y ANALISIS'!$B$19:$F$46,4,FALSE)</f>
        <v>Interno</v>
      </c>
      <c r="G14" s="19" t="str">
        <f>+EVALUACION!H20</f>
        <v>1. Sobrecostos o ineficiencia económica del proyecto
2. Selección adversa
3. No se puede satisfacer la necesidad de la entidad</v>
      </c>
      <c r="H14" s="19">
        <f>+EVALUACION!I20</f>
        <v>3</v>
      </c>
      <c r="I14" s="19">
        <f>+EVALUACION!J20</f>
        <v>4</v>
      </c>
      <c r="J14" s="19">
        <f>+EVALUACION!K20</f>
        <v>7</v>
      </c>
      <c r="K14" s="18" t="str">
        <f>+EVALUACION!L20</f>
        <v>ALTO</v>
      </c>
      <c r="L14" s="19" t="s">
        <v>202</v>
      </c>
      <c r="M14" s="18">
        <v>100</v>
      </c>
      <c r="N14" s="19" t="str">
        <f>+'EVALUACION CON CONTROLES'!G19</f>
        <v>Utilizar los lineamientos de Colombia Compra Eficiente y utilizar como referencia procesos similares</v>
      </c>
      <c r="O14" s="19">
        <f>+'EVALUACION CON CONTROLES'!I19</f>
        <v>3</v>
      </c>
      <c r="P14" s="19">
        <f>+'EVALUACION CON CONTROLES'!J19</f>
        <v>4</v>
      </c>
      <c r="Q14" s="19">
        <f>+'EVALUACION CON CONTROLES'!K19</f>
        <v>7</v>
      </c>
      <c r="R14" s="18" t="str">
        <f>+'EVALUACION CON CONTROLES'!L19</f>
        <v>ALTO</v>
      </c>
      <c r="S14" s="19" t="str">
        <f>+'EVALUACION CON CONTROLES'!M19</f>
        <v>SI</v>
      </c>
      <c r="T14" s="19" t="str">
        <f>+'EVALUACION CON CONTROLES'!N19</f>
        <v>PROFESIONALES DEL ÁREA DE GESTIÓN DEL DESARROLLO LOCAL DE TUNJUELITO (PLANEACIÓN)</v>
      </c>
      <c r="U14" s="19">
        <f>+'EVALUACION CON CONTROLES'!O19</f>
        <v>2024</v>
      </c>
      <c r="V14" s="19">
        <f>+'EVALUACION CON CONTROLES'!P19</f>
        <v>2024</v>
      </c>
      <c r="W14" s="19" t="str">
        <f>+'EVALUACION CON CONTROLES'!Q19</f>
        <v>SEGUIMIENTO AL PROCESO</v>
      </c>
      <c r="X14" s="20" t="str">
        <f>+'EVALUACION CON CONTROLES'!R19</f>
        <v>ETAPA DE PLANEACIÓN</v>
      </c>
    </row>
    <row r="15" spans="2:24" ht="106.5" customHeight="1">
      <c r="B15" s="17">
        <v>5</v>
      </c>
      <c r="C15" s="19" t="str">
        <f>+'EVALUACION CON CONTROLES'!C20:F20</f>
        <v>Ausencia de fundamentación de la justificación y conveniencia de la contratación</v>
      </c>
      <c r="D15" s="18" t="str">
        <f>+'EVALUACION CON CONTROLES'!B20</f>
        <v>PLANEACIÓN</v>
      </c>
      <c r="E15" s="18" t="str">
        <f>VLOOKUP(C15,'IDENTIFICACION Y ANALISIS'!$B$19:$F$46,3,FALSE)</f>
        <v>General</v>
      </c>
      <c r="F15" s="18" t="str">
        <f>VLOOKUP(C15,'IDENTIFICACION Y ANALISIS'!$B$19:$F$46,4,FALSE)</f>
        <v>Interno</v>
      </c>
      <c r="G15" s="19" t="str">
        <f>+EVALUACION!H21</f>
        <v>1. Necesidad de iniciar un nuevo proceso.
2. Selección adversa
3. No se puede satisfacer la necesidad de la entidad</v>
      </c>
      <c r="H15" s="19">
        <f>+EVALUACION!I21</f>
        <v>2</v>
      </c>
      <c r="I15" s="19">
        <f>+EVALUACION!J21</f>
        <v>4</v>
      </c>
      <c r="J15" s="19">
        <f>+EVALUACION!K21</f>
        <v>6</v>
      </c>
      <c r="K15" s="18" t="str">
        <f>+EVALUACION!L21</f>
        <v>ALTO</v>
      </c>
      <c r="L15" s="19" t="s">
        <v>202</v>
      </c>
      <c r="M15" s="18">
        <v>100</v>
      </c>
      <c r="N15" s="19" t="str">
        <f>+'EVALUACION CON CONTROLES'!G20</f>
        <v>Revisiones constantes por parte del área de planeación de la entidad tomando como referencia procesos similares</v>
      </c>
      <c r="O15" s="19">
        <f>+'EVALUACION CON CONTROLES'!I20</f>
        <v>2</v>
      </c>
      <c r="P15" s="19">
        <f>+'EVALUACION CON CONTROLES'!J20</f>
        <v>4</v>
      </c>
      <c r="Q15" s="19">
        <f>+'EVALUACION CON CONTROLES'!K20</f>
        <v>6</v>
      </c>
      <c r="R15" s="18" t="str">
        <f>+'EVALUACION CON CONTROLES'!L20</f>
        <v>ALTO</v>
      </c>
      <c r="S15" s="19" t="str">
        <f>+'EVALUACION CON CONTROLES'!M20</f>
        <v>NO</v>
      </c>
      <c r="T15" s="19" t="str">
        <f>+'EVALUACION CON CONTROLES'!N20</f>
        <v>PROFESIONALES DEL ÁREA DE GESTIÓN DEL DESARROLLO LOCAL DE TUNJUELITO (PLANEACIÓN)</v>
      </c>
      <c r="U15" s="19">
        <f>+'EVALUACION CON CONTROLES'!O20</f>
        <v>2024</v>
      </c>
      <c r="V15" s="19">
        <f>+'EVALUACION CON CONTROLES'!P20</f>
        <v>2024</v>
      </c>
      <c r="W15" s="19" t="str">
        <f>+'EVALUACION CON CONTROLES'!Q20</f>
        <v>SEGUIMIENTO AL PROCESO</v>
      </c>
      <c r="X15" s="20" t="str">
        <f>+'EVALUACION CON CONTROLES'!R20</f>
        <v>ETAPA DE PLANEACIÓN</v>
      </c>
    </row>
    <row r="16" spans="2:24" ht="106.5" customHeight="1">
      <c r="B16" s="17">
        <v>6</v>
      </c>
      <c r="C16" s="19" t="str">
        <f>+'EVALUACION CON CONTROLES'!C21:F21</f>
        <v>Errores involuntarios en los Estudios Previos, Pliegos de Condiciones, Estudio de Sector y en general cualquier documento que sea parte integral del mismo.</v>
      </c>
      <c r="D16" s="18" t="str">
        <f>+'EVALUACION CON CONTROLES'!B21</f>
        <v>PLANEACIÓN</v>
      </c>
      <c r="E16" s="18" t="str">
        <f>VLOOKUP(C16,'IDENTIFICACION Y ANALISIS'!$B$19:$F$46,3,FALSE)</f>
        <v>General</v>
      </c>
      <c r="F16" s="18" t="str">
        <f>VLOOKUP(C16,'IDENTIFICACION Y ANALISIS'!$B$19:$F$46,4,FALSE)</f>
        <v>Interno</v>
      </c>
      <c r="G16" s="19" t="str">
        <f>+EVALUACION!H22</f>
        <v>1. Necesidad de iniciar un nuevo proceso 
2. No se puede satisfacer la necesidad de la entidad.</v>
      </c>
      <c r="H16" s="19">
        <f>+EVALUACION!I22</f>
        <v>3</v>
      </c>
      <c r="I16" s="19">
        <f>+EVALUACION!J22</f>
        <v>3</v>
      </c>
      <c r="J16" s="19">
        <f>+EVALUACION!K22</f>
        <v>6</v>
      </c>
      <c r="K16" s="18" t="str">
        <f>+EVALUACION!L22</f>
        <v>ALTO</v>
      </c>
      <c r="L16" s="19" t="s">
        <v>202</v>
      </c>
      <c r="M16" s="18">
        <v>100</v>
      </c>
      <c r="N16" s="19" t="str">
        <f>+'EVALUACION CON CONTROLES'!G21</f>
        <v>Verificar los documentos en el proceso de observaciones y respuesta a estas mismas observaciones. 
Realizar las aclaraciones necesarias en el proceso de selección y evaluar las propuestas con los criterios sugeridos por Colombia Compra Eficiente.</v>
      </c>
      <c r="O16" s="19">
        <f>+'EVALUACION CON CONTROLES'!I21</f>
        <v>3</v>
      </c>
      <c r="P16" s="19">
        <f>+'EVALUACION CON CONTROLES'!J21</f>
        <v>3</v>
      </c>
      <c r="Q16" s="19">
        <f>+'EVALUACION CON CONTROLES'!K21</f>
        <v>6</v>
      </c>
      <c r="R16" s="18" t="str">
        <f>+'EVALUACION CON CONTROLES'!L21</f>
        <v>ALTO</v>
      </c>
      <c r="S16" s="19" t="str">
        <f>+'EVALUACION CON CONTROLES'!M21</f>
        <v>SI</v>
      </c>
      <c r="T16" s="19" t="str">
        <f>+'EVALUACION CON CONTROLES'!N21</f>
        <v>PROFESIONALES DEL ÁREA DE GESTIÓN DEL DESARROLLO LOCAL DE TUNJUELITO (PLANEACIÓN Y CONTRATACIÓN)</v>
      </c>
      <c r="U16" s="19">
        <f>+'EVALUACION CON CONTROLES'!O21</f>
        <v>2024</v>
      </c>
      <c r="V16" s="19">
        <f>+'EVALUACION CON CONTROLES'!P21</f>
        <v>2024</v>
      </c>
      <c r="W16" s="19" t="str">
        <f>+'EVALUACION CON CONTROLES'!Q21</f>
        <v>SEGUIMIENTO AL PROCESO</v>
      </c>
      <c r="X16" s="20" t="str">
        <f>+'EVALUACION CON CONTROLES'!R21</f>
        <v>ETAPA DE PLANEACIÓN Y SELECCIÓN</v>
      </c>
    </row>
    <row r="17" spans="2:24" ht="106.5" customHeight="1">
      <c r="B17" s="17">
        <v>7</v>
      </c>
      <c r="C17" s="19" t="str">
        <f>+'EVALUACION CON CONTROLES'!C22:F22</f>
        <v>Inadecuada evaluación de las ofertas y/o verificación de requisitos habilitantes</v>
      </c>
      <c r="D17" s="18" t="str">
        <f>+'EVALUACION CON CONTROLES'!B22</f>
        <v>SELECCIÓN</v>
      </c>
      <c r="E17" s="18" t="str">
        <f>VLOOKUP(C17,'IDENTIFICACION Y ANALISIS'!$B$19:$F$46,3,FALSE)</f>
        <v>General</v>
      </c>
      <c r="F17" s="18" t="str">
        <f>VLOOKUP(C17,'IDENTIFICACION Y ANALISIS'!$B$19:$F$46,4,FALSE)</f>
        <v>Interno</v>
      </c>
      <c r="G17" s="19" t="str">
        <f>+EVALUACION!H23</f>
        <v>1. Selecciónar un contratista que no esté en capacidad de cumplir con el objeto del contrato.
2. Selección adversa</v>
      </c>
      <c r="H17" s="19">
        <f>+EVALUACION!I23</f>
        <v>3</v>
      </c>
      <c r="I17" s="19">
        <f>+EVALUACION!J23</f>
        <v>4</v>
      </c>
      <c r="J17" s="19">
        <f>+EVALUACION!K23</f>
        <v>7</v>
      </c>
      <c r="K17" s="18" t="str">
        <f>+EVALUACION!L23</f>
        <v>ALTO</v>
      </c>
      <c r="L17" s="19" t="s">
        <v>202</v>
      </c>
      <c r="M17" s="18">
        <v>100</v>
      </c>
      <c r="N17" s="19" t="str">
        <f>+'EVALUACION CON CONTROLES'!G22</f>
        <v>Efectuar verificaciones a los documentos y propuestas presentadas, con el apoyo de los profesionales del área y el equipo jurídico</v>
      </c>
      <c r="O17" s="19">
        <f>+'EVALUACION CON CONTROLES'!I22</f>
        <v>3</v>
      </c>
      <c r="P17" s="19">
        <f>+'EVALUACION CON CONTROLES'!J22</f>
        <v>4</v>
      </c>
      <c r="Q17" s="19">
        <f>+'EVALUACION CON CONTROLES'!K22</f>
        <v>7</v>
      </c>
      <c r="R17" s="18" t="str">
        <f>+'EVALUACION CON CONTROLES'!L22</f>
        <v>ALTO</v>
      </c>
      <c r="S17" s="19" t="str">
        <f>+'EVALUACION CON CONTROLES'!M22</f>
        <v>NO</v>
      </c>
      <c r="T17" s="19" t="str">
        <f>+'EVALUACION CON CONTROLES'!N22</f>
        <v>PROFESIONALES DEL ÁREA DE GESTIÓN DEL DESARROLLO LOCAL DE TUNJUELITO (PLANEACIÓN Y CONTRATACIÓN)</v>
      </c>
      <c r="U17" s="19">
        <f>+'EVALUACION CON CONTROLES'!O22</f>
        <v>2024</v>
      </c>
      <c r="V17" s="19">
        <f>+'EVALUACION CON CONTROLES'!P22</f>
        <v>2024</v>
      </c>
      <c r="W17" s="19" t="str">
        <f>+'EVALUACION CON CONTROLES'!Q22</f>
        <v>SEGUIMIENTO AL PROCESO</v>
      </c>
      <c r="X17" s="20" t="str">
        <f>+'EVALUACION CON CONTROLES'!R22</f>
        <v>SEMANAL ETAPA DE SELECCIÓN</v>
      </c>
    </row>
    <row r="18" spans="2:24" ht="106.5" customHeight="1">
      <c r="B18" s="17">
        <v>8</v>
      </c>
      <c r="C18" s="19" t="str">
        <f>+'EVALUACION CON CONTROLES'!C23:F23</f>
        <v>Confabulacion de los proponentes (Colusión)</v>
      </c>
      <c r="D18" s="18" t="str">
        <f>+'EVALUACION CON CONTROLES'!B23</f>
        <v>SELECCIÓN</v>
      </c>
      <c r="E18" s="18" t="str">
        <f>VLOOKUP(C18,'IDENTIFICACION Y ANALISIS'!$B$19:$F$46,3,FALSE)</f>
        <v>General</v>
      </c>
      <c r="F18" s="18" t="str">
        <f>VLOOKUP(C18,'IDENTIFICACION Y ANALISIS'!$B$19:$F$46,4,FALSE)</f>
        <v>Externo</v>
      </c>
      <c r="G18" s="19" t="str">
        <f>+EVALUACION!H24</f>
        <v>1. Selecciónar un contratista que no esté en capacidad de cumplir con el objeto del contrato.
2. Selección adversa</v>
      </c>
      <c r="H18" s="19">
        <f>+EVALUACION!I24</f>
        <v>3</v>
      </c>
      <c r="I18" s="19">
        <f>+EVALUACION!J24</f>
        <v>4</v>
      </c>
      <c r="J18" s="19">
        <f>+EVALUACION!K24</f>
        <v>7</v>
      </c>
      <c r="K18" s="18" t="str">
        <f>+EVALUACION!L24</f>
        <v>ALTO</v>
      </c>
      <c r="L18" s="19" t="s">
        <v>184</v>
      </c>
      <c r="M18" s="18">
        <v>100</v>
      </c>
      <c r="N18" s="19" t="str">
        <f>+'EVALUACION CON CONTROLES'!G23</f>
        <v>Utilizar la metodología de Colombia Compra Eficiente y dar cumplimiento a la normatividad vigente.</v>
      </c>
      <c r="O18" s="19">
        <f>+'EVALUACION CON CONTROLES'!I23</f>
        <v>3</v>
      </c>
      <c r="P18" s="19">
        <f>+'EVALUACION CON CONTROLES'!J23</f>
        <v>4</v>
      </c>
      <c r="Q18" s="19">
        <f>+'EVALUACION CON CONTROLES'!K23</f>
        <v>7</v>
      </c>
      <c r="R18" s="18" t="str">
        <f>+'EVALUACION CON CONTROLES'!L23</f>
        <v>ALTO</v>
      </c>
      <c r="S18" s="19" t="str">
        <f>+'EVALUACION CON CONTROLES'!M23</f>
        <v>SI</v>
      </c>
      <c r="T18" s="19" t="str">
        <f>+'EVALUACION CON CONTROLES'!N23</f>
        <v>PROFESIONALES DEL ÁREA DE GESTIÓN DEL DESARROLLO LOCAL DE TUNJUELITO (PLANEACIÓN Y CONTRATACIÓN)</v>
      </c>
      <c r="U18" s="19">
        <f>+'EVALUACION CON CONTROLES'!O23</f>
        <v>2024</v>
      </c>
      <c r="V18" s="19">
        <f>+'EVALUACION CON CONTROLES'!P23</f>
        <v>2024</v>
      </c>
      <c r="W18" s="19" t="str">
        <f>+'EVALUACION CON CONTROLES'!Q23</f>
        <v>MUESTREO ALEATORIO DE CALIDAD</v>
      </c>
      <c r="X18" s="20" t="str">
        <f>+'EVALUACION CON CONTROLES'!R23</f>
        <v>SEMANAL ETAPA DE SELECCIÓN</v>
      </c>
    </row>
    <row r="19" spans="2:24" ht="106.5" customHeight="1">
      <c r="B19" s="17">
        <v>9</v>
      </c>
      <c r="C19" s="19" t="str">
        <f>+'EVALUACION CON CONTROLES'!C24:F24</f>
        <v>Que ninguno de los proponentes cumplan los requisitos habilitantes establecidos en el pliego de condiciones</v>
      </c>
      <c r="D19" s="18" t="str">
        <f>+'EVALUACION CON CONTROLES'!B24</f>
        <v>SELECCIÓN</v>
      </c>
      <c r="E19" s="18" t="str">
        <f>VLOOKUP(C19,'IDENTIFICACION Y ANALISIS'!$B$19:$F$46,3,FALSE)</f>
        <v>General</v>
      </c>
      <c r="F19" s="18" t="str">
        <f>VLOOKUP(C19,'IDENTIFICACION Y ANALISIS'!$B$19:$F$46,4,FALSE)</f>
        <v>Interno</v>
      </c>
      <c r="G19" s="19" t="str">
        <f>+EVALUACION!H25</f>
        <v>1. Que se declare desierta la convocatoria
2. Necesidad de iniciar un nuevo proceso</v>
      </c>
      <c r="H19" s="19">
        <f>+EVALUACION!I25</f>
        <v>2</v>
      </c>
      <c r="I19" s="19">
        <f>+EVALUACION!J25</f>
        <v>4</v>
      </c>
      <c r="J19" s="19">
        <f>+EVALUACION!K25</f>
        <v>6</v>
      </c>
      <c r="K19" s="18" t="str">
        <f>+EVALUACION!L25</f>
        <v>ALTO</v>
      </c>
      <c r="L19" s="19" t="s">
        <v>202</v>
      </c>
      <c r="M19" s="18">
        <v>100</v>
      </c>
      <c r="N19" s="19" t="str">
        <f>+'EVALUACION CON CONTROLES'!G24</f>
        <v>Efectuar verificaciones a los documentos y propuestas presentadas por parte de los profesionales del área</v>
      </c>
      <c r="O19" s="19">
        <f>+'EVALUACION CON CONTROLES'!I24</f>
        <v>2</v>
      </c>
      <c r="P19" s="19">
        <f>+'EVALUACION CON CONTROLES'!J24</f>
        <v>4</v>
      </c>
      <c r="Q19" s="19">
        <f>+'EVALUACION CON CONTROLES'!K24</f>
        <v>6</v>
      </c>
      <c r="R19" s="18" t="str">
        <f>+'EVALUACION CON CONTROLES'!L24</f>
        <v>ALTO</v>
      </c>
      <c r="S19" s="19" t="str">
        <f>+'EVALUACION CON CONTROLES'!M24</f>
        <v>SI</v>
      </c>
      <c r="T19" s="19" t="str">
        <f>+'EVALUACION CON CONTROLES'!N24</f>
        <v>PROFESIONALES DEL ÁREA DE GESTIÓN DEL DESARROLLO LOCAL DE TUNJUELITO (CONTRATACIÓN)</v>
      </c>
      <c r="U19" s="19">
        <f>+'EVALUACION CON CONTROLES'!O24</f>
        <v>2024</v>
      </c>
      <c r="V19" s="19">
        <f>+'EVALUACION CON CONTROLES'!P24</f>
        <v>2024</v>
      </c>
      <c r="W19" s="19" t="str">
        <f>+'EVALUACION CON CONTROLES'!Q24</f>
        <v>MUESTREO ALEATORIO DE CALIDAD</v>
      </c>
      <c r="X19" s="20" t="str">
        <f>+'EVALUACION CON CONTROLES'!R24</f>
        <v>SEMANAL ETAPA DE SELECCIÓN</v>
      </c>
    </row>
    <row r="20" spans="2:24" ht="106.5" customHeight="1">
      <c r="B20" s="17">
        <v>10</v>
      </c>
      <c r="C20" s="19" t="str">
        <f>+'EVALUACION CON CONTROLES'!C25:F25</f>
        <v>Proyección económica por parte del proponente que conlleve a pérdidas o baja utilidad en la ejecución del contrato.</v>
      </c>
      <c r="D20" s="18" t="str">
        <f>+'EVALUACION CON CONTROLES'!B25</f>
        <v>SELECCIÓN</v>
      </c>
      <c r="E20" s="18" t="str">
        <f>VLOOKUP(C20,'IDENTIFICACION Y ANALISIS'!$B$19:$F$46,3,FALSE)</f>
        <v>General</v>
      </c>
      <c r="F20" s="18" t="str">
        <f>VLOOKUP(C20,'IDENTIFICACION Y ANALISIS'!$B$19:$F$46,4,FALSE)</f>
        <v>Externo</v>
      </c>
      <c r="G20" s="19" t="str">
        <f>+EVALUACION!H26</f>
        <v>1. Pérdidas económicas para el contratista o propuestas artificialmente bajas.</v>
      </c>
      <c r="H20" s="19">
        <f>+EVALUACION!I26</f>
        <v>2</v>
      </c>
      <c r="I20" s="19">
        <f>+EVALUACION!J26</f>
        <v>4</v>
      </c>
      <c r="J20" s="19">
        <f>+EVALUACION!K26</f>
        <v>6</v>
      </c>
      <c r="K20" s="18" t="str">
        <f>+EVALUACION!L26</f>
        <v>ALTO</v>
      </c>
      <c r="L20" s="19" t="s">
        <v>184</v>
      </c>
      <c r="M20" s="18">
        <v>100</v>
      </c>
      <c r="N20" s="19" t="str">
        <f>+'EVALUACION CON CONTROLES'!G25</f>
        <v>Realizar aclaraciones en el proceso  de selección y evaluar las propuestas con los criterios sugeridos por Colombia Compra Eficiente.</v>
      </c>
      <c r="O20" s="19">
        <f>+'EVALUACION CON CONTROLES'!I25</f>
        <v>2</v>
      </c>
      <c r="P20" s="19">
        <f>+'EVALUACION CON CONTROLES'!J25</f>
        <v>4</v>
      </c>
      <c r="Q20" s="19">
        <f>+'EVALUACION CON CONTROLES'!K25</f>
        <v>6</v>
      </c>
      <c r="R20" s="18" t="str">
        <f>+'EVALUACION CON CONTROLES'!L25</f>
        <v>ALTO</v>
      </c>
      <c r="S20" s="19" t="str">
        <f>+'EVALUACION CON CONTROLES'!M25</f>
        <v>SI</v>
      </c>
      <c r="T20" s="19" t="str">
        <f>+'EVALUACION CON CONTROLES'!N25</f>
        <v>PROFESIONALES DEL ÁREA DE GESTIÓN DEL DESARROLLO LOCAL DE TUNJUELITO (PLANEACIÓN Y CONTRATACIÓN)</v>
      </c>
      <c r="U20" s="19">
        <f>+'EVALUACION CON CONTROLES'!O25</f>
        <v>2024</v>
      </c>
      <c r="V20" s="19">
        <f>+'EVALUACION CON CONTROLES'!P25</f>
        <v>2024</v>
      </c>
      <c r="W20" s="19" t="str">
        <f>+'EVALUACION CON CONTROLES'!Q25</f>
        <v>MUESTREO ALEATORIO DE CALIDAD</v>
      </c>
      <c r="X20" s="20" t="str">
        <f>+'EVALUACION CON CONTROLES'!R25</f>
        <v>SEMANAL ETAPA DE SELECCIÓN</v>
      </c>
    </row>
    <row r="21" spans="2:24" ht="106.5" customHeight="1">
      <c r="B21" s="17">
        <v>11</v>
      </c>
      <c r="C21" s="19" t="str">
        <f>+'EVALUACION CON CONTROLES'!C26:F26</f>
        <v>Demora en la iniciación del contrato debido a la no entrega oportuna de las Garantías exigidas para el proceso de contratación o que las mismas no cobijen lo establecido en los Estudios Previ</v>
      </c>
      <c r="D21" s="18" t="str">
        <f>+'EVALUACION CON CONTROLES'!B26</f>
        <v>CONTRATACIÓN</v>
      </c>
      <c r="E21" s="18" t="e">
        <f>VLOOKUP(C21,'IDENTIFICACION Y ANALISIS'!$B$19:$F$46,3,FALSE)</f>
        <v>#N/A</v>
      </c>
      <c r="F21" s="18" t="e">
        <f>VLOOKUP(C21,'IDENTIFICACION Y ANALISIS'!$B$19:$F$46,4,FALSE)</f>
        <v>#N/A</v>
      </c>
      <c r="G21" s="19" t="str">
        <f>+EVALUACION!H27</f>
        <v>1. Pérdida de Tiempo por no iniciar el contrato de forma oportuna 
2. Falta de respaldo por parte de una aseguradora sobre los riesgos existentes durante la ejecución del Contrato</v>
      </c>
      <c r="H21" s="19">
        <f>+EVALUACION!I27</f>
        <v>3</v>
      </c>
      <c r="I21" s="19">
        <f>+EVALUACION!J27</f>
        <v>3</v>
      </c>
      <c r="J21" s="19">
        <f>+EVALUACION!K27</f>
        <v>6</v>
      </c>
      <c r="K21" s="18" t="str">
        <f>+EVALUACION!L27</f>
        <v>ALTO</v>
      </c>
      <c r="L21" s="19" t="s">
        <v>203</v>
      </c>
      <c r="M21" s="18" t="s">
        <v>204</v>
      </c>
      <c r="N21" s="19" t="str">
        <f>+'EVALUACION CON CONTROLES'!G26</f>
        <v>Efectuar verificaciones a los documentos entregados de acuerdo con la lista de chequeo sugeridas para la entidad.</v>
      </c>
      <c r="O21" s="19">
        <f>+'EVALUACION CON CONTROLES'!I26</f>
        <v>3</v>
      </c>
      <c r="P21" s="19">
        <f>+'EVALUACION CON CONTROLES'!J26</f>
        <v>3</v>
      </c>
      <c r="Q21" s="19">
        <f>+'EVALUACION CON CONTROLES'!K26</f>
        <v>6</v>
      </c>
      <c r="R21" s="18" t="str">
        <f>+'EVALUACION CON CONTROLES'!L26</f>
        <v>ALTO</v>
      </c>
      <c r="S21" s="19" t="str">
        <f>+'EVALUACION CON CONTROLES'!M26</f>
        <v>SI</v>
      </c>
      <c r="T21" s="19" t="str">
        <f>+'EVALUACION CON CONTROLES'!N26</f>
        <v>PROFESIONALES DEL ÁREA DE GESTIÓN DEL DESARROLLO LOCAL DE TUNJUELITO (PLANEACIÓN Y CONTRATACIÓN)</v>
      </c>
      <c r="U21" s="19">
        <f>+'EVALUACION CON CONTROLES'!O26</f>
        <v>2024</v>
      </c>
      <c r="V21" s="19">
        <f>+'EVALUACION CON CONTROLES'!P26</f>
        <v>2024</v>
      </c>
      <c r="W21" s="19" t="str">
        <f>+'EVALUACION CON CONTROLES'!Q26</f>
        <v>MUESTREO ALEATORIO DE CALIDAD</v>
      </c>
      <c r="X21" s="20" t="str">
        <f>+'EVALUACION CON CONTROLES'!R26</f>
        <v>ETAPA DE CONTRATACIÓN</v>
      </c>
    </row>
    <row r="22" spans="2:24" ht="106.5" customHeight="1">
      <c r="B22" s="17">
        <v>12</v>
      </c>
      <c r="C22" s="19" t="str">
        <f>+'EVALUACION CON CONTROLES'!C27:F27</f>
        <v>Presentación de reclamos de terceros sobre la selección del oferente que retrasen el perfeccionamiento del contrato.</v>
      </c>
      <c r="D22" s="18" t="str">
        <f>+'EVALUACION CON CONTROLES'!B27</f>
        <v>CONTRATACIÓN</v>
      </c>
      <c r="E22" s="18" t="str">
        <f>VLOOKUP(C22,'IDENTIFICACION Y ANALISIS'!$B$19:$F$46,3,FALSE)</f>
        <v>General</v>
      </c>
      <c r="F22" s="18" t="str">
        <f>VLOOKUP(C22,'IDENTIFICACION Y ANALISIS'!$B$19:$F$46,4,FALSE)</f>
        <v>Externo</v>
      </c>
      <c r="G22" s="19" t="str">
        <f>+EVALUACION!H28</f>
        <v>1. Pérdida de Tiempo por no iniciar el contrato de forma oportuna 
2. Necesidad de iniciar un nuevo proceso</v>
      </c>
      <c r="H22" s="19">
        <f>+EVALUACION!I28</f>
        <v>2</v>
      </c>
      <c r="I22" s="19">
        <f>+EVALUACION!J28</f>
        <v>2</v>
      </c>
      <c r="J22" s="19">
        <f>+EVALUACION!K28</f>
        <v>4</v>
      </c>
      <c r="K22" s="18" t="str">
        <f>+EVALUACION!L28</f>
        <v>BAJO</v>
      </c>
      <c r="L22" s="19" t="s">
        <v>202</v>
      </c>
      <c r="M22" s="18">
        <v>100</v>
      </c>
      <c r="N22" s="19" t="str">
        <f>+'EVALUACION CON CONTROLES'!G27</f>
        <v>Dar trámite eficiente y oportuno de las PQRS presentadas por terceros</v>
      </c>
      <c r="O22" s="19">
        <f>+'EVALUACION CON CONTROLES'!I27</f>
        <v>2</v>
      </c>
      <c r="P22" s="19">
        <f>+'EVALUACION CON CONTROLES'!J27</f>
        <v>2</v>
      </c>
      <c r="Q22" s="19">
        <f>+'EVALUACION CON CONTROLES'!K27</f>
        <v>4</v>
      </c>
      <c r="R22" s="18" t="str">
        <f>+'EVALUACION CON CONTROLES'!L27</f>
        <v>BAJO</v>
      </c>
      <c r="S22" s="19" t="str">
        <f>+'EVALUACION CON CONTROLES'!M27</f>
        <v>NO</v>
      </c>
      <c r="T22" s="19" t="str">
        <f>+'EVALUACION CON CONTROLES'!N27</f>
        <v>PROFESIONALES DEL ÁREA DE GESTIÓN DEL DESARROLLO LOCAL DE TUNJUELITO (PLANEACIÓN Y CONTRATACIÓN)</v>
      </c>
      <c r="U22" s="19">
        <f>+'EVALUACION CON CONTROLES'!O27</f>
        <v>2024</v>
      </c>
      <c r="V22" s="19">
        <f>+'EVALUACION CON CONTROLES'!P27</f>
        <v>2024</v>
      </c>
      <c r="W22" s="19" t="str">
        <f>+'EVALUACION CON CONTROLES'!Q27</f>
        <v>SEGUIMIENTO AL PROCESO</v>
      </c>
      <c r="X22" s="20" t="str">
        <f>+'EVALUACION CON CONTROLES'!R27</f>
        <v>ETAPA DE CONTRATACIÓN</v>
      </c>
    </row>
    <row r="23" spans="2:24" ht="106.5" customHeight="1">
      <c r="B23" s="17">
        <v>13</v>
      </c>
      <c r="C23" s="19" t="str">
        <f>+'EVALUACION CON CONTROLES'!C28:F28</f>
        <v>No liquidar los contratos en los plazos acordados en el contrato o los establecidos por la Ley.</v>
      </c>
      <c r="D23" s="18" t="str">
        <f>+'EVALUACION CON CONTROLES'!B28</f>
        <v>EJECUCIÓN</v>
      </c>
      <c r="E23" s="18" t="str">
        <f>VLOOKUP(C23,'IDENTIFICACION Y ANALISIS'!$B$19:$F$46,3,FALSE)</f>
        <v>General</v>
      </c>
      <c r="F23" s="18" t="str">
        <f>VLOOKUP(C23,'IDENTIFICACION Y ANALISIS'!$B$19:$F$46,4,FALSE)</f>
        <v>Interno</v>
      </c>
      <c r="G23" s="19" t="str">
        <f>+EVALUACION!H29</f>
        <v>1. Pérdida de competencia para liquidar en sede administrativa. 
2. Incertidumbre del estado del contrato. 
3.Falta de paz y salvo por las partes.</v>
      </c>
      <c r="H23" s="19">
        <f>+EVALUACION!I29</f>
        <v>1</v>
      </c>
      <c r="I23" s="19">
        <f>+EVALUACION!J29</f>
        <v>4</v>
      </c>
      <c r="J23" s="19">
        <f>+EVALUACION!K29</f>
        <v>5</v>
      </c>
      <c r="K23" s="18" t="str">
        <f>+EVALUACION!L29</f>
        <v>MEDIO</v>
      </c>
      <c r="L23" s="19" t="s">
        <v>203</v>
      </c>
      <c r="M23" s="18" t="s">
        <v>205</v>
      </c>
      <c r="N23" s="19" t="str">
        <f>+'EVALUACION CON CONTROLES'!G28</f>
        <v>Supervisar de manera eficiente los tiempos de la contratación, de acuerdo con los cronogramas propuestos.</v>
      </c>
      <c r="O23" s="19">
        <f>+'EVALUACION CON CONTROLES'!I28</f>
        <v>1</v>
      </c>
      <c r="P23" s="19">
        <f>+'EVALUACION CON CONTROLES'!J28</f>
        <v>4</v>
      </c>
      <c r="Q23" s="19">
        <f>+'EVALUACION CON CONTROLES'!K28</f>
        <v>5</v>
      </c>
      <c r="R23" s="18" t="str">
        <f>+'EVALUACION CON CONTROLES'!L28</f>
        <v>MEDIO</v>
      </c>
      <c r="S23" s="19" t="str">
        <f>+'EVALUACION CON CONTROLES'!M28</f>
        <v>SI</v>
      </c>
      <c r="T23" s="19" t="str">
        <f>+'EVALUACION CON CONTROLES'!N28</f>
        <v>PROFESIONALES DEL ÁREA DE GESTIÓN DEL DESARROLLO LOCAL DE TUNJUELITO (CONTRATACIÓN)</v>
      </c>
      <c r="U23" s="19">
        <f>+'EVALUACION CON CONTROLES'!O28</f>
        <v>2024</v>
      </c>
      <c r="V23" s="19">
        <f>+'EVALUACION CON CONTROLES'!P28</f>
        <v>2024</v>
      </c>
      <c r="W23" s="19" t="str">
        <f>+'EVALUACION CON CONTROLES'!Q28</f>
        <v>SEGUIMIENTO AL PROCESO</v>
      </c>
      <c r="X23" s="20" t="str">
        <f>+'EVALUACION CON CONTROLES'!R28</f>
        <v>SEMANAL SEGÚN CRONOGRAMA DEL PROYECTO</v>
      </c>
    </row>
    <row r="24" spans="2:24" ht="106.5" customHeight="1">
      <c r="B24" s="17">
        <v>14</v>
      </c>
      <c r="C24" s="19" t="str">
        <f>+'EVALUACION CON CONTROLES'!C29:F29</f>
        <v>Incumplimiento en los tiempos de entrega y/o en la calidad de los Bienes y/o Servicios contratados.</v>
      </c>
      <c r="D24" s="18" t="str">
        <f>+'EVALUACION CON CONTROLES'!B29</f>
        <v>EJECUCIÓN</v>
      </c>
      <c r="E24" s="18" t="str">
        <f>VLOOKUP(C24,'IDENTIFICACION Y ANALISIS'!$B$19:$F$46,3,FALSE)</f>
        <v>General</v>
      </c>
      <c r="F24" s="18" t="str">
        <f>VLOOKUP(C24,'IDENTIFICACION Y ANALISIS'!$B$19:$F$46,4,FALSE)</f>
        <v>Externo</v>
      </c>
      <c r="G24" s="19" t="str">
        <f>+EVALUACION!H30</f>
        <v>1. Mala ejecución del objeto contratado.
2.No se puede satisfacer la necesidad de la Entidad</v>
      </c>
      <c r="H24" s="19">
        <f>+EVALUACION!I30</f>
        <v>4</v>
      </c>
      <c r="I24" s="19">
        <f>+EVALUACION!J30</f>
        <v>3</v>
      </c>
      <c r="J24" s="19">
        <f>+EVALUACION!K30</f>
        <v>7</v>
      </c>
      <c r="K24" s="18" t="str">
        <f>+EVALUACION!L30</f>
        <v>ALTO</v>
      </c>
      <c r="L24" s="19" t="s">
        <v>184</v>
      </c>
      <c r="M24" s="18">
        <v>100</v>
      </c>
      <c r="N24" s="19" t="str">
        <f>+'EVALUACION CON CONTROLES'!G29</f>
        <v>Cumplimiento de las Fases del E.P. y Verificación por parte del apoyo a la supervisión de cada uno de los item solicitados e ingresados a almacén.</v>
      </c>
      <c r="O24" s="19">
        <f>+'EVALUACION CON CONTROLES'!I29</f>
        <v>4</v>
      </c>
      <c r="P24" s="19">
        <f>+'EVALUACION CON CONTROLES'!J29</f>
        <v>3</v>
      </c>
      <c r="Q24" s="19">
        <f>+'EVALUACION CON CONTROLES'!K29</f>
        <v>7</v>
      </c>
      <c r="R24" s="18" t="str">
        <f>+'EVALUACION CON CONTROLES'!L29</f>
        <v>ALTO</v>
      </c>
      <c r="S24" s="19" t="str">
        <f>+'EVALUACION CON CONTROLES'!M29</f>
        <v>SI</v>
      </c>
      <c r="T24" s="19" t="str">
        <f>+'EVALUACION CON CONTROLES'!N29</f>
        <v>SUPERVISIÓN, APOYO A LA SUPERVISIÓN Y CONTRATISTA</v>
      </c>
      <c r="U24" s="19">
        <f>+'EVALUACION CON CONTROLES'!O29</f>
        <v>2024</v>
      </c>
      <c r="V24" s="19">
        <f>+'EVALUACION CON CONTROLES'!P29</f>
        <v>2024</v>
      </c>
      <c r="W24" s="19" t="str">
        <f>+'EVALUACION CON CONTROLES'!Q29</f>
        <v>SEGUIMIENTO AL PROCESO</v>
      </c>
      <c r="X24" s="20" t="str">
        <f>+'EVALUACION CON CONTROLES'!R29</f>
        <v>SEMANAL SEGÚN CRONOGRAMA DEL PROYECTO</v>
      </c>
    </row>
    <row r="25" spans="2:24" ht="106.5" customHeight="1">
      <c r="B25" s="17">
        <v>15</v>
      </c>
      <c r="C25" s="19" t="str">
        <f>+'EVALUACION CON CONTROLES'!C30:F30</f>
        <v>Pérdida de elementos por robo a alguno de los proveedores de los elementos, antes o durante la entrega de los mismos.</v>
      </c>
      <c r="D25" s="18" t="str">
        <f>+'EVALUACION CON CONTROLES'!B30</f>
        <v>EJECUCIÓN</v>
      </c>
      <c r="E25" s="18" t="str">
        <f>VLOOKUP(C25,'IDENTIFICACION Y ANALISIS'!$B$19:$F$46,3,FALSE)</f>
        <v>General</v>
      </c>
      <c r="F25" s="18" t="str">
        <f>VLOOKUP(C25,'IDENTIFICACION Y ANALISIS'!$B$19:$F$46,4,FALSE)</f>
        <v>Externo</v>
      </c>
      <c r="G25" s="19" t="str">
        <f>+EVALUACION!H31</f>
        <v>1. Daños ocasionados al FDLT.</v>
      </c>
      <c r="H25" s="19">
        <f>+EVALUACION!I31</f>
        <v>2</v>
      </c>
      <c r="I25" s="19">
        <f>+EVALUACION!J31</f>
        <v>4</v>
      </c>
      <c r="J25" s="19">
        <f>+EVALUACION!K31</f>
        <v>6</v>
      </c>
      <c r="K25" s="18" t="str">
        <f>+EVALUACION!L31</f>
        <v>ALTO</v>
      </c>
      <c r="L25" s="19" t="s">
        <v>184</v>
      </c>
      <c r="M25" s="18">
        <v>100</v>
      </c>
      <c r="N25" s="19" t="str">
        <f>+'EVALUACION CON CONTROLES'!G30</f>
        <v>Revisiones periódicas de seguimiento por parte de la supervisión y el comité respectivos.
Protocolos por parte de la supervisión y el contratista para la gestión de insumos, materiales, equipos y demás recursos</v>
      </c>
      <c r="O25" s="19">
        <f>+'EVALUACION CON CONTROLES'!I30</f>
        <v>2</v>
      </c>
      <c r="P25" s="19">
        <f>+'EVALUACION CON CONTROLES'!J30</f>
        <v>4</v>
      </c>
      <c r="Q25" s="19">
        <f>+'EVALUACION CON CONTROLES'!K30</f>
        <v>6</v>
      </c>
      <c r="R25" s="18" t="str">
        <f>+'EVALUACION CON CONTROLES'!L30</f>
        <v>ALTO</v>
      </c>
      <c r="S25" s="19" t="str">
        <f>+'EVALUACION CON CONTROLES'!M30</f>
        <v>SI</v>
      </c>
      <c r="T25" s="19" t="str">
        <f>+'EVALUACION CON CONTROLES'!N30</f>
        <v>SUPERVISIÓN, APOYO A LA SUPERVISIÓN Y CONTRATISTA</v>
      </c>
      <c r="U25" s="19">
        <f>+'EVALUACION CON CONTROLES'!O30</f>
        <v>2024</v>
      </c>
      <c r="V25" s="19">
        <f>+'EVALUACION CON CONTROLES'!P30</f>
        <v>2024</v>
      </c>
      <c r="W25" s="19" t="str">
        <f>+'EVALUACION CON CONTROLES'!Q30</f>
        <v>SEGUIMIENTO AL PROCESO</v>
      </c>
      <c r="X25" s="20" t="str">
        <f>+'EVALUACION CON CONTROLES'!R30</f>
        <v>SEMANAL SEGÚN CRONOGRAMA DEL PROYECTO</v>
      </c>
    </row>
    <row r="26" spans="2:24" ht="106.5" customHeight="1">
      <c r="B26" s="17">
        <v>16</v>
      </c>
      <c r="C26" s="19" t="str">
        <f>+'EVALUACION CON CONTROLES'!C31:F31</f>
        <v>Poca participación por parte de la comunidad en las actividades realizadas en campo</v>
      </c>
      <c r="D26" s="18" t="str">
        <f>+'EVALUACION CON CONTROLES'!B31</f>
        <v>EJECUCIÓN</v>
      </c>
      <c r="E26" s="18" t="str">
        <f>VLOOKUP(C26,'IDENTIFICACION Y ANALISIS'!$B$19:$F$46,3,FALSE)</f>
        <v>General</v>
      </c>
      <c r="F26" s="18" t="str">
        <f>VLOOKUP(C26,'IDENTIFICACION Y ANALISIS'!$B$19:$F$46,4,FALSE)</f>
        <v>Externo</v>
      </c>
      <c r="G26" s="19" t="str">
        <f>+EVALUACION!H32</f>
        <v>1. Incumplimiento de las metas dentro de la vigencia, y el alcance de las iniciativas participativas.</v>
      </c>
      <c r="H26" s="19">
        <f>+EVALUACION!I32</f>
        <v>3</v>
      </c>
      <c r="I26" s="19">
        <f>+EVALUACION!J32</f>
        <v>4</v>
      </c>
      <c r="J26" s="19">
        <f>+EVALUACION!K32</f>
        <v>7</v>
      </c>
      <c r="K26" s="18" t="str">
        <f>+EVALUACION!L32</f>
        <v>ALTO</v>
      </c>
      <c r="L26" s="19" t="s">
        <v>184</v>
      </c>
      <c r="M26" s="18">
        <v>100</v>
      </c>
      <c r="N26" s="19" t="str">
        <f>+'EVALUACION CON CONTROLES'!G31</f>
        <v>Verificación al contratista del cumplimiento de los recursos de difusión, estrategias de convocatorias, cronograma de divulgación y plan de trabajo.</v>
      </c>
      <c r="O26" s="19">
        <f>+'EVALUACION CON CONTROLES'!I31</f>
        <v>3</v>
      </c>
      <c r="P26" s="19">
        <f>+'EVALUACION CON CONTROLES'!J31</f>
        <v>4</v>
      </c>
      <c r="Q26" s="19">
        <f>+'EVALUACION CON CONTROLES'!K31</f>
        <v>7</v>
      </c>
      <c r="R26" s="18" t="str">
        <f>+'EVALUACION CON CONTROLES'!L31</f>
        <v>ALTO</v>
      </c>
      <c r="S26" s="19" t="str">
        <f>+'EVALUACION CON CONTROLES'!M31</f>
        <v>NO</v>
      </c>
      <c r="T26" s="19" t="str">
        <f>+'EVALUACION CON CONTROLES'!N31</f>
        <v>SUPERVISIÓN, APOYO A LA SUPERVISIÓN Y CONTRATISTA</v>
      </c>
      <c r="U26" s="19">
        <f>+'EVALUACION CON CONTROLES'!O31</f>
        <v>2024</v>
      </c>
      <c r="V26" s="19">
        <f>+'EVALUACION CON CONTROLES'!P31</f>
        <v>2024</v>
      </c>
      <c r="W26" s="19" t="str">
        <f>+'EVALUACION CON CONTROLES'!Q31</f>
        <v>SEGUIMIENTO AL PROCESO</v>
      </c>
      <c r="X26" s="20" t="str">
        <f>+'EVALUACION CON CONTROLES'!R31</f>
        <v>SEMANAL SEGÚN CRONOGRAMA DEL PROYECTO</v>
      </c>
    </row>
    <row r="27" spans="2:24" ht="106.5" customHeight="1">
      <c r="B27" s="17">
        <v>17</v>
      </c>
      <c r="C27" s="19" t="str">
        <f>+'EVALUACION CON CONTROLES'!C32:F32</f>
        <v>Variación de los precios del mercado</v>
      </c>
      <c r="D27" s="18" t="str">
        <f>+'EVALUACION CON CONTROLES'!B32</f>
        <v>EJECUCIÓN</v>
      </c>
      <c r="E27" s="18" t="str">
        <f>VLOOKUP(C27,'IDENTIFICACION Y ANALISIS'!$B$19:$F$46,3,FALSE)</f>
        <v>General</v>
      </c>
      <c r="F27" s="18" t="str">
        <f>VLOOKUP(C27,'IDENTIFICACION Y ANALISIS'!$B$19:$F$46,4,FALSE)</f>
        <v>Externo</v>
      </c>
      <c r="G27" s="19" t="str">
        <f>+EVALUACION!H33</f>
        <v>1. Variación presupuestal que afecte la capacidad de adquisición de bienes y servicios 
2. Desfase presupuestal
3. reclamaciones de rompimiento del equilibrio económico por parte del contratista.</v>
      </c>
      <c r="H27" s="19">
        <f>+EVALUACION!I33</f>
        <v>1</v>
      </c>
      <c r="I27" s="19">
        <f>+EVALUACION!J33</f>
        <v>3</v>
      </c>
      <c r="J27" s="19">
        <f>+EVALUACION!K33</f>
        <v>4</v>
      </c>
      <c r="K27" s="18" t="str">
        <f>+EVALUACION!L33</f>
        <v>BAJO</v>
      </c>
      <c r="L27" s="19" t="s">
        <v>203</v>
      </c>
      <c r="M27" s="18" t="s">
        <v>204</v>
      </c>
      <c r="N27" s="19" t="str">
        <f>+'EVALUACION CON CONTROLES'!G32</f>
        <v xml:space="preserve">Efectuar revisiones en cada una de las etapas de elaboración de los Estudios Previos, Estudios de Sector, Pliegos de condiciones del proceso de contratación para evitar la ocurrencia del evento. </v>
      </c>
      <c r="O27" s="19">
        <f>+'EVALUACION CON CONTROLES'!I32</f>
        <v>1</v>
      </c>
      <c r="P27" s="19">
        <f>+'EVALUACION CON CONTROLES'!J32</f>
        <v>3</v>
      </c>
      <c r="Q27" s="19">
        <f>+'EVALUACION CON CONTROLES'!K32</f>
        <v>4</v>
      </c>
      <c r="R27" s="18" t="str">
        <f>+'EVALUACION CON CONTROLES'!L32</f>
        <v>BAJO</v>
      </c>
      <c r="S27" s="19" t="str">
        <f>+'EVALUACION CON CONTROLES'!M32</f>
        <v>SI</v>
      </c>
      <c r="T27" s="19" t="str">
        <f>+'EVALUACION CON CONTROLES'!N32</f>
        <v>PROFESIONALES DEL ÁREA DE GESTIÓN DEL DESARROLLO LOCAL DE TUNJUELITO (PLANEACIÓN Y CONTRATACIÓN)</v>
      </c>
      <c r="U27" s="19">
        <f>+'EVALUACION CON CONTROLES'!O32</f>
        <v>2024</v>
      </c>
      <c r="V27" s="19">
        <f>+'EVALUACION CON CONTROLES'!P32</f>
        <v>2024</v>
      </c>
      <c r="W27" s="19" t="str">
        <f>+'EVALUACION CON CONTROLES'!Q32</f>
        <v>SEGUIMIENTO AL PROCESO</v>
      </c>
      <c r="X27" s="20" t="str">
        <f>+'EVALUACION CON CONTROLES'!R32</f>
        <v>ETAPA DE PLANEACIÓN Y SEGUIMIENTO A LA ETAPA DE EJECUCIÓN</v>
      </c>
    </row>
    <row r="28" spans="2:24" ht="124.5" customHeight="1">
      <c r="B28" s="17">
        <v>18</v>
      </c>
      <c r="C28" s="19" t="str">
        <f>+'EVALUACION CON CONTROLES'!C33:F33</f>
        <v>Incumplimiento en las características técnicas exigidas en la elaboración y entrega de los elementos solicitados (confección, acabados, materiales) debido a baja calidad.</v>
      </c>
      <c r="D28" s="18" t="str">
        <f>+'EVALUACION CON CONTROLES'!B33</f>
        <v>EJECUCIÓN</v>
      </c>
      <c r="E28" s="18" t="e">
        <f>VLOOKUP(C28,'IDENTIFICACION Y ANALISIS'!$B$19:$F$46,3,FALSE)</f>
        <v>#N/A</v>
      </c>
      <c r="F28" s="18" t="e">
        <f>VLOOKUP(C28,'IDENTIFICACION Y ANALISIS'!$B$19:$F$46,4,FALSE)</f>
        <v>#N/A</v>
      </c>
      <c r="G28" s="19" t="str">
        <f>+EVALUACION!H34</f>
        <v>1. Situaciones de revictimización o victimización secundaria.
2. Afectaciones individuales y/o comunitarias a la población beneficiaria</v>
      </c>
      <c r="H28" s="19">
        <f>+EVALUACION!I34</f>
        <v>3</v>
      </c>
      <c r="I28" s="19">
        <f>+EVALUACION!J34</f>
        <v>5</v>
      </c>
      <c r="J28" s="19">
        <f>+EVALUACION!K34</f>
        <v>8</v>
      </c>
      <c r="K28" s="18" t="str">
        <f>+EVALUACION!L34</f>
        <v>EXTREMO</v>
      </c>
      <c r="L28" s="19" t="s">
        <v>184</v>
      </c>
      <c r="M28" s="18">
        <v>100</v>
      </c>
      <c r="N28" s="19" t="str">
        <f>+'EVALUACION CON CONTROLES'!G33</f>
        <v>Acompañamiento psicosocial del proyecto presentado por el contratista</v>
      </c>
      <c r="O28" s="19">
        <f>+'EVALUACION CON CONTROLES'!I33</f>
        <v>3</v>
      </c>
      <c r="P28" s="19">
        <f>+'EVALUACION CON CONTROLES'!J33</f>
        <v>5</v>
      </c>
      <c r="Q28" s="19">
        <f>+'EVALUACION CON CONTROLES'!K33</f>
        <v>8</v>
      </c>
      <c r="R28" s="18" t="str">
        <f>+'EVALUACION CON CONTROLES'!L33</f>
        <v>EXTREMO</v>
      </c>
      <c r="S28" s="19" t="str">
        <f>+'EVALUACION CON CONTROLES'!M33</f>
        <v>NO</v>
      </c>
      <c r="T28" s="19" t="str">
        <f>+'EVALUACION CON CONTROLES'!N33</f>
        <v>CONTRATISTA</v>
      </c>
      <c r="U28" s="19">
        <f>+'EVALUACION CON CONTROLES'!O33</f>
        <v>2024</v>
      </c>
      <c r="V28" s="19">
        <f>+'EVALUACION CON CONTROLES'!P33</f>
        <v>2024</v>
      </c>
      <c r="W28" s="19" t="str">
        <f>+'EVALUACION CON CONTROLES'!Q33</f>
        <v>SEGUIMIENTO AL PROCESO</v>
      </c>
      <c r="X28" s="28" t="str">
        <f>+'EVALUACION CON CONTROLES'!R33</f>
        <v>SEMANAL SEGÚN CRONOGRAMA DEL PROYECTO</v>
      </c>
    </row>
    <row r="29" spans="2:24" ht="106.5" customHeight="1">
      <c r="B29" s="17">
        <v>19</v>
      </c>
      <c r="C29" s="19" t="str">
        <f>+'EVALUACION CON CONTROLES'!C34:F34</f>
        <v>Dificultades, disputas y/o conflictividades con la población beneficiaria y las diferentes instancias de participación de la localidad</v>
      </c>
      <c r="D29" s="18" t="str">
        <f>+'EVALUACION CON CONTROLES'!B34</f>
        <v>EJECUCIÓN</v>
      </c>
      <c r="E29" s="18" t="str">
        <f>VLOOKUP(C29,'IDENTIFICACION Y ANALISIS'!$B$19:$F$46,3,FALSE)</f>
        <v>Especifico</v>
      </c>
      <c r="F29" s="18" t="str">
        <f>VLOOKUP(C29,'IDENTIFICACION Y ANALISIS'!$B$19:$F$46,4,FALSE)</f>
        <v>Externo</v>
      </c>
      <c r="G29" s="19" t="str">
        <f>+EVALUACION!H35</f>
        <v>1. Dificultades para el desarrollo del proyecto y sus actividades 
2. Distanciamiento de la entidad respecto a la institucionalidad
3. Incumplimiento de las metas dentro de la vigencia, y el alcance de las iniciativas participativas.</v>
      </c>
      <c r="H29" s="19">
        <f>+EVALUACION!I35</f>
        <v>4</v>
      </c>
      <c r="I29" s="19">
        <f>+EVALUACION!J35</f>
        <v>4</v>
      </c>
      <c r="J29" s="19">
        <f>+EVALUACION!K35</f>
        <v>8</v>
      </c>
      <c r="K29" s="18" t="str">
        <f>+EVALUACION!L35</f>
        <v>EXTREMO</v>
      </c>
      <c r="L29" s="19" t="s">
        <v>203</v>
      </c>
      <c r="M29" s="18" t="s">
        <v>204</v>
      </c>
      <c r="N29" s="19" t="str">
        <f>+'EVALUACION CON CONTROLES'!G34</f>
        <v>Vinculación de delegaciones de instancias de participación y/o población beneficiaria en el Comité Técnico de Seguimiento
Apoyo del/la referente de participación de la entidad</v>
      </c>
      <c r="O29" s="19">
        <f>+'EVALUACION CON CONTROLES'!I34</f>
        <v>4</v>
      </c>
      <c r="P29" s="19">
        <f>+'EVALUACION CON CONTROLES'!J34</f>
        <v>4</v>
      </c>
      <c r="Q29" s="19">
        <f>+'EVALUACION CON CONTROLES'!K34</f>
        <v>8</v>
      </c>
      <c r="R29" s="18" t="str">
        <f>+'EVALUACION CON CONTROLES'!L34</f>
        <v>EXTREMO</v>
      </c>
      <c r="S29" s="19" t="str">
        <f>+'EVALUACION CON CONTROLES'!M34</f>
        <v>NO</v>
      </c>
      <c r="T29" s="19" t="str">
        <f>+'EVALUACION CON CONTROLES'!N34</f>
        <v>SUPERVISIÓN, APOYO A LA SUPERVISIÓN Y CONTRATISTA</v>
      </c>
      <c r="U29" s="19">
        <f>+'EVALUACION CON CONTROLES'!O34</f>
        <v>2024</v>
      </c>
      <c r="V29" s="19">
        <f>+'EVALUACION CON CONTROLES'!P34</f>
        <v>2024</v>
      </c>
      <c r="W29" s="19" t="str">
        <f>+'EVALUACION CON CONTROLES'!Q34</f>
        <v>SEGUIMIENTO AL PROCESO</v>
      </c>
      <c r="X29" s="28" t="str">
        <f>+'EVALUACION CON CONTROLES'!R34</f>
        <v>SEMANAL SEGÚN CRONOGRAMA DEL PROYECTO</v>
      </c>
    </row>
    <row r="30" spans="2:24" ht="106.5" customHeight="1">
      <c r="B30" s="17">
        <v>20</v>
      </c>
      <c r="C30" s="19" t="str">
        <f>+'EVALUACION CON CONTROLES'!C35:F35</f>
        <v>Accidentes, contingencias, emergencias, perjuicios y/o siniestros presentados en la actividad "TUNJO FESTIVAL"</v>
      </c>
      <c r="D30" s="18" t="str">
        <f>+'EVALUACION CON CONTROLES'!B35</f>
        <v>EJECUCIÓN</v>
      </c>
      <c r="E30" s="18" t="str">
        <f>VLOOKUP(C30,'IDENTIFICACION Y ANALISIS'!$B$19:$F$46,3,FALSE)</f>
        <v>Especifico</v>
      </c>
      <c r="F30" s="18" t="str">
        <f>VLOOKUP(C30,'IDENTIFICACION Y ANALISIS'!$B$19:$F$46,4,FALSE)</f>
        <v>Externo</v>
      </c>
      <c r="G30" s="19" t="str">
        <f>+EVALUACION!H36</f>
        <v>1. Lesiones, afectaciones o pérdidas humanas.
2. Costos y/o sanciones para el contratista y el FDLT</v>
      </c>
      <c r="H30" s="19">
        <f>+EVALUACION!I36</f>
        <v>2</v>
      </c>
      <c r="I30" s="19">
        <f>+EVALUACION!J36</f>
        <v>5</v>
      </c>
      <c r="J30" s="19">
        <f>+EVALUACION!K36</f>
        <v>7</v>
      </c>
      <c r="K30" s="18" t="str">
        <f>+EVALUACION!L36</f>
        <v>ALTO</v>
      </c>
      <c r="L30" s="19" t="s">
        <v>184</v>
      </c>
      <c r="M30" s="18">
        <v>100</v>
      </c>
      <c r="N30" s="19" t="str">
        <f>+'EVALUACION CON CONTROLES'!G35</f>
        <v>Póliza de seguros para el cubrimiento de la actividad
Verificación de las condiciones óptimas de los recursos logísticos y de seguridad
Protocolos de cuidado y seguridad</v>
      </c>
      <c r="O30" s="19">
        <f>+'EVALUACION CON CONTROLES'!I35</f>
        <v>2</v>
      </c>
      <c r="P30" s="19">
        <f>+'EVALUACION CON CONTROLES'!J35</f>
        <v>5</v>
      </c>
      <c r="Q30" s="19">
        <f>+'EVALUACION CON CONTROLES'!K35</f>
        <v>7</v>
      </c>
      <c r="R30" s="18" t="str">
        <f>+'EVALUACION CON CONTROLES'!L35</f>
        <v>ALTO</v>
      </c>
      <c r="S30" s="19" t="str">
        <f>+'EVALUACION CON CONTROLES'!M35</f>
        <v>SI</v>
      </c>
      <c r="T30" s="19" t="str">
        <f>+'EVALUACION CON CONTROLES'!N35</f>
        <v>SUPERVISIÓN, APOYO A LA SUPERVISIÓN Y CONTRATISTA</v>
      </c>
      <c r="U30" s="19">
        <f>+'EVALUACION CON CONTROLES'!O35</f>
        <v>2024</v>
      </c>
      <c r="V30" s="19">
        <f>+'EVALUACION CON CONTROLES'!P35</f>
        <v>2024</v>
      </c>
      <c r="W30" s="19" t="str">
        <f>+'EVALUACION CON CONTROLES'!Q35</f>
        <v>SEGUIMIENTO AL PROCESO</v>
      </c>
      <c r="X30" s="28" t="str">
        <f>+'EVALUACION CON CONTROLES'!R35</f>
        <v>SEMANAL SEGÚN CRONOGRAMA DEL PROYECTO</v>
      </c>
    </row>
    <row r="31" spans="2:24" ht="106.5" customHeight="1">
      <c r="B31" s="17">
        <v>21</v>
      </c>
      <c r="C31" s="19" t="str">
        <f>+'EVALUACION CON CONTROLES'!C36:F36</f>
        <v>Contingencias, accidentes o demás dificultades presentadas en los eventos y espacios desarrollados a la interperie y por fuera de las instalaciones de la Alcaldía Local de Tunjuelito</v>
      </c>
      <c r="D31" s="18" t="str">
        <f>+'EVALUACION CON CONTROLES'!B36</f>
        <v>EJECUCIÓN</v>
      </c>
      <c r="E31" s="18" t="str">
        <f>VLOOKUP(C31,'IDENTIFICACION Y ANALISIS'!$B$19:$F$46,3,FALSE)</f>
        <v>Especifico</v>
      </c>
      <c r="F31" s="18" t="str">
        <f>VLOOKUP(C31,'IDENTIFICACION Y ANALISIS'!$B$19:$F$46,4,FALSE)</f>
        <v>Externo</v>
      </c>
      <c r="G31" s="19" t="str">
        <f>+EVALUACION!H37</f>
        <v>1. Lesiones, afectaciones o pérdidas humanas.
2. Costos y/o sanciones para el contratista y el FDLT
3. Imposibilidad o dificultades para el desarrollo de las actividades</v>
      </c>
      <c r="H31" s="19">
        <f>+EVALUACION!I37</f>
        <v>3</v>
      </c>
      <c r="I31" s="19">
        <f>+EVALUACION!J37</f>
        <v>4</v>
      </c>
      <c r="J31" s="19">
        <f>+EVALUACION!K37</f>
        <v>7</v>
      </c>
      <c r="K31" s="18" t="str">
        <f>+EVALUACION!L37</f>
        <v>ALTO</v>
      </c>
      <c r="L31" s="19" t="s">
        <v>184</v>
      </c>
      <c r="M31" s="18">
        <v>100</v>
      </c>
      <c r="N31" s="19" t="str">
        <f>+'EVALUACION CON CONTROLES'!G36</f>
        <v>Protocolos de cuidado y seguridad
Pólizas de seguro en el caso que lo requieran o planes de contingencia</v>
      </c>
      <c r="O31" s="19">
        <f>+'EVALUACION CON CONTROLES'!I36</f>
        <v>3</v>
      </c>
      <c r="P31" s="19">
        <f>+'EVALUACION CON CONTROLES'!J36</f>
        <v>4</v>
      </c>
      <c r="Q31" s="19">
        <f>+'EVALUACION CON CONTROLES'!K36</f>
        <v>7</v>
      </c>
      <c r="R31" s="18" t="str">
        <f>+'EVALUACION CON CONTROLES'!L36</f>
        <v>ALTO</v>
      </c>
      <c r="S31" s="19" t="str">
        <f>+'EVALUACION CON CONTROLES'!M36</f>
        <v>SI</v>
      </c>
      <c r="T31" s="19" t="str">
        <f>+'EVALUACION CON CONTROLES'!N36</f>
        <v>SUPERVISIÓN, APOYO A LA SUPERVISIÓN Y CONTRATISTA</v>
      </c>
      <c r="U31" s="19">
        <f>+'EVALUACION CON CONTROLES'!O36</f>
        <v>2024</v>
      </c>
      <c r="V31" s="19">
        <f>+'EVALUACION CON CONTROLES'!P36</f>
        <v>2024</v>
      </c>
      <c r="W31" s="19" t="str">
        <f>+'EVALUACION CON CONTROLES'!Q36</f>
        <v>SEGUIMIENTO AL PROCESO</v>
      </c>
      <c r="X31" s="28" t="str">
        <f>+'EVALUACION CON CONTROLES'!R36</f>
        <v>SEMANAL SEGÚN CRONOGRAMA DEL PROYECTO</v>
      </c>
    </row>
    <row r="32" spans="2:24" ht="106.5" customHeight="1">
      <c r="B32" s="17">
        <v>22</v>
      </c>
      <c r="C32" s="19" t="str">
        <f>+'EVALUACION CON CONTROLES'!C37:F37</f>
        <v>Intoxicaciones y/o enfermedades producidas por el consumo de las muestras gastronómicas contempladas en el proyecto</v>
      </c>
      <c r="D32" s="18" t="str">
        <f>+'EVALUACION CON CONTROLES'!B37</f>
        <v>EJECUCIÓN</v>
      </c>
      <c r="E32" s="18" t="str">
        <f>VLOOKUP(C32,'IDENTIFICACION Y ANALISIS'!$B$19:$F$46,3,FALSE)</f>
        <v>Especifico</v>
      </c>
      <c r="F32" s="18" t="str">
        <f>VLOOKUP(C32,'IDENTIFICACION Y ANALISIS'!$B$19:$F$46,4,FALSE)</f>
        <v>Externo</v>
      </c>
      <c r="G32" s="19" t="str">
        <f>+EVALUACION!H38</f>
        <v>1. Lesiones, afectaciones, enfermedades o pérdidas humanas.
2. Costos y/o sanciones para el contratista y el FDLT</v>
      </c>
      <c r="H32" s="19">
        <f>+EVALUACION!I38</f>
        <v>2</v>
      </c>
      <c r="I32" s="19">
        <f>+EVALUACION!J38</f>
        <v>5</v>
      </c>
      <c r="J32" s="19">
        <f>+EVALUACION!K38</f>
        <v>7</v>
      </c>
      <c r="K32" s="18" t="str">
        <f>+EVALUACION!L38</f>
        <v>ALTO</v>
      </c>
      <c r="L32" s="19" t="s">
        <v>184</v>
      </c>
      <c r="M32" s="18">
        <v>100</v>
      </c>
      <c r="N32" s="19" t="str">
        <f>+'EVALUACION CON CONTROLES'!G37</f>
        <v>Exigencia del carné de manipulación de alimentos por parte del personal contratado y verificación de las condiciones de salubridad de los alimentos</v>
      </c>
      <c r="O32" s="19">
        <f>+'EVALUACION CON CONTROLES'!I37</f>
        <v>2</v>
      </c>
      <c r="P32" s="19">
        <f>+'EVALUACION CON CONTROLES'!J37</f>
        <v>5</v>
      </c>
      <c r="Q32" s="19">
        <f>+'EVALUACION CON CONTROLES'!K37</f>
        <v>7</v>
      </c>
      <c r="R32" s="18" t="str">
        <f>+'EVALUACION CON CONTROLES'!L37</f>
        <v>ALTO</v>
      </c>
      <c r="S32" s="19" t="str">
        <f>+'EVALUACION CON CONTROLES'!M37</f>
        <v>SI</v>
      </c>
      <c r="T32" s="19" t="str">
        <f>+'EVALUACION CON CONTROLES'!N37</f>
        <v>SUPERVISIÓN, APOYO A LA SUPERVISIÓN Y CONTRATISTA</v>
      </c>
      <c r="U32" s="19">
        <f>+'EVALUACION CON CONTROLES'!O37</f>
        <v>2024</v>
      </c>
      <c r="V32" s="19">
        <f>+'EVALUACION CON CONTROLES'!P37</f>
        <v>2024</v>
      </c>
      <c r="W32" s="19" t="str">
        <f>+'EVALUACION CON CONTROLES'!Q37</f>
        <v>SEGUIMIENTO AL PROCESO</v>
      </c>
      <c r="X32" s="28" t="str">
        <f>+'EVALUACION CON CONTROLES'!R37</f>
        <v>SEMANAL SEGÚN CRONOGRAMA DEL PROYECTO</v>
      </c>
    </row>
    <row r="33" spans="2:24" ht="106.5" customHeight="1">
      <c r="B33" s="17">
        <v>23</v>
      </c>
      <c r="C33" s="19" t="str">
        <f>+'EVALUACION CON CONTROLES'!C38:F38</f>
        <v>Incumplimiento por parte del contratista en la entrega de los productos contemplados para cada actividad</v>
      </c>
      <c r="D33" s="18" t="str">
        <f>+'EVALUACION CON CONTROLES'!B38</f>
        <v>EJECUCIÓN</v>
      </c>
      <c r="E33" s="18" t="str">
        <f>VLOOKUP(C33,'IDENTIFICACION Y ANALISIS'!$B$19:$F$46,3,FALSE)</f>
        <v>General</v>
      </c>
      <c r="F33" s="18" t="str">
        <f>VLOOKUP(C33,'IDENTIFICACION Y ANALISIS'!$B$19:$F$46,4,FALSE)</f>
        <v>Externo</v>
      </c>
      <c r="G33" s="19" t="str">
        <f>+EVALUACION!H39</f>
        <v>1. Incumplimiento de las metas y objetivos del proyecto. 
2. Afectación del cumplimiento del contrato dentro de la vigencia</v>
      </c>
      <c r="H33" s="19">
        <f>+EVALUACION!I39</f>
        <v>3</v>
      </c>
      <c r="I33" s="19">
        <f>+EVALUACION!J39</f>
        <v>4</v>
      </c>
      <c r="J33" s="19">
        <f>+EVALUACION!K39</f>
        <v>7</v>
      </c>
      <c r="K33" s="18" t="str">
        <f>+EVALUACION!L39</f>
        <v>ALTO</v>
      </c>
      <c r="L33" s="19" t="s">
        <v>184</v>
      </c>
      <c r="M33" s="18">
        <v>100</v>
      </c>
      <c r="N33" s="19" t="str">
        <f>+'EVALUACION CON CONTROLES'!G38</f>
        <v>Realizar supervisiones periódicas al anexo técnico, el plan de trabajo y las obligaciones contractuales entre las partes</v>
      </c>
      <c r="O33" s="19">
        <f>+'EVALUACION CON CONTROLES'!I38</f>
        <v>3</v>
      </c>
      <c r="P33" s="19">
        <f>+'EVALUACION CON CONTROLES'!J38</f>
        <v>4</v>
      </c>
      <c r="Q33" s="19">
        <f>+'EVALUACION CON CONTROLES'!K38</f>
        <v>7</v>
      </c>
      <c r="R33" s="18" t="str">
        <f>+'EVALUACION CON CONTROLES'!L38</f>
        <v>ALTO</v>
      </c>
      <c r="S33" s="19" t="str">
        <f>+'EVALUACION CON CONTROLES'!M38</f>
        <v>NO</v>
      </c>
      <c r="T33" s="19" t="str">
        <f>+'EVALUACION CON CONTROLES'!N38</f>
        <v>SUPERVISIÓN, APOYO A LA SUPERVISIÓN Y CONTRATISTA</v>
      </c>
      <c r="U33" s="19">
        <f>+'EVALUACION CON CONTROLES'!O38</f>
        <v>2024</v>
      </c>
      <c r="V33" s="19">
        <f>+'EVALUACION CON CONTROLES'!P38</f>
        <v>2024</v>
      </c>
      <c r="W33" s="19" t="str">
        <f>+'EVALUACION CON CONTROLES'!Q38</f>
        <v>SEGUIMIENTO AL PROCESO</v>
      </c>
      <c r="X33" s="28" t="str">
        <f>+'EVALUACION CON CONTROLES'!R38</f>
        <v>SEMANAL SEGÚN CRONOGRAMA DEL PROYECTO</v>
      </c>
    </row>
    <row r="34" spans="2:24" ht="106.5" customHeight="1" thickBot="1">
      <c r="B34" s="17">
        <v>24</v>
      </c>
      <c r="C34" s="19" t="str">
        <f>+'EVALUACION CON CONTROLES'!C39:F39</f>
        <v>Paros huelgas, situaciones de orden público o situaciones externas como pandemias  que afecten el cumplimiento de obligaciones cuando se hace trabajo en campo</v>
      </c>
      <c r="D34" s="18" t="str">
        <f>+'EVALUACION CON CONTROLES'!B39</f>
        <v>EJECUCIÓN</v>
      </c>
      <c r="E34" s="18" t="str">
        <f>VLOOKUP(C34,'IDENTIFICACION Y ANALISIS'!$B$19:$F$46,3,FALSE)</f>
        <v>General</v>
      </c>
      <c r="F34" s="18" t="str">
        <f>VLOOKUP(C34,'IDENTIFICACION Y ANALISIS'!$B$19:$F$46,4,FALSE)</f>
        <v>Externo</v>
      </c>
      <c r="G34" s="19" t="str">
        <f>+EVALUACION!H40</f>
        <v>1. Imposibilidad o dificultades para el desarrollo de las actividades
2. Afectación del cumplimiento del contrato dentro de la vigencia</v>
      </c>
      <c r="H34" s="19">
        <f>+EVALUACION!I40</f>
        <v>2</v>
      </c>
      <c r="I34" s="19">
        <f>+EVALUACION!J40</f>
        <v>4</v>
      </c>
      <c r="J34" s="19">
        <f>+EVALUACION!K40</f>
        <v>6</v>
      </c>
      <c r="K34" s="18" t="str">
        <f>+EVALUACION!L40</f>
        <v>ALTO</v>
      </c>
      <c r="L34" s="19" t="s">
        <v>203</v>
      </c>
      <c r="M34" s="18" t="s">
        <v>204</v>
      </c>
      <c r="N34" s="19" t="str">
        <f>+'EVALUACION CON CONTROLES'!G39</f>
        <v>Seguimiento del cronograma estipulado y verificación en medios de comunicación y fuentes oficiales de situaciones de orden público</v>
      </c>
      <c r="O34" s="19">
        <f>+'EVALUACION CON CONTROLES'!I39</f>
        <v>2</v>
      </c>
      <c r="P34" s="19">
        <f>+'EVALUACION CON CONTROLES'!J39</f>
        <v>4</v>
      </c>
      <c r="Q34" s="19">
        <f>+'EVALUACION CON CONTROLES'!K39</f>
        <v>6</v>
      </c>
      <c r="R34" s="18" t="str">
        <f>+'EVALUACION CON CONTROLES'!L39</f>
        <v>ALTO</v>
      </c>
      <c r="S34" s="19" t="str">
        <f>+'EVALUACION CON CONTROLES'!M39</f>
        <v>NO</v>
      </c>
      <c r="T34" s="19" t="str">
        <f>+'EVALUACION CON CONTROLES'!N39</f>
        <v>SUPERVISIÓN, APOYO A LA SUPERVISIÓN Y CONTRATISTA</v>
      </c>
      <c r="U34" s="19">
        <f>+'EVALUACION CON CONTROLES'!O39</f>
        <v>2024</v>
      </c>
      <c r="V34" s="19">
        <f>+'EVALUACION CON CONTROLES'!P39</f>
        <v>2024</v>
      </c>
      <c r="W34" s="19" t="str">
        <f>+'EVALUACION CON CONTROLES'!Q39</f>
        <v>SEGUIMIENTO AL PROCESO</v>
      </c>
      <c r="X34" s="28" t="str">
        <f>+'EVALUACION CON CONTROLES'!R39</f>
        <v>SEMANAL SEGÚN CRONOGRAMA DEL PROYECTO</v>
      </c>
    </row>
    <row r="35" spans="2:24" ht="106.5" customHeight="1" thickBot="1">
      <c r="B35" s="37">
        <v>25</v>
      </c>
      <c r="C35" s="38" t="str">
        <f>+'EVALUACION CON CONTROLES'!C40:F40</f>
        <v>Eventos naturales tales como lluvias o dificultades climáticas</v>
      </c>
      <c r="D35" s="39" t="str">
        <f>+'EVALUACION CON CONTROLES'!B40</f>
        <v>EJECUCIÓN</v>
      </c>
      <c r="E35" s="39" t="str">
        <f>VLOOKUP(C35,'IDENTIFICACION Y ANALISIS'!$B$19:$F$46,3,FALSE)</f>
        <v>General</v>
      </c>
      <c r="F35" s="39" t="str">
        <f>VLOOKUP(C35,'IDENTIFICACION Y ANALISIS'!$B$19:$F$46,4,FALSE)</f>
        <v>Externo</v>
      </c>
      <c r="G35" s="38" t="str">
        <f>+EVALUACION!H41</f>
        <v>1. Imposibilidad o dificultades para el desarrollo de las actividades
2. Afectación del cumplimiento del contrato dentro de la vigencia</v>
      </c>
      <c r="H35" s="38">
        <f>+EVALUACION!I41</f>
        <v>2</v>
      </c>
      <c r="I35" s="38">
        <f>+EVALUACION!J41</f>
        <v>4</v>
      </c>
      <c r="J35" s="38">
        <f>+EVALUACION!K41</f>
        <v>6</v>
      </c>
      <c r="K35" s="39" t="str">
        <f>+EVALUACION!L41</f>
        <v>ALTO</v>
      </c>
      <c r="L35" s="38" t="s">
        <v>203</v>
      </c>
      <c r="M35" s="39" t="s">
        <v>204</v>
      </c>
      <c r="N35" s="38" t="str">
        <f>+'EVALUACION CON CONTROLES'!G40</f>
        <v xml:space="preserve">Seguimiento de la programación de las activades y verificación de las condiciones previsibles acerca del estado del clima </v>
      </c>
      <c r="O35" s="38">
        <f>+'EVALUACION CON CONTROLES'!I40</f>
        <v>2</v>
      </c>
      <c r="P35" s="38">
        <f>+'EVALUACION CON CONTROLES'!J40</f>
        <v>4</v>
      </c>
      <c r="Q35" s="38">
        <f>+'EVALUACION CON CONTROLES'!K40</f>
        <v>6</v>
      </c>
      <c r="R35" s="39" t="str">
        <f>+'EVALUACION CON CONTROLES'!L40</f>
        <v>ALTO</v>
      </c>
      <c r="S35" s="38" t="str">
        <f>+'EVALUACION CON CONTROLES'!M40</f>
        <v>NO</v>
      </c>
      <c r="T35" s="38" t="str">
        <f>+'EVALUACION CON CONTROLES'!N40</f>
        <v>SUPERVISIÓN, APOYO A LA SUPERVISIÓN Y CONTRATISTA</v>
      </c>
      <c r="U35" s="38">
        <f>+'EVALUACION CON CONTROLES'!O40</f>
        <v>2024</v>
      </c>
      <c r="V35" s="38">
        <f>+'EVALUACION CON CONTROLES'!P40</f>
        <v>2024</v>
      </c>
      <c r="W35" s="38" t="str">
        <f>+'EVALUACION CON CONTROLES'!Q40</f>
        <v>SEGUIMIENTO AL PROCESO</v>
      </c>
      <c r="X35" s="40" t="str">
        <f>+'EVALUACION CON CONTROLES'!R40</f>
        <v>SEMANAL SEGÚN CRONOGRAMA DEL PROYECTO</v>
      </c>
    </row>
    <row r="36" spans="2:24" ht="13.5" customHeight="1">
      <c r="B36" s="52"/>
      <c r="X36" s="53"/>
    </row>
    <row r="37" spans="2:24" ht="13.5" customHeight="1">
      <c r="B37" s="52"/>
      <c r="E37" s="14"/>
      <c r="F37" s="349" t="s">
        <v>206</v>
      </c>
      <c r="G37" s="349"/>
      <c r="H37" s="14"/>
      <c r="I37" s="14"/>
      <c r="J37" s="332" t="s">
        <v>192</v>
      </c>
      <c r="K37" s="332"/>
      <c r="L37" s="332"/>
      <c r="M37" s="332"/>
      <c r="X37" s="53"/>
    </row>
    <row r="38" spans="2:24" ht="13.5" customHeight="1">
      <c r="B38" s="52"/>
      <c r="E38" s="339" t="s">
        <v>104</v>
      </c>
      <c r="F38" s="48" t="s">
        <v>105</v>
      </c>
      <c r="G38" s="48" t="s">
        <v>106</v>
      </c>
      <c r="H38" s="14"/>
      <c r="I38" s="14"/>
      <c r="J38" s="328" t="s">
        <v>107</v>
      </c>
      <c r="K38" s="329"/>
      <c r="L38" s="328" t="s">
        <v>106</v>
      </c>
      <c r="M38" s="329"/>
      <c r="X38" s="53"/>
    </row>
    <row r="39" spans="2:24" ht="13.5" customHeight="1">
      <c r="B39" s="52"/>
      <c r="E39" s="339"/>
      <c r="F39" s="19" t="s">
        <v>108</v>
      </c>
      <c r="G39" s="19">
        <v>1</v>
      </c>
      <c r="H39" s="14"/>
      <c r="I39" s="14"/>
      <c r="J39" s="330" t="s">
        <v>109</v>
      </c>
      <c r="K39" s="331"/>
      <c r="L39" s="318">
        <v>1</v>
      </c>
      <c r="M39" s="318"/>
      <c r="X39" s="53"/>
    </row>
    <row r="40" spans="2:24" ht="13.5" customHeight="1">
      <c r="B40" s="52"/>
      <c r="E40" s="339"/>
      <c r="F40" s="19" t="s">
        <v>110</v>
      </c>
      <c r="G40" s="19">
        <v>2</v>
      </c>
      <c r="H40" s="14"/>
      <c r="I40" s="14"/>
      <c r="J40" s="330" t="s">
        <v>111</v>
      </c>
      <c r="K40" s="331"/>
      <c r="L40" s="318">
        <v>2</v>
      </c>
      <c r="M40" s="318"/>
      <c r="X40" s="53"/>
    </row>
    <row r="41" spans="2:24" ht="13.5" customHeight="1">
      <c r="B41" s="52"/>
      <c r="E41" s="339"/>
      <c r="F41" s="19" t="s">
        <v>112</v>
      </c>
      <c r="G41" s="19">
        <v>3</v>
      </c>
      <c r="H41" s="14"/>
      <c r="I41" s="14"/>
      <c r="J41" s="330" t="s">
        <v>113</v>
      </c>
      <c r="K41" s="331"/>
      <c r="L41" s="318">
        <v>3</v>
      </c>
      <c r="M41" s="318"/>
      <c r="X41" s="53"/>
    </row>
    <row r="42" spans="2:24" ht="13.5" customHeight="1">
      <c r="B42" s="52"/>
      <c r="E42" s="339"/>
      <c r="F42" s="19" t="s">
        <v>114</v>
      </c>
      <c r="G42" s="19">
        <v>4</v>
      </c>
      <c r="H42" s="14"/>
      <c r="I42" s="14"/>
      <c r="J42" s="330" t="s">
        <v>115</v>
      </c>
      <c r="K42" s="331"/>
      <c r="L42" s="318">
        <v>4</v>
      </c>
      <c r="M42" s="318"/>
      <c r="X42" s="53"/>
    </row>
    <row r="43" spans="2:24" ht="13.5" customHeight="1">
      <c r="B43" s="52"/>
      <c r="E43" s="339"/>
      <c r="F43" s="19" t="s">
        <v>116</v>
      </c>
      <c r="G43" s="19">
        <v>5</v>
      </c>
      <c r="H43" s="14"/>
      <c r="I43" s="14"/>
      <c r="J43" s="330" t="s">
        <v>117</v>
      </c>
      <c r="K43" s="331"/>
      <c r="L43" s="318">
        <v>5</v>
      </c>
      <c r="M43" s="318"/>
      <c r="X43" s="53"/>
    </row>
    <row r="44" spans="2:24" ht="13.5" customHeight="1">
      <c r="B44" s="52"/>
      <c r="D44" s="14"/>
      <c r="E44" s="14"/>
      <c r="F44" s="14"/>
      <c r="G44" s="14"/>
      <c r="H44" s="14"/>
      <c r="I44" s="14"/>
      <c r="J44" s="14"/>
      <c r="K44" s="14"/>
      <c r="L44" s="14"/>
      <c r="M44" s="14"/>
      <c r="X44" s="53"/>
    </row>
    <row r="45" spans="2:24" ht="13.5" customHeight="1">
      <c r="B45" s="52"/>
      <c r="D45" s="332" t="s">
        <v>118</v>
      </c>
      <c r="E45" s="332"/>
      <c r="F45" s="332"/>
      <c r="G45" s="332"/>
      <c r="H45" s="332"/>
      <c r="I45" s="332"/>
      <c r="J45" s="332"/>
      <c r="K45" s="332"/>
      <c r="X45" s="53"/>
    </row>
    <row r="46" spans="2:24" ht="13.5" customHeight="1">
      <c r="B46" s="52"/>
      <c r="D46" s="335" t="s">
        <v>105</v>
      </c>
      <c r="E46" s="335" t="s">
        <v>106</v>
      </c>
      <c r="F46" s="323" t="s">
        <v>109</v>
      </c>
      <c r="G46" s="323"/>
      <c r="H46" s="350" t="s">
        <v>111</v>
      </c>
      <c r="I46" s="351"/>
      <c r="J46" s="49" t="s">
        <v>113</v>
      </c>
      <c r="K46" s="49" t="s">
        <v>115</v>
      </c>
      <c r="L46" s="48" t="s">
        <v>117</v>
      </c>
      <c r="P46" s="332" t="s">
        <v>132</v>
      </c>
      <c r="Q46" s="332"/>
      <c r="R46" s="332"/>
      <c r="S46" s="332"/>
      <c r="T46" s="332"/>
      <c r="X46" s="53"/>
    </row>
    <row r="47" spans="2:24" ht="13.5" customHeight="1">
      <c r="B47" s="52"/>
      <c r="D47" s="335"/>
      <c r="E47" s="335"/>
      <c r="F47" s="338">
        <v>1</v>
      </c>
      <c r="G47" s="338"/>
      <c r="H47" s="336">
        <v>2</v>
      </c>
      <c r="I47" s="337"/>
      <c r="J47" s="50">
        <v>3</v>
      </c>
      <c r="K47" s="50">
        <v>4</v>
      </c>
      <c r="L47" s="50">
        <v>5</v>
      </c>
      <c r="P47" s="323" t="s">
        <v>118</v>
      </c>
      <c r="Q47" s="323"/>
      <c r="R47" s="323"/>
      <c r="S47" s="323" t="s">
        <v>131</v>
      </c>
      <c r="T47" s="323"/>
      <c r="X47" s="53"/>
    </row>
    <row r="48" spans="2:24" ht="13.5" customHeight="1">
      <c r="B48" s="52"/>
      <c r="D48" s="19" t="s">
        <v>108</v>
      </c>
      <c r="E48" s="21">
        <v>1</v>
      </c>
      <c r="F48" s="326">
        <v>2</v>
      </c>
      <c r="G48" s="326"/>
      <c r="H48" s="324">
        <v>3</v>
      </c>
      <c r="I48" s="325"/>
      <c r="J48" s="46">
        <v>4</v>
      </c>
      <c r="K48" s="51">
        <v>5</v>
      </c>
      <c r="L48" s="45">
        <v>6</v>
      </c>
      <c r="P48" s="343" t="s">
        <v>133</v>
      </c>
      <c r="Q48" s="343"/>
      <c r="R48" s="343"/>
      <c r="S48" s="340" t="s">
        <v>134</v>
      </c>
      <c r="T48" s="340"/>
      <c r="X48" s="53"/>
    </row>
    <row r="49" spans="2:24" ht="13.5" customHeight="1">
      <c r="B49" s="52"/>
      <c r="D49" s="19" t="s">
        <v>110</v>
      </c>
      <c r="E49" s="21">
        <v>2</v>
      </c>
      <c r="F49" s="326">
        <v>3</v>
      </c>
      <c r="G49" s="326"/>
      <c r="H49" s="324">
        <v>4</v>
      </c>
      <c r="I49" s="325"/>
      <c r="J49" s="51">
        <v>5</v>
      </c>
      <c r="K49" s="45">
        <v>6</v>
      </c>
      <c r="L49" s="45">
        <v>7</v>
      </c>
      <c r="P49" s="320" t="s">
        <v>135</v>
      </c>
      <c r="Q49" s="320"/>
      <c r="R49" s="320"/>
      <c r="S49" s="340" t="s">
        <v>136</v>
      </c>
      <c r="T49" s="340"/>
      <c r="X49" s="53"/>
    </row>
    <row r="50" spans="2:24" ht="13.5" customHeight="1">
      <c r="B50" s="52"/>
      <c r="D50" s="19" t="s">
        <v>112</v>
      </c>
      <c r="E50" s="21">
        <v>3</v>
      </c>
      <c r="F50" s="326">
        <v>4</v>
      </c>
      <c r="G50" s="326"/>
      <c r="H50" s="341">
        <v>5</v>
      </c>
      <c r="I50" s="342"/>
      <c r="J50" s="45">
        <v>6</v>
      </c>
      <c r="K50" s="45">
        <v>7</v>
      </c>
      <c r="L50" s="47">
        <v>8</v>
      </c>
      <c r="P50" s="327">
        <v>5</v>
      </c>
      <c r="Q50" s="327"/>
      <c r="R50" s="327"/>
      <c r="S50" s="340" t="s">
        <v>137</v>
      </c>
      <c r="T50" s="340"/>
      <c r="X50" s="53"/>
    </row>
    <row r="51" spans="2:24" ht="13.5" customHeight="1">
      <c r="B51" s="52"/>
      <c r="D51" s="19" t="s">
        <v>114</v>
      </c>
      <c r="E51" s="21">
        <v>4</v>
      </c>
      <c r="F51" s="327">
        <v>5</v>
      </c>
      <c r="G51" s="327"/>
      <c r="H51" s="321">
        <v>6</v>
      </c>
      <c r="I51" s="322"/>
      <c r="J51" s="45">
        <v>7</v>
      </c>
      <c r="K51" s="47">
        <v>8</v>
      </c>
      <c r="L51" s="47">
        <v>9</v>
      </c>
      <c r="P51" s="326" t="s">
        <v>138</v>
      </c>
      <c r="Q51" s="326"/>
      <c r="R51" s="326"/>
      <c r="S51" s="340" t="s">
        <v>139</v>
      </c>
      <c r="T51" s="340"/>
      <c r="X51" s="53"/>
    </row>
    <row r="52" spans="2:24" ht="13.5" customHeight="1">
      <c r="B52" s="52"/>
      <c r="D52" s="19" t="s">
        <v>116</v>
      </c>
      <c r="E52" s="21">
        <v>5</v>
      </c>
      <c r="F52" s="320">
        <v>6</v>
      </c>
      <c r="G52" s="320"/>
      <c r="H52" s="321">
        <v>7</v>
      </c>
      <c r="I52" s="322"/>
      <c r="J52" s="47">
        <v>8</v>
      </c>
      <c r="K52" s="47">
        <v>9</v>
      </c>
      <c r="L52" s="47">
        <v>10</v>
      </c>
      <c r="X52" s="53"/>
    </row>
    <row r="53" spans="2:24" ht="13.5" customHeight="1" thickBot="1">
      <c r="B53" s="22"/>
      <c r="C53" s="23"/>
      <c r="D53" s="24"/>
      <c r="E53" s="24"/>
      <c r="F53" s="24"/>
      <c r="G53" s="24"/>
      <c r="H53" s="24"/>
      <c r="I53" s="24"/>
      <c r="J53" s="24"/>
      <c r="K53" s="24"/>
      <c r="L53" s="24"/>
      <c r="M53" s="24"/>
      <c r="N53" s="23"/>
      <c r="O53" s="23"/>
      <c r="P53" s="23"/>
      <c r="Q53" s="23"/>
      <c r="R53" s="23"/>
      <c r="S53" s="23"/>
      <c r="T53" s="23"/>
      <c r="U53" s="23"/>
      <c r="V53" s="23"/>
      <c r="W53" s="23"/>
      <c r="X53" s="25"/>
    </row>
    <row r="54" spans="2:24" ht="16.5" customHeight="1">
      <c r="D54" s="14"/>
      <c r="F54" s="14"/>
      <c r="G54" s="14"/>
      <c r="H54" s="14"/>
      <c r="I54" s="14"/>
      <c r="J54" s="14"/>
      <c r="K54" s="14"/>
      <c r="L54" s="14"/>
      <c r="M54" s="14"/>
      <c r="N54" s="14"/>
      <c r="O54" s="14"/>
      <c r="P54" s="14"/>
      <c r="Q54" s="14"/>
      <c r="R54" s="14"/>
    </row>
    <row r="55" spans="2:24" ht="16.5" customHeight="1">
      <c r="D55" s="14"/>
      <c r="F55" s="14"/>
      <c r="G55" s="14"/>
      <c r="H55" s="14"/>
      <c r="I55" s="14"/>
      <c r="J55" s="14"/>
      <c r="K55" s="14"/>
      <c r="L55" s="14"/>
      <c r="M55" s="14"/>
      <c r="N55" s="14"/>
      <c r="O55" s="14"/>
      <c r="P55" s="14"/>
      <c r="Q55" s="14"/>
      <c r="R55" s="14"/>
    </row>
    <row r="56" spans="2:24" ht="12.75" customHeight="1">
      <c r="D56" s="14"/>
      <c r="F56" s="14"/>
      <c r="G56" s="14"/>
      <c r="H56" s="14"/>
      <c r="I56" s="14"/>
      <c r="J56" s="14"/>
      <c r="K56" s="14"/>
      <c r="L56" s="14"/>
      <c r="M56" s="14"/>
      <c r="N56" s="14"/>
      <c r="O56" s="14"/>
      <c r="P56" s="14"/>
      <c r="Q56" s="14"/>
      <c r="R56" s="14"/>
    </row>
    <row r="57" spans="2:24" hidden="1">
      <c r="B57" s="16" t="s">
        <v>184</v>
      </c>
      <c r="D57" s="14"/>
      <c r="F57" s="14"/>
      <c r="G57" s="14"/>
      <c r="H57" s="14"/>
      <c r="I57" s="14"/>
      <c r="J57" s="14"/>
      <c r="K57" s="14"/>
      <c r="L57" s="14"/>
      <c r="M57" s="14"/>
      <c r="N57" s="14"/>
      <c r="O57" s="14"/>
      <c r="P57" s="14"/>
      <c r="Q57" s="14"/>
      <c r="R57" s="14"/>
    </row>
    <row r="58" spans="2:24" ht="15" hidden="1">
      <c r="B58" s="16" t="s">
        <v>202</v>
      </c>
      <c r="D58" s="26"/>
      <c r="F58" s="14"/>
      <c r="G58" s="26"/>
      <c r="H58" s="26"/>
      <c r="I58" s="26"/>
      <c r="J58" s="26"/>
      <c r="K58" s="26"/>
      <c r="L58" s="26"/>
      <c r="M58" s="26"/>
      <c r="N58" s="26"/>
      <c r="O58" s="26"/>
      <c r="P58" s="26"/>
      <c r="Q58" s="26"/>
      <c r="R58" s="26"/>
    </row>
    <row r="59" spans="2:24" hidden="1">
      <c r="B59" s="16" t="s">
        <v>203</v>
      </c>
      <c r="D59" s="14"/>
      <c r="F59" s="14"/>
      <c r="G59" s="14"/>
      <c r="H59" s="14"/>
      <c r="I59" s="14"/>
      <c r="J59" s="14"/>
      <c r="K59" s="14"/>
      <c r="L59" s="14"/>
      <c r="M59" s="14"/>
      <c r="N59" s="14"/>
      <c r="O59" s="14"/>
      <c r="P59" s="14"/>
      <c r="Q59" s="14"/>
      <c r="R59" s="14"/>
    </row>
    <row r="60" spans="2:24">
      <c r="D60" s="14"/>
      <c r="F60" s="14"/>
      <c r="G60" s="14"/>
      <c r="H60" s="14"/>
      <c r="I60" s="14"/>
      <c r="J60" s="14"/>
      <c r="K60" s="14"/>
      <c r="L60" s="14"/>
      <c r="M60" s="14"/>
      <c r="N60" s="14"/>
      <c r="O60" s="14"/>
      <c r="P60" s="14"/>
      <c r="Q60" s="14"/>
      <c r="R60" s="14"/>
    </row>
    <row r="61" spans="2:24">
      <c r="D61" s="14"/>
      <c r="F61" s="14"/>
      <c r="G61" s="14"/>
      <c r="H61" s="14"/>
      <c r="I61" s="14"/>
      <c r="J61" s="14"/>
      <c r="K61" s="14"/>
      <c r="L61" s="14"/>
      <c r="M61" s="14"/>
      <c r="N61" s="14"/>
      <c r="O61" s="14"/>
      <c r="P61" s="14"/>
      <c r="Q61" s="14"/>
      <c r="R61" s="14"/>
    </row>
    <row r="62" spans="2:24">
      <c r="D62" s="14"/>
      <c r="F62" s="14"/>
      <c r="G62" s="14"/>
      <c r="H62" s="14"/>
      <c r="I62" s="14"/>
      <c r="J62" s="14"/>
      <c r="K62" s="14"/>
      <c r="L62" s="14"/>
      <c r="M62" s="14"/>
      <c r="N62" s="14"/>
      <c r="O62" s="14"/>
      <c r="P62" s="14"/>
      <c r="Q62" s="14"/>
      <c r="R62" s="14"/>
    </row>
    <row r="63" spans="2:24" ht="12.75" customHeight="1">
      <c r="D63" s="14"/>
    </row>
    <row r="64" spans="2:24">
      <c r="D64" s="14"/>
    </row>
  </sheetData>
  <mergeCells count="49">
    <mergeCell ref="S51:T51"/>
    <mergeCell ref="P51:R51"/>
    <mergeCell ref="P48:R48"/>
    <mergeCell ref="B9:R9"/>
    <mergeCell ref="B6:X6"/>
    <mergeCell ref="F37:G37"/>
    <mergeCell ref="J37:M37"/>
    <mergeCell ref="H46:I46"/>
    <mergeCell ref="J39:K39"/>
    <mergeCell ref="J40:K40"/>
    <mergeCell ref="L41:M41"/>
    <mergeCell ref="L42:M42"/>
    <mergeCell ref="D45:K45"/>
    <mergeCell ref="F46:G46"/>
    <mergeCell ref="L39:M39"/>
    <mergeCell ref="L40:M40"/>
    <mergeCell ref="S48:T48"/>
    <mergeCell ref="F48:G48"/>
    <mergeCell ref="S49:T49"/>
    <mergeCell ref="S50:T50"/>
    <mergeCell ref="H50:I50"/>
    <mergeCell ref="F49:G49"/>
    <mergeCell ref="J42:K42"/>
    <mergeCell ref="P46:T46"/>
    <mergeCell ref="B2:B4"/>
    <mergeCell ref="C2:V4"/>
    <mergeCell ref="E46:E47"/>
    <mergeCell ref="H47:I47"/>
    <mergeCell ref="J43:K43"/>
    <mergeCell ref="L43:M43"/>
    <mergeCell ref="D46:D47"/>
    <mergeCell ref="F47:G47"/>
    <mergeCell ref="E38:E43"/>
    <mergeCell ref="W2:X4"/>
    <mergeCell ref="B7:X8"/>
    <mergeCell ref="F52:G52"/>
    <mergeCell ref="H52:I52"/>
    <mergeCell ref="P47:R47"/>
    <mergeCell ref="H49:I49"/>
    <mergeCell ref="H48:I48"/>
    <mergeCell ref="F50:G50"/>
    <mergeCell ref="F51:G51"/>
    <mergeCell ref="P50:R50"/>
    <mergeCell ref="H51:I51"/>
    <mergeCell ref="P49:R49"/>
    <mergeCell ref="L38:M38"/>
    <mergeCell ref="J38:K38"/>
    <mergeCell ref="J41:K41"/>
    <mergeCell ref="S47:T47"/>
  </mergeCells>
  <phoneticPr fontId="1" type="noConversion"/>
  <conditionalFormatting sqref="K11:K35">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5">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5"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5"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9" ma:contentTypeDescription="Crear nuevo documento." ma:contentTypeScope="" ma:versionID="b5cb03095ff1e76190c12db9e86d8536">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3306e41b5e120791f986c9654d86e2f0"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2C68B1-F5B0-4771-9178-2D28A6807781}"/>
</file>

<file path=customXml/itemProps2.xml><?xml version="1.0" encoding="utf-8"?>
<ds:datastoreItem xmlns:ds="http://schemas.openxmlformats.org/officeDocument/2006/customXml" ds:itemID="{5504E836-E567-4584-A922-FE386C8A658E}"/>
</file>

<file path=customXml/itemProps3.xml><?xml version="1.0" encoding="utf-8"?>
<ds:datastoreItem xmlns:ds="http://schemas.openxmlformats.org/officeDocument/2006/customXml" ds:itemID="{F218B44C-8017-42F7-AAED-18AF35807E14}"/>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Alexander Ospina Garcia</cp:lastModifiedBy>
  <cp:revision/>
  <dcterms:created xsi:type="dcterms:W3CDTF">2007-06-14T01:55:06Z</dcterms:created>
  <dcterms:modified xsi:type="dcterms:W3CDTF">2024-10-01T02:54:35Z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