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Defensoria del Pueblo\DEFENSORIA REG CESAR\1-SECOP\4-ALCIDES ARREGOCES\5-CADENA CHAVEZ LUIS RICARDO\13-OCTUBRE\"/>
    </mc:Choice>
  </mc:AlternateContent>
  <xr:revisionPtr revIDLastSave="0" documentId="13_ncr:1_{25BBFF66-A40D-4F70-A40C-7FE2A3B0E087}" xr6:coauthVersionLast="47" xr6:coauthVersionMax="47" xr10:uidLastSave="{00000000-0000-0000-0000-000000000000}"/>
  <bookViews>
    <workbookView xWindow="-120" yWindow="-120" windowWidth="38640" windowHeight="2124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1'!$A$1:$AG$33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43" i="1" l="1"/>
  <c r="Y142" i="1"/>
  <c r="Y141" i="1"/>
  <c r="Y148" i="1"/>
  <c r="Y140" i="1"/>
  <c r="Y139" i="1"/>
  <c r="Y149" i="1"/>
  <c r="V23" i="3"/>
  <c r="V22" i="3"/>
  <c r="V21" i="3"/>
  <c r="V20" i="3"/>
  <c r="V19" i="3"/>
  <c r="V18" i="3"/>
  <c r="V17" i="3"/>
  <c r="V16" i="3"/>
  <c r="W98" i="1" l="1"/>
  <c r="Y76" i="1" l="1"/>
  <c r="H33" i="3" l="1"/>
  <c r="Y138" i="1" l="1"/>
  <c r="Z111" i="1" l="1"/>
  <c r="Y85" i="1" l="1"/>
  <c r="W131" i="1" l="1"/>
  <c r="W130" i="1"/>
  <c r="C130" i="1"/>
  <c r="C98" i="1"/>
  <c r="Y79" i="1"/>
  <c r="Y82" i="1" s="1"/>
  <c r="B131" i="1"/>
  <c r="Y150" i="1" l="1"/>
  <c r="Y151" i="1" s="1"/>
  <c r="J9" i="3"/>
</calcChain>
</file>

<file path=xl/sharedStrings.xml><?xml version="1.0" encoding="utf-8"?>
<sst xmlns="http://schemas.openxmlformats.org/spreadsheetml/2006/main" count="372" uniqueCount="208">
  <si>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</si>
  <si>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</si>
  <si>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</si>
  <si>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</si>
  <si>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</si>
  <si>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</si>
  <si>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</si>
  <si>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</si>
  <si>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</si>
  <si>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</si>
  <si>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</si>
  <si>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</si>
  <si>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</si>
  <si>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</si>
  <si>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</si>
  <si>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</si>
  <si>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</si>
  <si>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</si>
  <si>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</si>
  <si>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</si>
  <si>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</si>
  <si>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</si>
  <si>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</si>
  <si>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</si>
  <si>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</si>
  <si>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</si>
  <si>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</si>
  <si>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</si>
  <si>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</si>
  <si>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</si>
  <si>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</si>
  <si>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</si>
  <si>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</si>
  <si>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</si>
  <si>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</si>
  <si>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</si>
  <si>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</si>
  <si>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</si>
  <si>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</si>
  <si>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</si>
  <si>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</si>
  <si>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</si>
  <si>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</si>
  <si>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</si>
  <si>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</si>
  <si>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</si>
  <si>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</si>
  <si>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</si>
  <si>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</si>
  <si>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</si>
  <si>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</si>
  <si>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</si>
  <si>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</si>
  <si>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</si>
  <si>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</si>
  <si>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</si>
  <si>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</si>
  <si>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</si>
  <si>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</si>
  <si>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</si>
  <si>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</si>
  <si>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</si>
  <si>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</si>
  <si>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</si>
  <si>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</si>
  <si>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</si>
  <si>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</si>
  <si>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</si>
  <si>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</si>
  <si>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</si>
  <si>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</si>
  <si>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</si>
  <si>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</si>
  <si>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</si>
  <si>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</si>
  <si>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</si>
  <si>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</si>
  <si>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</si>
  <si>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</si>
  <si>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</si>
  <si>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</si>
  <si>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</si>
  <si>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</si>
  <si>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</si>
  <si>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</si>
  <si>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</si>
  <si>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</si>
  <si>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</si>
  <si>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</si>
  <si>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</si>
  <si>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</si>
  <si>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</si>
  <si>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</si>
  <si>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</si>
  <si>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</si>
  <si>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</si>
  <si>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</si>
  <si>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</si>
  <si>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</si>
  <si>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</si>
  <si>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</si>
  <si>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</si>
  <si>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</si>
  <si>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</si>
  <si>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</si>
  <si>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</si>
  <si>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</si>
  <si>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</si>
  <si>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</si>
  <si>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</si>
  <si>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</si>
  <si>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</si>
  <si>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</si>
  <si>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</si>
  <si>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</si>
  <si>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</si>
  <si>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</si>
  <si>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</si>
  <si>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</si>
  <si>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</si>
  <si>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</si>
  <si>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</si>
  <si>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</si>
  <si>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</si>
  <si>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</si>
  <si>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</si>
  <si>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</si>
  <si>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</si>
  <si>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</si>
  <si>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</si>
  <si>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</si>
  <si>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</si>
  <si>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</si>
  <si>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</si>
  <si>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</si>
  <si>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</si>
  <si>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</si>
  <si>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</si>
  <si>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</si>
  <si>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</si>
  <si>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</si>
  <si>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</si>
  <si>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</si>
  <si>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</si>
  <si>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</si>
  <si>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</si>
  <si>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</si>
  <si>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</si>
  <si>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</si>
  <si>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</si>
  <si>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</si>
  <si>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</si>
  <si>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</si>
  <si>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</si>
  <si>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</si>
  <si>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</si>
  <si>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</si>
  <si>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</si>
  <si>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</si>
  <si>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</si>
  <si>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</si>
  <si>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</si>
  <si>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</si>
  <si>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</si>
  <si>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</si>
  <si>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</si>
  <si>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</si>
  <si>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</si>
  <si>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</si>
  <si>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</si>
  <si>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</si>
  <si>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</si>
  <si>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</si>
  <si>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</si>
  <si>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</si>
  <si>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</si>
  <si>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</si>
  <si>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</si>
  <si>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</si>
  <si>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</si>
  <si>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</si>
  <si>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</si>
  <si>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</si>
  <si>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</si>
  <si>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</si>
  <si>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</si>
  <si>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</si>
  <si>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DE  GESTIÓN</t>
  </si>
  <si>
    <t>La defensa cumplirá con la prestación de servicios profesionales ante los
juzgados penales municipales, dando cumplimiento a las directrices
impartidas, aplicando la normatividad vigente en cada caso particular y
garantizando la eficacia de una defensa optima y de calidad, para de esta
manera obtener del juez el mayor beneficio para los usuarios
representados.</t>
  </si>
  <si>
    <t>VALLEDUPAR</t>
  </si>
  <si>
    <t>Rendir los informes requeridos por el Supervisor, Defensor del Pueblo Regional o Dirección Nacional de Defensoría Pública, de manera oportuna, con información veraz y completa</t>
  </si>
  <si>
    <t>Asistir a las barras de defensores públicos y presentar al final de ellas las evaluaciones que establezca el coordinador académico, participar de los programas de capacitación, campañas, brigadas y demás actividades programadas por la DEFENSORÍA</t>
  </si>
  <si>
    <t xml:space="preserve">
OBJETO: Prestación de
servicios profesionales
de abogado para la
representación judicial,
extrajudicial y las demás
que disponga la ley en
favor de los usuarios del
servicio de defensoría
pública; así como la
promoción, defensa,
ejercicio y divulgación
de los derechos
humanos</t>
  </si>
  <si>
    <t xml:space="preserve">
PROGRAMA: El
CONTRATISTA se obliga a
prestar sus servicios
profesionales, en el
programa .PROMISCUO, Asistir oportunamente a las audiencias y diligencias a las cuales sea citado en calidad de defensor público teniendo estas prelación sobre las demás que tenga como profesional independiente.</t>
  </si>
  <si>
    <t>Versión: 2</t>
  </si>
  <si>
    <t>Vigente desde:
31/01/2023</t>
  </si>
  <si>
    <t xml:space="preserve">Personas jurídicas: acreditar certificación juramentada suscrita por Representante Legal o Revisor Fiscal, según corresponda. </t>
  </si>
  <si>
    <t>CALLE 54 C # 28-125</t>
  </si>
  <si>
    <t>LUIS RICARDO CADENA CHAVEZ</t>
  </si>
  <si>
    <t>BANCOLOMBIA</t>
  </si>
  <si>
    <t>Se da  inicio de  ejecucion de  contrato  apartir del  20 de   octubre.</t>
  </si>
  <si>
    <t>CD-DP-5346-2023</t>
  </si>
  <si>
    <t>lcadena@defensoria.edu.co</t>
  </si>
  <si>
    <t>NB-100297614</t>
  </si>
  <si>
    <t>Se da  inicio de  ejecucion de  contrato  apartir del  07 de   diciembre.</t>
  </si>
  <si>
    <t>13º. Pago</t>
  </si>
  <si>
    <t>ALCIDES DE JESÚS ARREGOCÉS BARROS</t>
  </si>
  <si>
    <t>aarregoces@defensoria.gov.co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</si>
</sst>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90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22" fillId="3" borderId="12" xfId="0" applyFont="1" applyFill="1" applyBorder="1" applyAlignment="1">
      <alignment horizontal="center"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wrapText="1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0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 textRotation="90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65" fontId="20" fillId="0" borderId="0" xfId="0" applyNumberFormat="1" applyFont="1" applyAlignment="1" applyProtection="1">
      <alignment horizontal="center" vertical="center"/>
      <protection locked="0" hidden="1"/>
    </xf>
    <xf numFmtId="167" fontId="7" fillId="0" borderId="0" xfId="0" applyNumberFormat="1" applyFont="1" applyAlignment="1" applyProtection="1">
      <alignment horizontal="justify" vertical="center"/>
      <protection locked="0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center" vertical="center"/>
      <protection locked="0"/>
    </xf>
    <xf numFmtId="0" fontId="17" fillId="0" borderId="10" xfId="0" applyFont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164" fontId="7" fillId="0" borderId="19" xfId="0" applyNumberFormat="1" applyFont="1" applyBorder="1" applyAlignment="1" applyProtection="1">
      <alignment horizontal="center" wrapText="1"/>
      <protection locked="0"/>
    </xf>
    <xf numFmtId="164" fontId="7" fillId="0" borderId="21" xfId="0" applyNumberFormat="1" applyFont="1" applyBorder="1" applyAlignment="1" applyProtection="1">
      <alignment horizont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0" borderId="30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 wrapText="1"/>
      <protection locked="0"/>
    </xf>
    <xf numFmtId="0" fontId="7" fillId="0" borderId="16" xfId="0" applyFont="1" applyBorder="1" applyAlignment="1" applyProtection="1">
      <alignment horizontal="justify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19" xfId="0" applyFont="1" applyFill="1" applyBorder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4" xfId="0" applyFont="1" applyFill="1" applyBorder="1" applyAlignment="1" applyProtection="1">
      <alignment horizontal="center" vertical="center" textRotation="90"/>
      <protection locked="0"/>
    </xf>
    <xf numFmtId="0" fontId="1" fillId="4" borderId="15" xfId="0" applyFont="1" applyFill="1" applyBorder="1" applyAlignment="1" applyProtection="1">
      <alignment horizontal="center" vertical="center" textRotation="90"/>
      <protection locked="0"/>
    </xf>
    <xf numFmtId="0" fontId="17" fillId="6" borderId="2" xfId="0" applyFont="1" applyFill="1" applyBorder="1" applyAlignment="1" applyProtection="1">
      <alignment horizontal="center" vertical="center"/>
      <protection locked="0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9" fillId="3" borderId="14" xfId="0" applyFont="1" applyFill="1" applyBorder="1" applyAlignment="1" applyProtection="1">
      <alignment horizontal="center" vertical="center" wrapText="1"/>
      <protection locked="0"/>
    </xf>
    <xf numFmtId="0" fontId="9" fillId="3" borderId="15" xfId="0" applyFont="1" applyFill="1" applyBorder="1" applyAlignment="1" applyProtection="1">
      <alignment horizontal="center" vertical="center" wrapText="1"/>
      <protection locked="0"/>
    </xf>
    <xf numFmtId="0" fontId="9" fillId="3" borderId="16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locked="0"/>
    </xf>
    <xf numFmtId="167" fontId="7" fillId="3" borderId="6" xfId="0" applyNumberFormat="1" applyFont="1" applyFill="1" applyBorder="1" applyAlignment="1" applyProtection="1">
      <alignment horizontal="center" vertical="center"/>
      <protection locked="0"/>
    </xf>
    <xf numFmtId="167" fontId="7" fillId="3" borderId="7" xfId="0" applyNumberFormat="1" applyFont="1" applyFill="1" applyBorder="1" applyAlignment="1" applyProtection="1">
      <alignment horizontal="center" vertical="center"/>
      <protection locked="0"/>
    </xf>
    <xf numFmtId="167" fontId="7" fillId="3" borderId="8" xfId="0" applyNumberFormat="1" applyFont="1" applyFill="1" applyBorder="1" applyAlignment="1" applyProtection="1">
      <alignment horizontal="center" vertical="center"/>
      <protection locked="0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4" borderId="21" xfId="0" applyFont="1" applyFill="1" applyBorder="1" applyAlignment="1" applyProtection="1">
      <alignment horizontal="justify" vertical="center"/>
      <protection locked="0"/>
    </xf>
    <xf numFmtId="0" fontId="7" fillId="4" borderId="14" xfId="0" applyFont="1" applyFill="1" applyBorder="1" applyAlignment="1" applyProtection="1">
      <alignment horizontal="justify" vertical="center"/>
      <protection locked="0"/>
    </xf>
    <xf numFmtId="0" fontId="7" fillId="4" borderId="15" xfId="0" applyFont="1" applyFill="1" applyBorder="1" applyAlignment="1" applyProtection="1">
      <alignment horizontal="justify" vertical="center"/>
      <protection locked="0"/>
    </xf>
    <xf numFmtId="0" fontId="7" fillId="4" borderId="16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164" fontId="7" fillId="0" borderId="19" xfId="0" applyNumberFormat="1" applyFont="1" applyBorder="1" applyAlignment="1" applyProtection="1">
      <alignment horizontal="left" wrapText="1"/>
      <protection locked="0"/>
    </xf>
    <xf numFmtId="164" fontId="7" fillId="0" borderId="21" xfId="0" applyNumberFormat="1" applyFont="1" applyBorder="1" applyAlignment="1" applyProtection="1">
      <alignment horizontal="left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7" fontId="9" fillId="0" borderId="20" xfId="1" applyNumberFormat="1" applyFont="1" applyBorder="1" applyAlignment="1" applyProtection="1">
      <alignment horizontal="center" vertical="center"/>
      <protection locked="0"/>
    </xf>
    <xf numFmtId="7" fontId="9" fillId="0" borderId="19" xfId="1" applyNumberFormat="1" applyFont="1" applyBorder="1" applyAlignment="1" applyProtection="1">
      <alignment horizontal="center" vertical="center"/>
      <protection locked="0"/>
    </xf>
    <xf numFmtId="7" fontId="9" fillId="0" borderId="21" xfId="1" applyNumberFormat="1" applyFont="1" applyBorder="1" applyAlignment="1" applyProtection="1">
      <alignment horizontal="center" vertical="center"/>
      <protection locked="0"/>
    </xf>
    <xf numFmtId="7" fontId="9" fillId="0" borderId="14" xfId="1" applyNumberFormat="1" applyFont="1" applyBorder="1" applyAlignment="1" applyProtection="1">
      <alignment horizontal="center" vertical="center"/>
      <protection locked="0"/>
    </xf>
    <xf numFmtId="7" fontId="9" fillId="0" borderId="15" xfId="1" applyNumberFormat="1" applyFont="1" applyBorder="1" applyAlignment="1" applyProtection="1">
      <alignment horizontal="center" vertical="center"/>
      <protection locked="0"/>
    </xf>
    <xf numFmtId="7" fontId="9" fillId="0" borderId="16" xfId="1" applyNumberFormat="1" applyFont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horizontal="center" vertical="center"/>
      <protection locked="0"/>
    </xf>
    <xf numFmtId="0" fontId="12" fillId="3" borderId="14" xfId="0" applyFont="1" applyFill="1" applyBorder="1" applyAlignment="1" applyProtection="1">
      <alignment horizontal="center" vertical="center"/>
      <protection locked="0"/>
    </xf>
    <xf numFmtId="0" fontId="12" fillId="3" borderId="16" xfId="0" applyFont="1" applyFill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1</xdr:row>
      <xdr:rowOff>76200</xdr:rowOff>
    </xdr:from>
    <xdr:to>
      <xdr:col>5</xdr:col>
      <xdr:colOff>28400</xdr:colOff>
      <xdr:row>6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111125</xdr:colOff>
      <xdr:row>30</xdr:row>
      <xdr:rowOff>120709</xdr:rowOff>
    </xdr:from>
    <xdr:to>
      <xdr:col>15</xdr:col>
      <xdr:colOff>110667</xdr:colOff>
      <xdr:row>30</xdr:row>
      <xdr:rowOff>850404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1625" y="22798147"/>
          <a:ext cx="2888792" cy="729695"/>
        </a:xfrm>
        <a:prstGeom prst="rect">
          <a:avLst/>
        </a:prstGeom>
      </xdr:spPr>
    </xdr:pic>
    <xdr:clientData/>
  </xdr:twoCellAnchor>
  <xdr:twoCellAnchor editAs="oneCell">
    <xdr:from>
      <xdr:col>19</xdr:col>
      <xdr:colOff>103188</xdr:colOff>
      <xdr:row>30</xdr:row>
      <xdr:rowOff>127000</xdr:rowOff>
    </xdr:from>
    <xdr:to>
      <xdr:col>30</xdr:col>
      <xdr:colOff>111126</xdr:colOff>
      <xdr:row>30</xdr:row>
      <xdr:rowOff>862383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08438" y="15890875"/>
          <a:ext cx="2278063" cy="7353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uario\Desktop\REGIONAL%20GUAJIRA\DRA%20ESTHER%20ABRIL\SECOP%20ABRIL\FI%20-P09-%20F12%20V3%20Formato%20para%20pago%20Contratistas%20nov.xlsx" TargetMode="External"/><Relationship Id="rId1" Type="http://schemas.openxmlformats.org/officeDocument/2006/relationships/externalLinkPath" Target="file:///D:\Usuario\Desktop\REGIONAL%20GUAJIRA\DRA%20ESTHER%20ABRIL\SECOP%20ABRIL\FI%20-P09-%20F12%20V3%20Formato%20para%20pago%20Contratistas%20no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terv V2"/>
      <sheetName val="Interv V,3"/>
      <sheetName val="Interventoria V2"/>
      <sheetName val="Interventoria V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1">
          <cell r="B61" t="str">
            <v>Desarrolló las actuaciones teniendo en cuenta los lineamientos y parámetros de prestación del servicio establecidos por la Dirección Nacional de Defensoría Pública.</v>
          </cell>
        </row>
        <row r="62">
          <cell r="B62" t="str">
            <v>Asistió a los turnos, como a las audiencias programadas para la prestación del servicio.</v>
          </cell>
        </row>
        <row r="63">
          <cell r="B63" t="str">
            <v>Diligenció los formatos diseñados por la Dirección Nacional de Defensoría Pública, suministrando información oportuna, veraz y confiable.</v>
          </cell>
        </row>
        <row r="64">
          <cell r="B64" t="str">
    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    </cell>
        </row>
        <row r="65">
          <cell r="B65" t="str">
            <v>Anexó las Solicitudes del Servicio, Acta de Derechos y Obligaciones del Usuario, Visitas y/o Comunicaciones a los Usuarios, Estrategia Jurídica y/o Diagnósticos Jurídico-Administrativo, según el caso.</v>
          </cell>
        </row>
        <row r="66">
          <cell r="B66" t="str">
            <v>Comunicó al usuario del servicio las decisiones y gestion defensorial adelantada, dentro los términos definidos en la obligación contractual.</v>
          </cell>
        </row>
        <row r="67">
          <cell r="B67" t="str">
            <v>Visitó o comunicó al usuario, antes de las audiencias del proceso o cuando se produjo alguna decisión judicial con el objeto de informarle al respecto, de acuerdo a lo definido en las obligaciones contractuales.</v>
          </cell>
        </row>
        <row r="68">
          <cell r="B68" t="str">
            <v>Asistió a las actividades de capacitación programadas por la Defensoría del Pueblo.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92" dataDxfId="91">
  <autoFilter ref="AB4:AB7" xr:uid="{EE372EC2-AC17-49BB-B672-BA7B78881EED}"/>
  <tableColumns count="1">
    <tableColumn id="1" xr3:uid="{940A44F4-EED2-4A51-94B3-83A1F915C657}" name="INFORME" dataDxfId="9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9" dataDxfId="88">
  <autoFilter ref="AC4:AC35" xr:uid="{6B29BDED-D5F7-47EA-960E-86D29A2563DD}"/>
  <tableColumns count="1">
    <tableColumn id="1" xr3:uid="{A4BBA5FC-660C-44CC-A234-F8BAD5C2FF37}" name="DÍA" dataDxfId="8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86" dataDxfId="85">
  <autoFilter ref="AD4:AD16" xr:uid="{D664093F-5762-499F-B776-F2D8A9C5171E}"/>
  <tableColumns count="1">
    <tableColumn id="1" xr3:uid="{FA44BE04-0F77-4946-915E-AE9C3B488524}" name="MES" dataDxfId="8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83" dataDxfId="82">
  <autoFilter ref="AE4:AE11" xr:uid="{86510B95-6CD9-4377-A3E7-9C1D9B03C941}"/>
  <tableColumns count="1">
    <tableColumn id="1" xr3:uid="{FE762A6A-EB22-40A4-BB9F-BFE15B949F45}" name="AÑO" dataDxfId="8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80" dataDxfId="79">
  <autoFilter ref="AF4:AF10" xr:uid="{47D087A1-3F46-4BC1-8D8D-FFB97D7CBB9E}"/>
  <tableColumns count="1">
    <tableColumn id="1" xr3:uid="{F50367A3-A205-48AE-9A83-F7A7429EC22B}" name="No. de contrato" dataDxfId="7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7" dataDxfId="76">
  <autoFilter ref="AG4:AG8" xr:uid="{771D0401-AB16-49B0-B64A-DFDB7AA72D8B}"/>
  <tableColumns count="1">
    <tableColumn id="1" xr3:uid="{7E161F20-60D5-43D8-9982-BE2C4E9AE89B}" name="No. de contrato 2" dataDxfId="7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74" dataDxfId="73">
  <autoFilter ref="AH4:AH6" xr:uid="{C9287A35-C0AC-4AA5-AAFC-EEF48F3CE1EE}"/>
  <tableColumns count="1">
    <tableColumn id="1" xr3:uid="{319E685E-B58F-4D89-97F7-03E9A1EA90A8}" name="Cuenta bancaria" dataDxfId="7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71" dataDxfId="70">
  <autoFilter ref="AI4:AI7" xr:uid="{AE2EA396-8F5A-46B8-85AB-CDAACEA21EEC}"/>
  <tableColumns count="1">
    <tableColumn id="1" xr3:uid="{965AC39E-0436-4A42-B61A-F4165B69D77A}" name="Tipo de contrato" dataDxfId="6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8" dataDxfId="67">
  <autoFilter ref="AJ4:AJ5" xr:uid="{A4F923B2-07A0-4951-BAEF-A882CBA73225}"/>
  <tableColumns count="1">
    <tableColumn id="1" xr3:uid="{BA43CC4D-27D5-4604-8BCB-4B998D81BA3C}" name="Forma de pago " dataDxfId="6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65" dataDxfId="64">
  <autoFilter ref="AK4:AK6" xr:uid="{3C597312-8B0B-4D67-8BBD-271EE0325045}"/>
  <tableColumns count="1">
    <tableColumn id="1" xr3:uid="{C10F81BE-0015-4A2F-817D-15CA1C7A8635}" name="Tipo de seguimiento" dataDxfId="6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62" dataDxfId="61">
  <autoFilter ref="AL4:AL23" xr:uid="{CD2491CF-7A86-4C3B-92F4-F4489638CE68}"/>
  <tableColumns count="1">
    <tableColumn id="1" xr3:uid="{271C5817-5903-450C-8423-CC47BC1A7C5A}" name="Asesuradoras" dataDxfId="6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9" dataDxfId="58">
  <autoFilter ref="AM4:AM9" xr:uid="{31ECA974-0305-446F-95AC-A72ED86E5ED7}"/>
  <tableColumns count="1">
    <tableColumn id="1" xr3:uid="{D6A950BE-FAF4-4A4D-B4F0-04956C542A21}" name="Amparos" dataDxfId="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aarregoce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lcaden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1:BI155"/>
  <sheetViews>
    <sheetView showGridLines="0" tabSelected="1" topLeftCell="A97" zoomScale="130" zoomScaleNormal="130" zoomScaleSheetLayoutView="55" workbookViewId="0">
      <selection activeCell="S147" sqref="S147:AF147"/>
    </sheetView>
  </sheetViews>
  <sheetFormatPr baseColWidth="10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x14ac:dyDescent="0.3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3" ht="11.25" customHeight="1" x14ac:dyDescent="0.3">
      <c r="B2" s="170"/>
      <c r="C2" s="170"/>
      <c r="D2" s="170"/>
      <c r="E2" s="170"/>
      <c r="F2" s="170"/>
      <c r="G2" s="147" t="s">
        <v>0</v>
      </c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5" t="s">
        <v>157</v>
      </c>
      <c r="AB2" s="145"/>
      <c r="AC2" s="145"/>
      <c r="AD2" s="145"/>
      <c r="AE2" s="145"/>
      <c r="AF2" s="145"/>
    </row>
    <row r="3" spans="1:33" ht="11.25" customHeight="1" x14ac:dyDescent="0.3">
      <c r="B3" s="170"/>
      <c r="C3" s="170"/>
      <c r="D3" s="170"/>
      <c r="E3" s="170"/>
      <c r="F3" s="170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5"/>
      <c r="AB3" s="145"/>
      <c r="AC3" s="145"/>
      <c r="AD3" s="145"/>
      <c r="AE3" s="145"/>
      <c r="AF3" s="145"/>
    </row>
    <row r="4" spans="1:33" ht="11.25" customHeight="1" x14ac:dyDescent="0.3">
      <c r="B4" s="170"/>
      <c r="C4" s="170"/>
      <c r="D4" s="170"/>
      <c r="E4" s="170"/>
      <c r="F4" s="170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6" t="s">
        <v>194</v>
      </c>
      <c r="AB4" s="146"/>
      <c r="AC4" s="146"/>
      <c r="AD4" s="146"/>
      <c r="AE4" s="146"/>
      <c r="AF4" s="146"/>
    </row>
    <row r="5" spans="1:33" ht="11.25" customHeight="1" x14ac:dyDescent="0.3">
      <c r="B5" s="170"/>
      <c r="C5" s="170"/>
      <c r="D5" s="170"/>
      <c r="E5" s="170"/>
      <c r="F5" s="170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6"/>
      <c r="AB5" s="146"/>
      <c r="AC5" s="146"/>
      <c r="AD5" s="146"/>
      <c r="AE5" s="146"/>
      <c r="AF5" s="146"/>
    </row>
    <row r="6" spans="1:33" ht="15" customHeight="1" x14ac:dyDescent="0.3">
      <c r="B6" s="170"/>
      <c r="C6" s="170"/>
      <c r="D6" s="170"/>
      <c r="E6" s="170"/>
      <c r="F6" s="170"/>
      <c r="G6" s="148" t="s">
        <v>166</v>
      </c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5" t="s">
        <v>195</v>
      </c>
      <c r="AB6" s="145"/>
      <c r="AC6" s="145"/>
      <c r="AD6" s="145"/>
      <c r="AE6" s="145"/>
      <c r="AF6" s="145"/>
    </row>
    <row r="7" spans="1:33" ht="15" customHeight="1" x14ac:dyDescent="0.3">
      <c r="B7" s="170"/>
      <c r="C7" s="170"/>
      <c r="D7" s="170"/>
      <c r="E7" s="170"/>
      <c r="F7" s="170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5"/>
      <c r="AB7" s="145"/>
      <c r="AC7" s="145"/>
      <c r="AD7" s="145"/>
      <c r="AE7" s="145"/>
      <c r="AF7" s="145"/>
    </row>
    <row r="8" spans="1:33" ht="15" customHeight="1" x14ac:dyDescent="0.3">
      <c r="A8" s="19"/>
      <c r="B8" s="20"/>
      <c r="C8" s="20"/>
      <c r="D8" s="20"/>
      <c r="E8" s="20"/>
      <c r="F8" s="20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2"/>
      <c r="AA8" s="22"/>
      <c r="AB8" s="22"/>
      <c r="AC8" s="22"/>
      <c r="AD8" s="22"/>
      <c r="AE8" s="22"/>
      <c r="AF8" s="22"/>
      <c r="AG8" s="4"/>
    </row>
    <row r="9" spans="1:33" ht="10.5" customHeight="1" x14ac:dyDescent="0.3">
      <c r="A9" s="19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54" t="s">
        <v>7</v>
      </c>
      <c r="Y9" s="54"/>
      <c r="Z9" s="54" t="s">
        <v>8</v>
      </c>
      <c r="AA9" s="54"/>
      <c r="AB9" s="54"/>
      <c r="AC9" s="54"/>
      <c r="AD9" s="54" t="s">
        <v>22</v>
      </c>
      <c r="AE9" s="54"/>
      <c r="AF9" s="54"/>
      <c r="AG9" s="4"/>
    </row>
    <row r="10" spans="1:33" ht="15" customHeight="1" x14ac:dyDescent="0.3">
      <c r="A10" s="19"/>
      <c r="B10" s="141" t="s">
        <v>5</v>
      </c>
      <c r="C10" s="141"/>
      <c r="D10" s="141"/>
      <c r="E10" s="141"/>
      <c r="F10" s="141"/>
      <c r="G10" s="141"/>
      <c r="H10" s="49" t="s">
        <v>1</v>
      </c>
      <c r="I10" s="49"/>
      <c r="J10" s="49"/>
      <c r="K10" s="49"/>
      <c r="L10" s="23"/>
      <c r="M10" s="141" t="s">
        <v>6</v>
      </c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49">
        <v>31</v>
      </c>
      <c r="Y10" s="49"/>
      <c r="Z10" s="49" t="s">
        <v>19</v>
      </c>
      <c r="AA10" s="49"/>
      <c r="AB10" s="49"/>
      <c r="AC10" s="49"/>
      <c r="AD10" s="49">
        <v>2024</v>
      </c>
      <c r="AE10" s="49"/>
      <c r="AF10" s="49"/>
      <c r="AG10" s="4"/>
    </row>
    <row r="11" spans="1:33" ht="3.6" customHeight="1" x14ac:dyDescent="0.3">
      <c r="A11" s="19"/>
      <c r="B11" s="20"/>
      <c r="C11" s="20"/>
      <c r="D11" s="20"/>
      <c r="E11" s="20"/>
      <c r="F11" s="20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2"/>
      <c r="AA11" s="22"/>
      <c r="AB11" s="22"/>
      <c r="AC11" s="22"/>
      <c r="AD11" s="22"/>
      <c r="AE11" s="22"/>
      <c r="AF11" s="22"/>
      <c r="AG11" s="4"/>
    </row>
    <row r="12" spans="1:33" ht="10.5" customHeight="1" x14ac:dyDescent="0.3">
      <c r="A12" s="19"/>
      <c r="B12" s="152" t="s">
        <v>164</v>
      </c>
      <c r="C12" s="152"/>
      <c r="D12" s="152"/>
      <c r="E12" s="152"/>
      <c r="F12" s="152"/>
      <c r="G12" s="152"/>
      <c r="H12" s="152"/>
      <c r="I12" s="152"/>
      <c r="J12" s="152"/>
      <c r="K12" s="152"/>
      <c r="L12" s="23"/>
      <c r="M12" s="23"/>
      <c r="N12" s="54" t="s">
        <v>7</v>
      </c>
      <c r="O12" s="54"/>
      <c r="P12" s="54" t="s">
        <v>8</v>
      </c>
      <c r="Q12" s="54"/>
      <c r="R12" s="54"/>
      <c r="S12" s="54"/>
      <c r="T12" s="54" t="s">
        <v>22</v>
      </c>
      <c r="U12" s="54"/>
      <c r="V12" s="54"/>
      <c r="W12" s="23"/>
      <c r="X12" s="54" t="s">
        <v>7</v>
      </c>
      <c r="Y12" s="54"/>
      <c r="Z12" s="54" t="s">
        <v>8</v>
      </c>
      <c r="AA12" s="54"/>
      <c r="AB12" s="54"/>
      <c r="AC12" s="54"/>
      <c r="AD12" s="54" t="s">
        <v>22</v>
      </c>
      <c r="AE12" s="54"/>
      <c r="AF12" s="54"/>
      <c r="AG12" s="4"/>
    </row>
    <row r="13" spans="1:33" ht="15" customHeight="1" x14ac:dyDescent="0.3">
      <c r="A13" s="19"/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3" t="s">
        <v>23</v>
      </c>
      <c r="M13" s="154"/>
      <c r="N13" s="49">
        <v>1</v>
      </c>
      <c r="O13" s="49"/>
      <c r="P13" s="49" t="s">
        <v>19</v>
      </c>
      <c r="Q13" s="49"/>
      <c r="R13" s="49"/>
      <c r="S13" s="49"/>
      <c r="T13" s="49">
        <v>2024</v>
      </c>
      <c r="U13" s="49"/>
      <c r="V13" s="49"/>
      <c r="W13" s="20" t="s">
        <v>24</v>
      </c>
      <c r="X13" s="49">
        <v>31</v>
      </c>
      <c r="Y13" s="49"/>
      <c r="Z13" s="49" t="s">
        <v>19</v>
      </c>
      <c r="AA13" s="49"/>
      <c r="AB13" s="49"/>
      <c r="AC13" s="49"/>
      <c r="AD13" s="49">
        <v>2024</v>
      </c>
      <c r="AE13" s="49"/>
      <c r="AF13" s="49"/>
      <c r="AG13" s="4"/>
    </row>
    <row r="14" spans="1:33" ht="3.6" customHeight="1" x14ac:dyDescent="0.3">
      <c r="A14" s="19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4"/>
    </row>
    <row r="15" spans="1:33" ht="15" customHeight="1" x14ac:dyDescent="0.3">
      <c r="A15" s="19"/>
      <c r="B15" s="149" t="s">
        <v>94</v>
      </c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1"/>
      <c r="AG15" s="4"/>
    </row>
    <row r="16" spans="1:33" ht="3.6" customHeight="1" thickBot="1" x14ac:dyDescent="0.35">
      <c r="A16" s="19"/>
      <c r="B16" s="20"/>
      <c r="C16" s="20"/>
      <c r="D16" s="20"/>
      <c r="E16" s="20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2"/>
      <c r="AA16" s="22"/>
      <c r="AB16" s="22"/>
      <c r="AC16" s="22"/>
      <c r="AD16" s="22"/>
      <c r="AE16" s="22"/>
      <c r="AF16" s="22"/>
      <c r="AG16" s="4"/>
    </row>
    <row r="17" spans="1:33" ht="20.25" customHeight="1" thickBot="1" x14ac:dyDescent="0.35">
      <c r="A17" s="19"/>
      <c r="B17" s="190" t="s">
        <v>39</v>
      </c>
      <c r="C17" s="190"/>
      <c r="D17" s="190"/>
      <c r="E17" s="190"/>
      <c r="F17" s="190"/>
      <c r="G17" s="190"/>
      <c r="H17" s="190"/>
      <c r="I17" s="23"/>
      <c r="J17" s="23"/>
      <c r="K17" s="155" t="s">
        <v>201</v>
      </c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7"/>
      <c r="X17" s="21"/>
      <c r="Y17" s="21"/>
      <c r="Z17" s="22"/>
      <c r="AA17" s="22"/>
      <c r="AB17" s="22"/>
      <c r="AC17" s="22"/>
      <c r="AD17" s="22"/>
      <c r="AE17" s="22"/>
      <c r="AF17" s="22"/>
      <c r="AG17" s="4"/>
    </row>
    <row r="18" spans="1:33" ht="3.6" customHeight="1" x14ac:dyDescent="0.3">
      <c r="A18" s="19"/>
      <c r="B18" s="24"/>
      <c r="C18" s="24"/>
      <c r="D18" s="24"/>
      <c r="E18" s="24"/>
      <c r="F18" s="24"/>
      <c r="G18" s="24"/>
      <c r="H18" s="25"/>
      <c r="I18" s="25"/>
      <c r="J18" s="25"/>
      <c r="K18" s="20"/>
      <c r="L18" s="20"/>
      <c r="M18" s="24"/>
      <c r="N18" s="24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2"/>
      <c r="AA18" s="22"/>
      <c r="AB18" s="22"/>
      <c r="AC18" s="22"/>
      <c r="AD18" s="22"/>
      <c r="AE18" s="22"/>
      <c r="AF18" s="22"/>
      <c r="AG18" s="4"/>
    </row>
    <row r="19" spans="1:33" ht="29.25" customHeight="1" x14ac:dyDescent="0.3">
      <c r="A19" s="19"/>
      <c r="B19" s="183" t="s">
        <v>162</v>
      </c>
      <c r="C19" s="184"/>
      <c r="D19" s="184"/>
      <c r="E19" s="184"/>
      <c r="F19" s="184"/>
      <c r="G19" s="184"/>
      <c r="H19" s="184"/>
      <c r="I19" s="184"/>
      <c r="J19" s="184"/>
      <c r="K19" s="185"/>
      <c r="L19" s="191" t="s">
        <v>198</v>
      </c>
      <c r="M19" s="192"/>
      <c r="N19" s="192"/>
      <c r="O19" s="192"/>
      <c r="P19" s="192"/>
      <c r="Q19" s="192"/>
      <c r="R19" s="192"/>
      <c r="S19" s="192"/>
      <c r="T19" s="192"/>
      <c r="U19" s="192"/>
      <c r="V19" s="192"/>
      <c r="W19" s="193"/>
      <c r="X19" s="63" t="s">
        <v>27</v>
      </c>
      <c r="Y19" s="64"/>
      <c r="Z19" s="64"/>
      <c r="AA19" s="65"/>
      <c r="AB19" s="171">
        <v>6688734</v>
      </c>
      <c r="AC19" s="172"/>
      <c r="AD19" s="172"/>
      <c r="AE19" s="172"/>
      <c r="AF19" s="173"/>
      <c r="AG19" s="4"/>
    </row>
    <row r="20" spans="1:33" ht="3.6" customHeight="1" x14ac:dyDescent="0.3">
      <c r="A20" s="19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4"/>
    </row>
    <row r="21" spans="1:33" ht="15" customHeight="1" x14ac:dyDescent="0.3">
      <c r="A21" s="19"/>
      <c r="B21" s="110" t="s">
        <v>104</v>
      </c>
      <c r="C21" s="110"/>
      <c r="D21" s="110"/>
      <c r="E21" s="49" t="s">
        <v>197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110" t="s">
        <v>105</v>
      </c>
      <c r="Y21" s="110"/>
      <c r="Z21" s="110"/>
      <c r="AA21" s="49" t="s">
        <v>189</v>
      </c>
      <c r="AB21" s="49"/>
      <c r="AC21" s="49"/>
      <c r="AD21" s="49"/>
      <c r="AE21" s="49"/>
      <c r="AF21" s="49"/>
      <c r="AG21" s="4"/>
    </row>
    <row r="22" spans="1:33" ht="3.6" customHeight="1" x14ac:dyDescent="0.3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4"/>
    </row>
    <row r="23" spans="1:33" ht="15" customHeight="1" x14ac:dyDescent="0.3">
      <c r="A23" s="19"/>
      <c r="B23" s="110" t="s">
        <v>106</v>
      </c>
      <c r="C23" s="110"/>
      <c r="D23" s="110"/>
      <c r="E23" s="179">
        <v>3126460904</v>
      </c>
      <c r="F23" s="179"/>
      <c r="G23" s="179"/>
      <c r="H23" s="179"/>
      <c r="I23" s="179"/>
      <c r="J23" s="179"/>
      <c r="K23" s="179"/>
      <c r="L23" s="110" t="s">
        <v>107</v>
      </c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77" t="s">
        <v>202</v>
      </c>
      <c r="Y23" s="178"/>
      <c r="Z23" s="178"/>
      <c r="AA23" s="178"/>
      <c r="AB23" s="178"/>
      <c r="AC23" s="178"/>
      <c r="AD23" s="178"/>
      <c r="AE23" s="178"/>
      <c r="AF23" s="178"/>
      <c r="AG23" s="4"/>
    </row>
    <row r="24" spans="1:33" ht="3.6" customHeight="1" x14ac:dyDescent="0.3">
      <c r="A24" s="19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4"/>
    </row>
    <row r="25" spans="1:33" ht="15" customHeight="1" x14ac:dyDescent="0.3">
      <c r="A25" s="19"/>
      <c r="B25" s="110" t="s">
        <v>132</v>
      </c>
      <c r="C25" s="110"/>
      <c r="D25" s="110"/>
      <c r="E25" s="110"/>
      <c r="F25" s="110"/>
      <c r="G25" s="49" t="s">
        <v>133</v>
      </c>
      <c r="H25" s="49"/>
      <c r="I25" s="49"/>
      <c r="J25" s="49"/>
      <c r="K25" s="26" t="s">
        <v>89</v>
      </c>
      <c r="L25" s="169">
        <v>52478085613</v>
      </c>
      <c r="M25" s="169"/>
      <c r="N25" s="169"/>
      <c r="O25" s="169"/>
      <c r="P25" s="169"/>
      <c r="Q25" s="169"/>
      <c r="R25" s="169"/>
      <c r="S25" s="169"/>
      <c r="T25" s="110" t="s">
        <v>135</v>
      </c>
      <c r="U25" s="110"/>
      <c r="V25" s="49" t="s">
        <v>199</v>
      </c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"/>
    </row>
    <row r="26" spans="1:33" ht="3.6" customHeight="1" x14ac:dyDescent="0.3">
      <c r="A26" s="19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4"/>
    </row>
    <row r="27" spans="1:33" ht="15" customHeight="1" x14ac:dyDescent="0.3">
      <c r="A27" s="19"/>
      <c r="B27" s="110" t="s">
        <v>28</v>
      </c>
      <c r="C27" s="110"/>
      <c r="D27" s="110"/>
      <c r="E27" s="110"/>
      <c r="F27" s="110"/>
      <c r="G27" s="110"/>
      <c r="H27" s="49" t="s">
        <v>29</v>
      </c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"/>
    </row>
    <row r="28" spans="1:33" ht="3.6" customHeight="1" x14ac:dyDescent="0.3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4"/>
    </row>
    <row r="29" spans="1:33" ht="8.25" customHeight="1" x14ac:dyDescent="0.3">
      <c r="A29" s="19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54" t="s">
        <v>7</v>
      </c>
      <c r="Y29" s="54"/>
      <c r="Z29" s="54" t="s">
        <v>8</v>
      </c>
      <c r="AA29" s="54"/>
      <c r="AB29" s="54"/>
      <c r="AC29" s="54"/>
      <c r="AD29" s="54" t="s">
        <v>22</v>
      </c>
      <c r="AE29" s="54"/>
      <c r="AF29" s="54"/>
      <c r="AG29" s="4"/>
    </row>
    <row r="30" spans="1:33" ht="15" customHeight="1" x14ac:dyDescent="0.3">
      <c r="A30" s="19"/>
      <c r="B30" s="110" t="s">
        <v>33</v>
      </c>
      <c r="C30" s="110"/>
      <c r="D30" s="110"/>
      <c r="E30" s="110"/>
      <c r="F30" s="110"/>
      <c r="G30" s="112" t="s">
        <v>146</v>
      </c>
      <c r="H30" s="113"/>
      <c r="I30" s="114"/>
      <c r="J30" s="112" t="s">
        <v>144</v>
      </c>
      <c r="K30" s="113"/>
      <c r="L30" s="114"/>
      <c r="M30" s="110" t="s">
        <v>96</v>
      </c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49">
        <v>7</v>
      </c>
      <c r="Y30" s="49"/>
      <c r="Z30" s="49" t="s">
        <v>21</v>
      </c>
      <c r="AA30" s="49"/>
      <c r="AB30" s="49"/>
      <c r="AC30" s="49"/>
      <c r="AD30" s="49">
        <v>2023</v>
      </c>
      <c r="AE30" s="49"/>
      <c r="AF30" s="49"/>
      <c r="AG30" s="4"/>
    </row>
    <row r="31" spans="1:33" ht="3.6" customHeight="1" x14ac:dyDescent="0.3">
      <c r="A31" s="19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4"/>
    </row>
    <row r="32" spans="1:33" x14ac:dyDescent="0.3">
      <c r="A32" s="19"/>
      <c r="B32" s="60" t="s">
        <v>182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2"/>
      <c r="AG32" s="4"/>
    </row>
    <row r="33" spans="1:33" x14ac:dyDescent="0.3">
      <c r="A33" s="19"/>
      <c r="B33" s="174" t="s">
        <v>186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  <c r="AE33" s="175"/>
      <c r="AF33" s="176"/>
      <c r="AG33" s="4"/>
    </row>
    <row r="34" spans="1:33" x14ac:dyDescent="0.3">
      <c r="A34" s="19"/>
      <c r="B34" s="174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  <c r="AE34" s="175"/>
      <c r="AF34" s="176"/>
      <c r="AG34" s="4"/>
    </row>
    <row r="35" spans="1:33" x14ac:dyDescent="0.3">
      <c r="A35" s="19"/>
      <c r="B35" s="174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  <c r="AE35" s="175"/>
      <c r="AF35" s="176"/>
      <c r="AG35" s="4"/>
    </row>
    <row r="36" spans="1:33" x14ac:dyDescent="0.3">
      <c r="A36" s="19"/>
      <c r="B36" s="174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6"/>
      <c r="AG36" s="4"/>
    </row>
    <row r="37" spans="1:33" ht="3.6" customHeight="1" x14ac:dyDescent="0.3">
      <c r="A37" s="19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4"/>
    </row>
    <row r="38" spans="1:33" ht="8.25" customHeight="1" x14ac:dyDescent="0.3">
      <c r="A38" s="19"/>
      <c r="B38" s="23"/>
      <c r="C38" s="23"/>
      <c r="D38" s="23"/>
      <c r="E38" s="23"/>
      <c r="F38" s="23"/>
      <c r="G38" s="19"/>
      <c r="H38" s="54" t="s">
        <v>99</v>
      </c>
      <c r="I38" s="54"/>
      <c r="J38" s="54"/>
      <c r="K38" s="158" t="s">
        <v>137</v>
      </c>
      <c r="L38" s="54" t="s">
        <v>98</v>
      </c>
      <c r="M38" s="54"/>
      <c r="N38" s="54"/>
      <c r="O38" s="27"/>
      <c r="P38" s="23"/>
      <c r="Q38" s="23"/>
      <c r="R38" s="23"/>
      <c r="S38" s="23"/>
      <c r="T38" s="23"/>
      <c r="U38" s="23"/>
      <c r="V38" s="23"/>
      <c r="W38" s="23"/>
      <c r="X38" s="54" t="s">
        <v>7</v>
      </c>
      <c r="Y38" s="54"/>
      <c r="Z38" s="54" t="s">
        <v>8</v>
      </c>
      <c r="AA38" s="54"/>
      <c r="AB38" s="54"/>
      <c r="AC38" s="54"/>
      <c r="AD38" s="54" t="s">
        <v>22</v>
      </c>
      <c r="AE38" s="54"/>
      <c r="AF38" s="54"/>
      <c r="AG38" s="4"/>
    </row>
    <row r="39" spans="1:33" ht="15" customHeight="1" x14ac:dyDescent="0.3">
      <c r="A39" s="19"/>
      <c r="B39" s="63" t="s">
        <v>97</v>
      </c>
      <c r="C39" s="64"/>
      <c r="D39" s="64"/>
      <c r="E39" s="64"/>
      <c r="F39" s="64"/>
      <c r="G39" s="65"/>
      <c r="H39" s="49">
        <v>12</v>
      </c>
      <c r="I39" s="49"/>
      <c r="J39" s="49"/>
      <c r="K39" s="158"/>
      <c r="L39" s="49">
        <v>24</v>
      </c>
      <c r="M39" s="49"/>
      <c r="N39" s="49"/>
      <c r="O39" s="23"/>
      <c r="P39" s="23"/>
      <c r="Q39" s="110" t="s">
        <v>34</v>
      </c>
      <c r="R39" s="110"/>
      <c r="S39" s="110"/>
      <c r="T39" s="110"/>
      <c r="U39" s="110"/>
      <c r="V39" s="110"/>
      <c r="W39" s="110"/>
      <c r="X39" s="49">
        <v>31</v>
      </c>
      <c r="Y39" s="49"/>
      <c r="Z39" s="49" t="s">
        <v>21</v>
      </c>
      <c r="AA39" s="49"/>
      <c r="AB39" s="49"/>
      <c r="AC39" s="49"/>
      <c r="AD39" s="49">
        <v>2024</v>
      </c>
      <c r="AE39" s="49"/>
      <c r="AF39" s="49"/>
      <c r="AG39" s="4"/>
    </row>
    <row r="40" spans="1:33" ht="3.6" customHeight="1" x14ac:dyDescent="0.3">
      <c r="A40" s="19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4"/>
    </row>
    <row r="41" spans="1:33" ht="15" customHeight="1" x14ac:dyDescent="0.3">
      <c r="A41" s="19"/>
      <c r="B41" s="110" t="s">
        <v>35</v>
      </c>
      <c r="C41" s="110"/>
      <c r="D41" s="110"/>
      <c r="E41" s="110"/>
      <c r="F41" s="110"/>
      <c r="G41" s="110"/>
      <c r="H41" s="110"/>
      <c r="I41" s="110"/>
      <c r="J41" s="168">
        <v>67509000</v>
      </c>
      <c r="K41" s="168"/>
      <c r="L41" s="168"/>
      <c r="M41" s="168"/>
      <c r="N41" s="168"/>
      <c r="O41" s="168"/>
      <c r="P41" s="168"/>
      <c r="Q41" s="159" t="s">
        <v>40</v>
      </c>
      <c r="R41" s="160"/>
      <c r="S41" s="160"/>
      <c r="T41" s="160"/>
      <c r="U41" s="160"/>
      <c r="V41" s="160"/>
      <c r="W41" s="160"/>
      <c r="X41" s="160"/>
      <c r="Y41" s="161"/>
      <c r="Z41" s="162">
        <v>5473000</v>
      </c>
      <c r="AA41" s="163"/>
      <c r="AB41" s="163"/>
      <c r="AC41" s="163"/>
      <c r="AD41" s="163"/>
      <c r="AE41" s="163"/>
      <c r="AF41" s="164"/>
      <c r="AG41" s="4"/>
    </row>
    <row r="42" spans="1:33" ht="3.6" customHeight="1" x14ac:dyDescent="0.3">
      <c r="A42" s="19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4"/>
    </row>
    <row r="43" spans="1:33" ht="15" customHeight="1" x14ac:dyDescent="0.3">
      <c r="A43" s="19"/>
      <c r="B43" s="110" t="s">
        <v>101</v>
      </c>
      <c r="C43" s="110"/>
      <c r="D43" s="110"/>
      <c r="E43" s="110"/>
      <c r="F43" s="110"/>
      <c r="G43" s="110"/>
      <c r="H43" s="110"/>
      <c r="I43" s="110"/>
      <c r="J43" s="165" t="s">
        <v>189</v>
      </c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6"/>
      <c r="AF43" s="167"/>
      <c r="AG43" s="4"/>
    </row>
    <row r="44" spans="1:33" ht="3.6" customHeight="1" x14ac:dyDescent="0.3">
      <c r="A44" s="19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4"/>
    </row>
    <row r="45" spans="1:33" ht="15" customHeight="1" x14ac:dyDescent="0.3">
      <c r="A45" s="19"/>
      <c r="B45" s="190" t="s">
        <v>41</v>
      </c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49">
        <v>91523</v>
      </c>
      <c r="Q45" s="49"/>
      <c r="R45" s="49"/>
      <c r="S45" s="49"/>
      <c r="T45" s="110" t="s">
        <v>42</v>
      </c>
      <c r="U45" s="110"/>
      <c r="V45" s="110"/>
      <c r="W45" s="110"/>
      <c r="X45" s="110"/>
      <c r="Y45" s="110"/>
      <c r="Z45" s="110"/>
      <c r="AA45" s="110"/>
      <c r="AB45" s="110"/>
      <c r="AC45" s="49">
        <v>9293323</v>
      </c>
      <c r="AD45" s="49"/>
      <c r="AE45" s="49"/>
      <c r="AF45" s="49"/>
      <c r="AG45" s="4"/>
    </row>
    <row r="46" spans="1:33" ht="3.6" customHeight="1" x14ac:dyDescent="0.3">
      <c r="A46" s="19"/>
      <c r="B46" s="181"/>
      <c r="C46" s="181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  <c r="AG46" s="4"/>
    </row>
    <row r="47" spans="1:33" ht="27" customHeight="1" x14ac:dyDescent="0.3">
      <c r="A47" s="19"/>
      <c r="B47" s="110" t="s">
        <v>44</v>
      </c>
      <c r="C47" s="110"/>
      <c r="D47" s="110"/>
      <c r="E47" s="110"/>
      <c r="F47" s="110"/>
      <c r="G47" s="110"/>
      <c r="H47" s="110"/>
      <c r="I47" s="49" t="s">
        <v>45</v>
      </c>
      <c r="J47" s="49"/>
      <c r="K47" s="49"/>
      <c r="L47" s="49"/>
      <c r="M47" s="49"/>
      <c r="N47" s="182" t="s">
        <v>46</v>
      </c>
      <c r="O47" s="182"/>
      <c r="P47" s="182"/>
      <c r="Q47" s="182"/>
      <c r="R47" s="182"/>
      <c r="S47" s="182"/>
      <c r="T47" s="182"/>
      <c r="U47" s="49" t="s">
        <v>187</v>
      </c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"/>
    </row>
    <row r="48" spans="1:33" ht="3.6" customHeight="1" x14ac:dyDescent="0.3">
      <c r="A48" s="19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4"/>
    </row>
    <row r="49" spans="1:48" ht="27" customHeight="1" x14ac:dyDescent="0.3">
      <c r="A49" s="19"/>
      <c r="B49" s="182" t="s">
        <v>43</v>
      </c>
      <c r="C49" s="182"/>
      <c r="D49" s="182"/>
      <c r="E49" s="182"/>
      <c r="F49" s="182"/>
      <c r="G49" s="182"/>
      <c r="H49" s="182"/>
      <c r="I49" s="182"/>
      <c r="J49" s="49" t="s">
        <v>206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110" t="s">
        <v>27</v>
      </c>
      <c r="X49" s="110"/>
      <c r="Y49" s="110"/>
      <c r="Z49" s="110"/>
      <c r="AA49" s="189">
        <v>79152950</v>
      </c>
      <c r="AB49" s="189"/>
      <c r="AC49" s="189"/>
      <c r="AD49" s="189"/>
      <c r="AE49" s="189"/>
      <c r="AF49" s="189"/>
      <c r="AG49" s="4"/>
    </row>
    <row r="50" spans="1:48" ht="3.6" customHeight="1" x14ac:dyDescent="0.3">
      <c r="A50" s="19"/>
      <c r="B50" s="46"/>
      <c r="C50" s="46"/>
      <c r="D50" s="46"/>
      <c r="E50" s="46"/>
      <c r="F50" s="46"/>
      <c r="G50" s="46"/>
      <c r="H50" s="46"/>
      <c r="I50" s="46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47"/>
      <c r="AB50" s="47"/>
      <c r="AC50" s="47"/>
      <c r="AD50" s="48"/>
      <c r="AE50" s="48"/>
      <c r="AF50" s="48"/>
      <c r="AG50" s="4"/>
    </row>
    <row r="51" spans="1:48" ht="15" customHeight="1" x14ac:dyDescent="0.3">
      <c r="A51" s="19"/>
      <c r="B51" s="183" t="s">
        <v>138</v>
      </c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5"/>
      <c r="T51" s="186" t="s">
        <v>207</v>
      </c>
      <c r="U51" s="187"/>
      <c r="V51" s="187"/>
      <c r="W51" s="187"/>
      <c r="X51" s="187"/>
      <c r="Y51" s="187"/>
      <c r="Z51" s="187"/>
      <c r="AA51" s="187"/>
      <c r="AB51" s="187"/>
      <c r="AC51" s="187"/>
      <c r="AD51" s="187"/>
      <c r="AE51" s="187"/>
      <c r="AF51" s="188"/>
      <c r="AG51" s="4"/>
    </row>
    <row r="52" spans="1:48" ht="3.6" customHeight="1" x14ac:dyDescent="0.3">
      <c r="A52" s="19"/>
      <c r="B52" s="181"/>
      <c r="C52" s="181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  <c r="AG52" s="4"/>
    </row>
    <row r="53" spans="1:48" ht="15" customHeight="1" x14ac:dyDescent="0.3">
      <c r="A53" s="19"/>
      <c r="B53" s="194" t="s">
        <v>63</v>
      </c>
      <c r="C53" s="195"/>
      <c r="D53" s="196"/>
      <c r="E53" s="112" t="s">
        <v>145</v>
      </c>
      <c r="F53" s="113"/>
      <c r="G53" s="114"/>
      <c r="H53" s="200" t="s">
        <v>100</v>
      </c>
      <c r="I53" s="200"/>
      <c r="J53" s="200"/>
      <c r="K53" s="200"/>
      <c r="L53" s="54" t="s">
        <v>7</v>
      </c>
      <c r="M53" s="54"/>
      <c r="N53" s="54" t="s">
        <v>8</v>
      </c>
      <c r="O53" s="54"/>
      <c r="P53" s="54"/>
      <c r="Q53" s="54"/>
      <c r="R53" s="54" t="s">
        <v>22</v>
      </c>
      <c r="S53" s="54"/>
      <c r="T53" s="54"/>
      <c r="U53" s="180" t="s">
        <v>136</v>
      </c>
      <c r="V53" s="180"/>
      <c r="W53" s="180"/>
      <c r="X53" s="54" t="s">
        <v>7</v>
      </c>
      <c r="Y53" s="54"/>
      <c r="Z53" s="54" t="s">
        <v>8</v>
      </c>
      <c r="AA53" s="54"/>
      <c r="AB53" s="54"/>
      <c r="AC53" s="54"/>
      <c r="AD53" s="54" t="s">
        <v>22</v>
      </c>
      <c r="AE53" s="54"/>
      <c r="AF53" s="54"/>
      <c r="AG53" s="4"/>
    </row>
    <row r="54" spans="1:48" x14ac:dyDescent="0.3">
      <c r="A54" s="19"/>
      <c r="B54" s="197"/>
      <c r="C54" s="198"/>
      <c r="D54" s="199"/>
      <c r="E54" s="112" t="s">
        <v>144</v>
      </c>
      <c r="F54" s="113"/>
      <c r="G54" s="114"/>
      <c r="H54" s="200"/>
      <c r="I54" s="200"/>
      <c r="J54" s="200"/>
      <c r="K54" s="200"/>
      <c r="L54" s="49">
        <v>5</v>
      </c>
      <c r="M54" s="49"/>
      <c r="N54" s="49" t="s">
        <v>21</v>
      </c>
      <c r="O54" s="49"/>
      <c r="P54" s="49"/>
      <c r="Q54" s="49"/>
      <c r="R54" s="49">
        <v>2023</v>
      </c>
      <c r="S54" s="49"/>
      <c r="T54" s="49"/>
      <c r="U54" s="180"/>
      <c r="V54" s="180"/>
      <c r="W54" s="180"/>
      <c r="X54" s="49">
        <v>7</v>
      </c>
      <c r="Y54" s="49"/>
      <c r="Z54" s="49" t="s">
        <v>21</v>
      </c>
      <c r="AA54" s="49"/>
      <c r="AB54" s="49"/>
      <c r="AC54" s="49"/>
      <c r="AD54" s="49">
        <v>2023</v>
      </c>
      <c r="AE54" s="49"/>
      <c r="AF54" s="49"/>
      <c r="AG54" s="4"/>
    </row>
    <row r="55" spans="1:48" ht="3.6" customHeight="1" x14ac:dyDescent="0.3">
      <c r="A55" s="19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4"/>
    </row>
    <row r="56" spans="1:48" ht="12" customHeight="1" x14ac:dyDescent="0.3">
      <c r="A56" s="19"/>
      <c r="B56" s="110" t="s">
        <v>68</v>
      </c>
      <c r="C56" s="110"/>
      <c r="D56" s="110"/>
      <c r="E56" s="110"/>
      <c r="F56" s="110"/>
      <c r="G56" s="110"/>
      <c r="H56" s="110"/>
      <c r="I56" s="110"/>
      <c r="J56" s="49" t="s">
        <v>62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110" t="s">
        <v>69</v>
      </c>
      <c r="AA56" s="110"/>
      <c r="AB56" s="110"/>
      <c r="AC56" s="110"/>
      <c r="AD56" s="110"/>
      <c r="AE56" s="110"/>
      <c r="AF56" s="110"/>
      <c r="AG56" s="4"/>
    </row>
    <row r="57" spans="1:48" ht="15" customHeight="1" x14ac:dyDescent="0.3">
      <c r="A57" s="19"/>
      <c r="B57" s="110"/>
      <c r="C57" s="110"/>
      <c r="D57" s="110"/>
      <c r="E57" s="110"/>
      <c r="F57" s="110"/>
      <c r="G57" s="110"/>
      <c r="H57" s="110"/>
      <c r="I57" s="110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 t="s">
        <v>203</v>
      </c>
      <c r="AA57" s="49"/>
      <c r="AB57" s="49"/>
      <c r="AC57" s="49"/>
      <c r="AD57" s="49"/>
      <c r="AE57" s="49"/>
      <c r="AF57" s="49"/>
      <c r="AG57" s="4"/>
      <c r="AV57" s="2"/>
    </row>
    <row r="58" spans="1:48" ht="3.6" customHeight="1" x14ac:dyDescent="0.3">
      <c r="A58" s="19"/>
      <c r="B58" s="28"/>
      <c r="C58" s="28"/>
      <c r="D58" s="28"/>
      <c r="E58" s="28"/>
      <c r="F58" s="28"/>
      <c r="G58" s="28"/>
      <c r="H58" s="28"/>
      <c r="I58" s="23"/>
      <c r="J58" s="23"/>
      <c r="K58" s="28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4"/>
    </row>
    <row r="59" spans="1:48" ht="15" customHeight="1" x14ac:dyDescent="0.3">
      <c r="A59" s="19"/>
      <c r="B59" s="110" t="s">
        <v>70</v>
      </c>
      <c r="C59" s="110"/>
      <c r="D59" s="110"/>
      <c r="E59" s="110"/>
      <c r="F59" s="110" t="s">
        <v>73</v>
      </c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 t="s">
        <v>139</v>
      </c>
      <c r="AC59" s="110"/>
      <c r="AD59" s="110"/>
      <c r="AE59" s="110"/>
      <c r="AF59" s="110"/>
      <c r="AG59" s="4"/>
    </row>
    <row r="60" spans="1:48" ht="9" customHeight="1" x14ac:dyDescent="0.3">
      <c r="A60" s="19"/>
      <c r="B60" s="87" t="s">
        <v>74</v>
      </c>
      <c r="C60" s="87"/>
      <c r="D60" s="87"/>
      <c r="E60" s="87"/>
      <c r="F60" s="88" t="s">
        <v>72</v>
      </c>
      <c r="G60" s="88"/>
      <c r="H60" s="54" t="s">
        <v>7</v>
      </c>
      <c r="I60" s="54"/>
      <c r="J60" s="54" t="s">
        <v>8</v>
      </c>
      <c r="K60" s="54"/>
      <c r="L60" s="54"/>
      <c r="M60" s="54"/>
      <c r="N60" s="54" t="s">
        <v>22</v>
      </c>
      <c r="O60" s="54"/>
      <c r="P60" s="54"/>
      <c r="Q60" s="88" t="s">
        <v>71</v>
      </c>
      <c r="R60" s="88"/>
      <c r="S60" s="54" t="s">
        <v>7</v>
      </c>
      <c r="T60" s="54"/>
      <c r="U60" s="54" t="s">
        <v>8</v>
      </c>
      <c r="V60" s="54"/>
      <c r="W60" s="54"/>
      <c r="X60" s="54"/>
      <c r="Y60" s="54" t="s">
        <v>22</v>
      </c>
      <c r="Z60" s="54"/>
      <c r="AA60" s="54"/>
      <c r="AB60" s="86">
        <v>6750900</v>
      </c>
      <c r="AC60" s="86"/>
      <c r="AD60" s="86"/>
      <c r="AE60" s="86"/>
      <c r="AF60" s="86"/>
      <c r="AG60" s="4"/>
    </row>
    <row r="61" spans="1:48" ht="24.75" customHeight="1" x14ac:dyDescent="0.3">
      <c r="A61" s="19"/>
      <c r="B61" s="87"/>
      <c r="C61" s="87"/>
      <c r="D61" s="87"/>
      <c r="E61" s="87"/>
      <c r="F61" s="88"/>
      <c r="G61" s="88"/>
      <c r="H61" s="49">
        <v>1</v>
      </c>
      <c r="I61" s="49"/>
      <c r="J61" s="49" t="s">
        <v>21</v>
      </c>
      <c r="K61" s="49"/>
      <c r="L61" s="49"/>
      <c r="M61" s="49"/>
      <c r="N61" s="49">
        <v>2023</v>
      </c>
      <c r="O61" s="49"/>
      <c r="P61" s="49"/>
      <c r="Q61" s="88"/>
      <c r="R61" s="88"/>
      <c r="S61" s="49">
        <v>30</v>
      </c>
      <c r="T61" s="49"/>
      <c r="U61" s="49" t="s">
        <v>17</v>
      </c>
      <c r="V61" s="49"/>
      <c r="W61" s="49"/>
      <c r="X61" s="49"/>
      <c r="Y61" s="49">
        <v>2025</v>
      </c>
      <c r="Z61" s="49"/>
      <c r="AA61" s="49"/>
      <c r="AB61" s="86"/>
      <c r="AC61" s="86"/>
      <c r="AD61" s="86"/>
      <c r="AE61" s="86"/>
      <c r="AF61" s="86"/>
      <c r="AG61" s="4"/>
    </row>
    <row r="62" spans="1:48" ht="9" customHeight="1" x14ac:dyDescent="0.3">
      <c r="A62" s="19"/>
      <c r="B62" s="87" t="s">
        <v>75</v>
      </c>
      <c r="C62" s="87"/>
      <c r="D62" s="87"/>
      <c r="E62" s="87"/>
      <c r="F62" s="88" t="s">
        <v>72</v>
      </c>
      <c r="G62" s="88"/>
      <c r="H62" s="54" t="s">
        <v>7</v>
      </c>
      <c r="I62" s="54"/>
      <c r="J62" s="54" t="s">
        <v>8</v>
      </c>
      <c r="K62" s="54"/>
      <c r="L62" s="54"/>
      <c r="M62" s="54"/>
      <c r="N62" s="54" t="s">
        <v>22</v>
      </c>
      <c r="O62" s="54"/>
      <c r="P62" s="54"/>
      <c r="Q62" s="88" t="s">
        <v>71</v>
      </c>
      <c r="R62" s="88"/>
      <c r="S62" s="54" t="s">
        <v>7</v>
      </c>
      <c r="T62" s="54"/>
      <c r="U62" s="54" t="s">
        <v>8</v>
      </c>
      <c r="V62" s="54"/>
      <c r="W62" s="54"/>
      <c r="X62" s="54"/>
      <c r="Y62" s="54" t="s">
        <v>22</v>
      </c>
      <c r="Z62" s="54"/>
      <c r="AA62" s="54"/>
      <c r="AB62" s="86">
        <v>13501800</v>
      </c>
      <c r="AC62" s="86"/>
      <c r="AD62" s="86"/>
      <c r="AE62" s="86"/>
      <c r="AF62" s="86"/>
      <c r="AG62" s="4"/>
    </row>
    <row r="63" spans="1:48" ht="24.75" customHeight="1" x14ac:dyDescent="0.3">
      <c r="A63" s="19"/>
      <c r="B63" s="87"/>
      <c r="C63" s="87"/>
      <c r="D63" s="87"/>
      <c r="E63" s="87"/>
      <c r="F63" s="88"/>
      <c r="G63" s="88"/>
      <c r="H63" s="49">
        <v>1</v>
      </c>
      <c r="I63" s="49"/>
      <c r="J63" s="49" t="s">
        <v>21</v>
      </c>
      <c r="K63" s="49"/>
      <c r="L63" s="49"/>
      <c r="M63" s="49"/>
      <c r="N63" s="49">
        <v>2023</v>
      </c>
      <c r="O63" s="49"/>
      <c r="P63" s="49"/>
      <c r="Q63" s="88"/>
      <c r="R63" s="88"/>
      <c r="S63" s="49">
        <v>30</v>
      </c>
      <c r="T63" s="49"/>
      <c r="U63" s="49" t="s">
        <v>13</v>
      </c>
      <c r="V63" s="49"/>
      <c r="W63" s="49"/>
      <c r="X63" s="49"/>
      <c r="Y63" s="49">
        <v>2027</v>
      </c>
      <c r="Z63" s="49"/>
      <c r="AA63" s="49"/>
      <c r="AB63" s="86"/>
      <c r="AC63" s="86"/>
      <c r="AD63" s="86"/>
      <c r="AE63" s="86"/>
      <c r="AF63" s="86"/>
      <c r="AG63" s="4"/>
    </row>
    <row r="64" spans="1:48" ht="9" customHeight="1" x14ac:dyDescent="0.3">
      <c r="A64" s="19"/>
      <c r="B64" s="87"/>
      <c r="C64" s="87"/>
      <c r="D64" s="87"/>
      <c r="E64" s="87"/>
      <c r="F64" s="88" t="s">
        <v>72</v>
      </c>
      <c r="G64" s="88"/>
      <c r="H64" s="54" t="s">
        <v>7</v>
      </c>
      <c r="I64" s="54"/>
      <c r="J64" s="54" t="s">
        <v>8</v>
      </c>
      <c r="K64" s="54"/>
      <c r="L64" s="54"/>
      <c r="M64" s="54"/>
      <c r="N64" s="54" t="s">
        <v>22</v>
      </c>
      <c r="O64" s="54"/>
      <c r="P64" s="54"/>
      <c r="Q64" s="88" t="s">
        <v>71</v>
      </c>
      <c r="R64" s="88"/>
      <c r="S64" s="54" t="s">
        <v>7</v>
      </c>
      <c r="T64" s="54"/>
      <c r="U64" s="54" t="s">
        <v>8</v>
      </c>
      <c r="V64" s="54"/>
      <c r="W64" s="54"/>
      <c r="X64" s="54"/>
      <c r="Y64" s="54" t="s">
        <v>22</v>
      </c>
      <c r="Z64" s="54"/>
      <c r="AA64" s="54"/>
      <c r="AB64" s="86"/>
      <c r="AC64" s="86"/>
      <c r="AD64" s="86"/>
      <c r="AE64" s="86"/>
      <c r="AF64" s="86"/>
      <c r="AG64" s="4"/>
    </row>
    <row r="65" spans="1:33" ht="24.75" customHeight="1" x14ac:dyDescent="0.3">
      <c r="A65" s="19"/>
      <c r="B65" s="87"/>
      <c r="C65" s="87"/>
      <c r="D65" s="87"/>
      <c r="E65" s="87"/>
      <c r="F65" s="88"/>
      <c r="G65" s="88"/>
      <c r="H65" s="49"/>
      <c r="I65" s="49"/>
      <c r="J65" s="49"/>
      <c r="K65" s="49"/>
      <c r="L65" s="49"/>
      <c r="M65" s="49"/>
      <c r="N65" s="49"/>
      <c r="O65" s="49"/>
      <c r="P65" s="49"/>
      <c r="Q65" s="88"/>
      <c r="R65" s="88"/>
      <c r="S65" s="49"/>
      <c r="T65" s="49"/>
      <c r="U65" s="49"/>
      <c r="V65" s="49"/>
      <c r="W65" s="49"/>
      <c r="X65" s="49"/>
      <c r="Y65" s="49"/>
      <c r="Z65" s="49"/>
      <c r="AA65" s="49"/>
      <c r="AB65" s="86"/>
      <c r="AC65" s="86"/>
      <c r="AD65" s="86"/>
      <c r="AE65" s="86"/>
      <c r="AF65" s="86"/>
      <c r="AG65" s="4"/>
    </row>
    <row r="66" spans="1:33" ht="9" customHeight="1" x14ac:dyDescent="0.3">
      <c r="A66" s="19"/>
      <c r="B66" s="87"/>
      <c r="C66" s="87"/>
      <c r="D66" s="87"/>
      <c r="E66" s="87"/>
      <c r="F66" s="88" t="s">
        <v>72</v>
      </c>
      <c r="G66" s="88"/>
      <c r="H66" s="54" t="s">
        <v>7</v>
      </c>
      <c r="I66" s="54"/>
      <c r="J66" s="54" t="s">
        <v>8</v>
      </c>
      <c r="K66" s="54"/>
      <c r="L66" s="54"/>
      <c r="M66" s="54"/>
      <c r="N66" s="54" t="s">
        <v>22</v>
      </c>
      <c r="O66" s="54"/>
      <c r="P66" s="54"/>
      <c r="Q66" s="88" t="s">
        <v>71</v>
      </c>
      <c r="R66" s="88"/>
      <c r="S66" s="54" t="s">
        <v>7</v>
      </c>
      <c r="T66" s="54"/>
      <c r="U66" s="54" t="s">
        <v>8</v>
      </c>
      <c r="V66" s="54"/>
      <c r="W66" s="54"/>
      <c r="X66" s="54"/>
      <c r="Y66" s="54" t="s">
        <v>22</v>
      </c>
      <c r="Z66" s="54"/>
      <c r="AA66" s="54"/>
      <c r="AB66" s="86"/>
      <c r="AC66" s="86"/>
      <c r="AD66" s="86"/>
      <c r="AE66" s="86"/>
      <c r="AF66" s="86"/>
      <c r="AG66" s="4"/>
    </row>
    <row r="67" spans="1:33" ht="24.75" customHeight="1" x14ac:dyDescent="0.3">
      <c r="A67" s="19"/>
      <c r="B67" s="87"/>
      <c r="C67" s="87"/>
      <c r="D67" s="87"/>
      <c r="E67" s="87"/>
      <c r="F67" s="88"/>
      <c r="G67" s="88"/>
      <c r="H67" s="49"/>
      <c r="I67" s="49"/>
      <c r="J67" s="49"/>
      <c r="K67" s="49"/>
      <c r="L67" s="49"/>
      <c r="M67" s="49"/>
      <c r="N67" s="49"/>
      <c r="O67" s="49"/>
      <c r="P67" s="49"/>
      <c r="Q67" s="88"/>
      <c r="R67" s="88"/>
      <c r="S67" s="49"/>
      <c r="T67" s="49"/>
      <c r="U67" s="49"/>
      <c r="V67" s="49"/>
      <c r="W67" s="49"/>
      <c r="X67" s="49"/>
      <c r="Y67" s="49"/>
      <c r="Z67" s="49"/>
      <c r="AA67" s="49"/>
      <c r="AB67" s="86"/>
      <c r="AC67" s="86"/>
      <c r="AD67" s="86"/>
      <c r="AE67" s="86"/>
      <c r="AF67" s="86"/>
      <c r="AG67" s="4"/>
    </row>
    <row r="68" spans="1:33" ht="10.5" customHeight="1" x14ac:dyDescent="0.3">
      <c r="A68" s="19"/>
      <c r="B68" s="228"/>
      <c r="C68" s="229"/>
      <c r="D68" s="229"/>
      <c r="E68" s="230"/>
      <c r="F68" s="224" t="s">
        <v>72</v>
      </c>
      <c r="G68" s="225"/>
      <c r="H68" s="54" t="s">
        <v>7</v>
      </c>
      <c r="I68" s="54"/>
      <c r="J68" s="54" t="s">
        <v>8</v>
      </c>
      <c r="K68" s="54"/>
      <c r="L68" s="54"/>
      <c r="M68" s="54"/>
      <c r="N68" s="54" t="s">
        <v>22</v>
      </c>
      <c r="O68" s="54"/>
      <c r="P68" s="54"/>
      <c r="Q68" s="224"/>
      <c r="R68" s="225"/>
      <c r="S68" s="54" t="s">
        <v>7</v>
      </c>
      <c r="T68" s="54"/>
      <c r="U68" s="54" t="s">
        <v>8</v>
      </c>
      <c r="V68" s="54"/>
      <c r="W68" s="54"/>
      <c r="X68" s="54"/>
      <c r="Y68" s="54" t="s">
        <v>22</v>
      </c>
      <c r="Z68" s="54"/>
      <c r="AA68" s="54"/>
      <c r="AB68" s="218"/>
      <c r="AC68" s="219"/>
      <c r="AD68" s="219"/>
      <c r="AE68" s="219"/>
      <c r="AF68" s="220"/>
      <c r="AG68" s="4"/>
    </row>
    <row r="69" spans="1:33" ht="29.25" customHeight="1" x14ac:dyDescent="0.3">
      <c r="A69" s="19"/>
      <c r="B69" s="231"/>
      <c r="C69" s="232"/>
      <c r="D69" s="232"/>
      <c r="E69" s="233"/>
      <c r="F69" s="226"/>
      <c r="G69" s="227"/>
      <c r="H69" s="112"/>
      <c r="I69" s="114"/>
      <c r="J69" s="112"/>
      <c r="K69" s="113"/>
      <c r="L69" s="113"/>
      <c r="M69" s="114"/>
      <c r="N69" s="112"/>
      <c r="O69" s="113"/>
      <c r="P69" s="114"/>
      <c r="Q69" s="226"/>
      <c r="R69" s="227"/>
      <c r="S69" s="112"/>
      <c r="T69" s="114"/>
      <c r="U69" s="112"/>
      <c r="V69" s="113"/>
      <c r="W69" s="113"/>
      <c r="X69" s="114"/>
      <c r="Y69" s="112"/>
      <c r="Z69" s="113"/>
      <c r="AA69" s="114"/>
      <c r="AB69" s="221"/>
      <c r="AC69" s="222"/>
      <c r="AD69" s="222"/>
      <c r="AE69" s="222"/>
      <c r="AF69" s="223"/>
      <c r="AG69" s="4"/>
    </row>
    <row r="70" spans="1:33" ht="9" customHeight="1" x14ac:dyDescent="0.3">
      <c r="A70" s="19"/>
      <c r="B70" s="87"/>
      <c r="C70" s="87"/>
      <c r="D70" s="87"/>
      <c r="E70" s="87"/>
      <c r="F70" s="88" t="s">
        <v>72</v>
      </c>
      <c r="G70" s="88"/>
      <c r="H70" s="54" t="s">
        <v>7</v>
      </c>
      <c r="I70" s="54"/>
      <c r="J70" s="54" t="s">
        <v>8</v>
      </c>
      <c r="K70" s="54"/>
      <c r="L70" s="54"/>
      <c r="M70" s="54"/>
      <c r="N70" s="54" t="s">
        <v>22</v>
      </c>
      <c r="O70" s="54"/>
      <c r="P70" s="54"/>
      <c r="Q70" s="88" t="s">
        <v>71</v>
      </c>
      <c r="R70" s="88"/>
      <c r="S70" s="54" t="s">
        <v>7</v>
      </c>
      <c r="T70" s="54"/>
      <c r="U70" s="54" t="s">
        <v>8</v>
      </c>
      <c r="V70" s="54"/>
      <c r="W70" s="54"/>
      <c r="X70" s="54"/>
      <c r="Y70" s="54" t="s">
        <v>22</v>
      </c>
      <c r="Z70" s="54"/>
      <c r="AA70" s="54"/>
      <c r="AB70" s="86"/>
      <c r="AC70" s="86"/>
      <c r="AD70" s="86"/>
      <c r="AE70" s="86"/>
      <c r="AF70" s="86"/>
      <c r="AG70" s="4"/>
    </row>
    <row r="71" spans="1:33" ht="24.75" customHeight="1" x14ac:dyDescent="0.3">
      <c r="A71" s="19"/>
      <c r="B71" s="87"/>
      <c r="C71" s="87"/>
      <c r="D71" s="87"/>
      <c r="E71" s="87"/>
      <c r="F71" s="88"/>
      <c r="G71" s="88"/>
      <c r="H71" s="49"/>
      <c r="I71" s="49"/>
      <c r="J71" s="49"/>
      <c r="K71" s="49"/>
      <c r="L71" s="49"/>
      <c r="M71" s="49"/>
      <c r="N71" s="49"/>
      <c r="O71" s="49"/>
      <c r="P71" s="49"/>
      <c r="Q71" s="88"/>
      <c r="R71" s="88"/>
      <c r="S71" s="49"/>
      <c r="T71" s="49"/>
      <c r="U71" s="49"/>
      <c r="V71" s="49"/>
      <c r="W71" s="49"/>
      <c r="X71" s="49"/>
      <c r="Y71" s="49"/>
      <c r="Z71" s="49"/>
      <c r="AA71" s="49"/>
      <c r="AB71" s="86"/>
      <c r="AC71" s="86"/>
      <c r="AD71" s="86"/>
      <c r="AE71" s="86"/>
      <c r="AF71" s="86"/>
      <c r="AG71" s="4"/>
    </row>
    <row r="72" spans="1:33" ht="15" customHeight="1" x14ac:dyDescent="0.3">
      <c r="A72" s="19"/>
      <c r="B72" s="89" t="s">
        <v>181</v>
      </c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1"/>
      <c r="AG72" s="4"/>
    </row>
    <row r="73" spans="1:33" ht="3.6" customHeight="1" x14ac:dyDescent="0.3">
      <c r="A73" s="1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4"/>
    </row>
    <row r="74" spans="1:33" ht="15" customHeight="1" x14ac:dyDescent="0.3">
      <c r="A74" s="19"/>
      <c r="B74" s="89" t="s">
        <v>86</v>
      </c>
      <c r="C74" s="90"/>
      <c r="D74" s="90"/>
      <c r="E74" s="90"/>
      <c r="F74" s="90"/>
      <c r="G74" s="90"/>
      <c r="H74" s="90"/>
      <c r="I74" s="90"/>
      <c r="J74" s="90"/>
      <c r="K74" s="91"/>
      <c r="L74" s="112" t="s">
        <v>146</v>
      </c>
      <c r="M74" s="113"/>
      <c r="N74" s="114"/>
      <c r="O74" s="112" t="s">
        <v>144</v>
      </c>
      <c r="P74" s="113"/>
      <c r="Q74" s="114"/>
      <c r="R74" s="23"/>
      <c r="S74" s="89" t="s">
        <v>87</v>
      </c>
      <c r="T74" s="90"/>
      <c r="U74" s="90"/>
      <c r="V74" s="90"/>
      <c r="W74" s="90"/>
      <c r="X74" s="90"/>
      <c r="Y74" s="90"/>
      <c r="Z74" s="91"/>
      <c r="AA74" s="112" t="s">
        <v>146</v>
      </c>
      <c r="AB74" s="113"/>
      <c r="AC74" s="114"/>
      <c r="AD74" s="112" t="s">
        <v>144</v>
      </c>
      <c r="AE74" s="113"/>
      <c r="AF74" s="114"/>
      <c r="AG74" s="4"/>
    </row>
    <row r="75" spans="1:33" ht="15" customHeight="1" x14ac:dyDescent="0.3">
      <c r="A75" s="19"/>
      <c r="B75" s="110" t="s">
        <v>79</v>
      </c>
      <c r="C75" s="110"/>
      <c r="D75" s="110"/>
      <c r="E75" s="110"/>
      <c r="F75" s="110"/>
      <c r="G75" s="110"/>
      <c r="H75" s="110"/>
      <c r="I75" s="54" t="s">
        <v>7</v>
      </c>
      <c r="J75" s="54"/>
      <c r="K75" s="54" t="s">
        <v>8</v>
      </c>
      <c r="L75" s="54"/>
      <c r="M75" s="54"/>
      <c r="N75" s="54"/>
      <c r="O75" s="54" t="s">
        <v>22</v>
      </c>
      <c r="P75" s="54"/>
      <c r="Q75" s="54"/>
      <c r="R75" s="23"/>
      <c r="S75" s="110" t="s">
        <v>83</v>
      </c>
      <c r="T75" s="110"/>
      <c r="U75" s="110"/>
      <c r="V75" s="110"/>
      <c r="W75" s="110"/>
      <c r="X75" s="110"/>
      <c r="Y75" s="141" t="s">
        <v>82</v>
      </c>
      <c r="Z75" s="141"/>
      <c r="AA75" s="141"/>
      <c r="AB75" s="141"/>
      <c r="AC75" s="141"/>
      <c r="AD75" s="141"/>
      <c r="AE75" s="141"/>
      <c r="AF75" s="141"/>
      <c r="AG75" s="4"/>
    </row>
    <row r="76" spans="1:33" ht="15" customHeight="1" x14ac:dyDescent="0.3">
      <c r="A76" s="19"/>
      <c r="B76" s="110"/>
      <c r="C76" s="110"/>
      <c r="D76" s="110"/>
      <c r="E76" s="110"/>
      <c r="F76" s="110"/>
      <c r="G76" s="110"/>
      <c r="H76" s="110"/>
      <c r="I76" s="49"/>
      <c r="J76" s="49"/>
      <c r="K76" s="49"/>
      <c r="L76" s="49"/>
      <c r="M76" s="49"/>
      <c r="N76" s="49"/>
      <c r="O76" s="49"/>
      <c r="P76" s="49"/>
      <c r="Q76" s="49"/>
      <c r="R76" s="23"/>
      <c r="S76" s="111">
        <v>1680000</v>
      </c>
      <c r="T76" s="111"/>
      <c r="U76" s="111"/>
      <c r="V76" s="111"/>
      <c r="W76" s="111"/>
      <c r="X76" s="111"/>
      <c r="Y76" s="139">
        <f>IF(S76="","", J41+S76)</f>
        <v>69189000</v>
      </c>
      <c r="Z76" s="140"/>
      <c r="AA76" s="140"/>
      <c r="AB76" s="140"/>
      <c r="AC76" s="140"/>
      <c r="AD76" s="140"/>
      <c r="AE76" s="140"/>
      <c r="AF76" s="140"/>
      <c r="AG76" s="4"/>
    </row>
    <row r="77" spans="1:33" ht="3.6" customHeight="1" x14ac:dyDescent="0.3">
      <c r="A77" s="19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19"/>
      <c r="B78" s="110" t="s">
        <v>80</v>
      </c>
      <c r="C78" s="110"/>
      <c r="D78" s="110"/>
      <c r="E78" s="110"/>
      <c r="F78" s="110"/>
      <c r="G78" s="110"/>
      <c r="H78" s="110"/>
      <c r="I78" s="54" t="s">
        <v>7</v>
      </c>
      <c r="J78" s="54"/>
      <c r="K78" s="54" t="s">
        <v>8</v>
      </c>
      <c r="L78" s="54"/>
      <c r="M78" s="54"/>
      <c r="N78" s="54"/>
      <c r="O78" s="54" t="s">
        <v>22</v>
      </c>
      <c r="P78" s="54"/>
      <c r="Q78" s="54"/>
      <c r="R78" s="23"/>
      <c r="S78" s="110" t="s">
        <v>84</v>
      </c>
      <c r="T78" s="110"/>
      <c r="U78" s="110"/>
      <c r="V78" s="110"/>
      <c r="W78" s="110"/>
      <c r="X78" s="110"/>
      <c r="Y78" s="141" t="s">
        <v>82</v>
      </c>
      <c r="Z78" s="141"/>
      <c r="AA78" s="141"/>
      <c r="AB78" s="141"/>
      <c r="AC78" s="141"/>
      <c r="AD78" s="141"/>
      <c r="AE78" s="141"/>
      <c r="AF78" s="141"/>
      <c r="AG78" s="4"/>
    </row>
    <row r="79" spans="1:33" ht="15" customHeight="1" x14ac:dyDescent="0.3">
      <c r="A79" s="19"/>
      <c r="B79" s="110"/>
      <c r="C79" s="110"/>
      <c r="D79" s="110"/>
      <c r="E79" s="110"/>
      <c r="F79" s="110"/>
      <c r="G79" s="110"/>
      <c r="H79" s="110"/>
      <c r="I79" s="49"/>
      <c r="J79" s="49"/>
      <c r="K79" s="49"/>
      <c r="L79" s="49"/>
      <c r="M79" s="49"/>
      <c r="N79" s="49"/>
      <c r="O79" s="49"/>
      <c r="P79" s="49"/>
      <c r="Q79" s="49"/>
      <c r="R79" s="23"/>
      <c r="S79" s="111"/>
      <c r="T79" s="111"/>
      <c r="U79" s="111"/>
      <c r="V79" s="111"/>
      <c r="W79" s="111"/>
      <c r="X79" s="111"/>
      <c r="Y79" s="139" t="str">
        <f>IF(S79="","", Y76+S79)</f>
        <v/>
      </c>
      <c r="Z79" s="140"/>
      <c r="AA79" s="140"/>
      <c r="AB79" s="140"/>
      <c r="AC79" s="140"/>
      <c r="AD79" s="140"/>
      <c r="AE79" s="140"/>
      <c r="AF79" s="140"/>
      <c r="AG79" s="4"/>
    </row>
    <row r="80" spans="1:33" ht="3.6" customHeight="1" x14ac:dyDescent="0.3">
      <c r="A80" s="19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19"/>
      <c r="B81" s="110" t="s">
        <v>81</v>
      </c>
      <c r="C81" s="110"/>
      <c r="D81" s="110"/>
      <c r="E81" s="110"/>
      <c r="F81" s="110"/>
      <c r="G81" s="110"/>
      <c r="H81" s="110"/>
      <c r="I81" s="54" t="s">
        <v>7</v>
      </c>
      <c r="J81" s="54"/>
      <c r="K81" s="54" t="s">
        <v>8</v>
      </c>
      <c r="L81" s="54"/>
      <c r="M81" s="54"/>
      <c r="N81" s="54"/>
      <c r="O81" s="54" t="s">
        <v>22</v>
      </c>
      <c r="P81" s="54"/>
      <c r="Q81" s="54"/>
      <c r="R81" s="23"/>
      <c r="S81" s="110" t="s">
        <v>85</v>
      </c>
      <c r="T81" s="110"/>
      <c r="U81" s="110"/>
      <c r="V81" s="110"/>
      <c r="W81" s="110"/>
      <c r="X81" s="110"/>
      <c r="Y81" s="141" t="s">
        <v>82</v>
      </c>
      <c r="Z81" s="141"/>
      <c r="AA81" s="141"/>
      <c r="AB81" s="141"/>
      <c r="AC81" s="141"/>
      <c r="AD81" s="141"/>
      <c r="AE81" s="141"/>
      <c r="AF81" s="141"/>
      <c r="AG81" s="4"/>
    </row>
    <row r="82" spans="1:33" ht="15" customHeight="1" x14ac:dyDescent="0.3">
      <c r="A82" s="19"/>
      <c r="B82" s="110"/>
      <c r="C82" s="110"/>
      <c r="D82" s="110"/>
      <c r="E82" s="110"/>
      <c r="F82" s="110"/>
      <c r="G82" s="110"/>
      <c r="H82" s="110"/>
      <c r="I82" s="49"/>
      <c r="J82" s="49"/>
      <c r="K82" s="49"/>
      <c r="L82" s="49"/>
      <c r="M82" s="49"/>
      <c r="N82" s="49"/>
      <c r="O82" s="49"/>
      <c r="P82" s="49"/>
      <c r="Q82" s="49"/>
      <c r="R82" s="23"/>
      <c r="S82" s="111"/>
      <c r="T82" s="111"/>
      <c r="U82" s="111"/>
      <c r="V82" s="111"/>
      <c r="W82" s="111"/>
      <c r="X82" s="111"/>
      <c r="Y82" s="139" t="str">
        <f>IF(S82="","", Y79+S82)</f>
        <v/>
      </c>
      <c r="Z82" s="140"/>
      <c r="AA82" s="140"/>
      <c r="AB82" s="140"/>
      <c r="AC82" s="140"/>
      <c r="AD82" s="140"/>
      <c r="AE82" s="140"/>
      <c r="AF82" s="140"/>
      <c r="AG82" s="4"/>
    </row>
    <row r="83" spans="1:33" ht="3.6" customHeight="1" x14ac:dyDescent="0.3">
      <c r="A83" s="19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19"/>
      <c r="B84" s="89" t="s">
        <v>168</v>
      </c>
      <c r="C84" s="90"/>
      <c r="D84" s="90"/>
      <c r="E84" s="90"/>
      <c r="F84" s="90"/>
      <c r="G84" s="90"/>
      <c r="H84" s="90"/>
      <c r="I84" s="90"/>
      <c r="J84" s="90"/>
      <c r="K84" s="91"/>
      <c r="L84" s="112" t="s">
        <v>146</v>
      </c>
      <c r="M84" s="113"/>
      <c r="N84" s="114"/>
      <c r="O84" s="112" t="s">
        <v>144</v>
      </c>
      <c r="P84" s="113"/>
      <c r="Q84" s="114"/>
      <c r="R84" s="23"/>
      <c r="S84" s="110" t="s">
        <v>169</v>
      </c>
      <c r="T84" s="110"/>
      <c r="U84" s="110"/>
      <c r="V84" s="110"/>
      <c r="W84" s="110"/>
      <c r="X84" s="110"/>
      <c r="Y84" s="141" t="s">
        <v>170</v>
      </c>
      <c r="Z84" s="141"/>
      <c r="AA84" s="141"/>
      <c r="AB84" s="141"/>
      <c r="AC84" s="141"/>
      <c r="AD84" s="141"/>
      <c r="AE84" s="141"/>
      <c r="AF84" s="141"/>
      <c r="AG84" s="4"/>
    </row>
    <row r="85" spans="1:33" ht="15" customHeight="1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23"/>
      <c r="Q85" s="23"/>
      <c r="R85" s="23"/>
      <c r="S85" s="111"/>
      <c r="T85" s="111"/>
      <c r="U85" s="111"/>
      <c r="V85" s="111"/>
      <c r="W85" s="111"/>
      <c r="X85" s="111"/>
      <c r="Y85" s="139" t="str">
        <f>IF(S85="","", J41+S76+S79+S82-S85)</f>
        <v/>
      </c>
      <c r="Z85" s="140"/>
      <c r="AA85" s="140"/>
      <c r="AB85" s="140"/>
      <c r="AC85" s="140"/>
      <c r="AD85" s="140"/>
      <c r="AE85" s="140"/>
      <c r="AF85" s="140"/>
      <c r="AG85" s="4"/>
    </row>
    <row r="86" spans="1:33" ht="3.6" customHeight="1" x14ac:dyDescent="0.3">
      <c r="A86" s="19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4"/>
    </row>
    <row r="87" spans="1:33" ht="13.5" customHeight="1" x14ac:dyDescent="0.3">
      <c r="A87" s="19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58" t="s">
        <v>72</v>
      </c>
      <c r="P87" s="58"/>
      <c r="Q87" s="58"/>
      <c r="R87" s="58"/>
      <c r="S87" s="58"/>
      <c r="T87" s="58"/>
      <c r="U87" s="58"/>
      <c r="V87" s="58"/>
      <c r="W87" s="142"/>
      <c r="X87" s="143" t="s">
        <v>102</v>
      </c>
      <c r="Y87" s="58"/>
      <c r="Z87" s="58"/>
      <c r="AA87" s="58"/>
      <c r="AB87" s="58"/>
      <c r="AC87" s="58"/>
      <c r="AD87" s="58"/>
      <c r="AE87" s="58"/>
      <c r="AF87" s="58"/>
      <c r="AG87" s="4"/>
    </row>
    <row r="88" spans="1:33" ht="9" customHeight="1" x14ac:dyDescent="0.3">
      <c r="A88" s="19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54" t="s">
        <v>7</v>
      </c>
      <c r="P88" s="54"/>
      <c r="Q88" s="54" t="s">
        <v>8</v>
      </c>
      <c r="R88" s="54"/>
      <c r="S88" s="54"/>
      <c r="T88" s="54"/>
      <c r="U88" s="54" t="s">
        <v>22</v>
      </c>
      <c r="V88" s="54"/>
      <c r="W88" s="144"/>
      <c r="X88" s="115" t="s">
        <v>7</v>
      </c>
      <c r="Y88" s="54"/>
      <c r="Z88" s="54" t="s">
        <v>8</v>
      </c>
      <c r="AA88" s="54"/>
      <c r="AB88" s="54"/>
      <c r="AC88" s="54"/>
      <c r="AD88" s="54" t="s">
        <v>22</v>
      </c>
      <c r="AE88" s="54"/>
      <c r="AF88" s="54"/>
      <c r="AG88" s="4"/>
    </row>
    <row r="89" spans="1:33" ht="15" customHeight="1" x14ac:dyDescent="0.3">
      <c r="A89" s="19"/>
      <c r="B89" s="59" t="s">
        <v>141</v>
      </c>
      <c r="C89" s="59"/>
      <c r="D89" s="59"/>
      <c r="E89" s="59"/>
      <c r="F89" s="59"/>
      <c r="G89" s="59"/>
      <c r="H89" s="59"/>
      <c r="I89" s="59"/>
      <c r="J89" s="112" t="s">
        <v>145</v>
      </c>
      <c r="K89" s="114"/>
      <c r="L89" s="112" t="s">
        <v>144</v>
      </c>
      <c r="M89" s="113"/>
      <c r="N89" s="113"/>
      <c r="O89" s="49"/>
      <c r="P89" s="49"/>
      <c r="Q89" s="49"/>
      <c r="R89" s="49"/>
      <c r="S89" s="49"/>
      <c r="T89" s="49"/>
      <c r="U89" s="49"/>
      <c r="V89" s="49"/>
      <c r="W89" s="49"/>
      <c r="X89" s="114"/>
      <c r="Y89" s="49"/>
      <c r="Z89" s="49"/>
      <c r="AA89" s="49"/>
      <c r="AB89" s="49"/>
      <c r="AC89" s="49"/>
      <c r="AD89" s="49"/>
      <c r="AE89" s="49"/>
      <c r="AF89" s="49"/>
      <c r="AG89" s="4"/>
    </row>
    <row r="90" spans="1:33" ht="3.6" customHeight="1" x14ac:dyDescent="0.3">
      <c r="A90" s="19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4"/>
    </row>
    <row r="91" spans="1:33" ht="9" customHeight="1" x14ac:dyDescent="0.3">
      <c r="A91" s="19"/>
      <c r="B91" s="23"/>
      <c r="C91" s="23"/>
      <c r="D91" s="23"/>
      <c r="E91" s="23"/>
      <c r="F91" s="23"/>
      <c r="G91" s="23"/>
      <c r="H91" s="23"/>
      <c r="I91" s="19"/>
      <c r="J91" s="19"/>
      <c r="K91" s="19"/>
      <c r="L91" s="19"/>
      <c r="M91" s="19"/>
      <c r="N91" s="19"/>
      <c r="O91" s="19"/>
      <c r="P91" s="54" t="s">
        <v>7</v>
      </c>
      <c r="Q91" s="54"/>
      <c r="R91" s="54" t="s">
        <v>8</v>
      </c>
      <c r="S91" s="54"/>
      <c r="T91" s="54"/>
      <c r="U91" s="54"/>
      <c r="V91" s="54" t="s">
        <v>22</v>
      </c>
      <c r="W91" s="54"/>
      <c r="X91" s="54"/>
      <c r="Y91" s="19"/>
      <c r="Z91" s="19"/>
      <c r="AA91" s="19"/>
      <c r="AB91" s="19"/>
      <c r="AC91" s="19"/>
      <c r="AD91" s="19"/>
      <c r="AE91" s="19"/>
      <c r="AF91" s="19"/>
      <c r="AG91" s="4"/>
    </row>
    <row r="92" spans="1:33" ht="15" customHeight="1" x14ac:dyDescent="0.3">
      <c r="A92" s="19"/>
      <c r="B92" s="60" t="s">
        <v>103</v>
      </c>
      <c r="C92" s="61"/>
      <c r="D92" s="61"/>
      <c r="E92" s="61"/>
      <c r="F92" s="61"/>
      <c r="G92" s="61"/>
      <c r="H92" s="61"/>
      <c r="I92" s="61"/>
      <c r="J92" s="62"/>
      <c r="K92" s="112" t="s">
        <v>145</v>
      </c>
      <c r="L92" s="114"/>
      <c r="M92" s="112" t="s">
        <v>144</v>
      </c>
      <c r="N92" s="113"/>
      <c r="O92" s="114"/>
      <c r="P92" s="49"/>
      <c r="Q92" s="49"/>
      <c r="R92" s="49"/>
      <c r="S92" s="49"/>
      <c r="T92" s="49"/>
      <c r="U92" s="49"/>
      <c r="V92" s="49"/>
      <c r="W92" s="49"/>
      <c r="X92" s="49"/>
      <c r="Y92" s="19"/>
      <c r="Z92" s="19"/>
      <c r="AA92" s="19"/>
      <c r="AB92" s="19"/>
      <c r="AC92" s="19"/>
      <c r="AD92" s="19"/>
      <c r="AE92" s="19"/>
      <c r="AF92" s="19"/>
      <c r="AG92" s="4"/>
    </row>
    <row r="93" spans="1:33" ht="3.6" customHeight="1" x14ac:dyDescent="0.3">
      <c r="A93" s="19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4"/>
    </row>
    <row r="94" spans="1:33" ht="15" customHeight="1" x14ac:dyDescent="0.3">
      <c r="A94" s="19"/>
      <c r="B94" s="55" t="s">
        <v>108</v>
      </c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7"/>
    </row>
    <row r="95" spans="1:33" ht="3.6" customHeight="1" x14ac:dyDescent="0.3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</row>
    <row r="96" spans="1:33" ht="15" customHeight="1" x14ac:dyDescent="0.3">
      <c r="A96" s="19"/>
      <c r="B96" s="66" t="s">
        <v>180</v>
      </c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8"/>
    </row>
    <row r="97" spans="1:61" ht="3.6" customHeight="1" x14ac:dyDescent="0.3">
      <c r="A97" s="19"/>
      <c r="B97" s="19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</row>
    <row r="98" spans="1:61" ht="15" customHeight="1" x14ac:dyDescent="0.3">
      <c r="A98" s="19"/>
      <c r="B98" s="31" t="s">
        <v>125</v>
      </c>
      <c r="C98" s="76" t="str">
        <f>IF(L19="","",+L19)</f>
        <v>LUIS RICARDO CADENA CHAVEZ</v>
      </c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7" t="s">
        <v>127</v>
      </c>
      <c r="P98" s="77"/>
      <c r="Q98" s="77"/>
      <c r="R98" s="77"/>
      <c r="S98" s="77"/>
      <c r="T98" s="77"/>
      <c r="U98" s="77"/>
      <c r="V98" s="77"/>
      <c r="W98" s="75">
        <f>IF(AB19="","",+AB19)</f>
        <v>6688734</v>
      </c>
      <c r="X98" s="75"/>
      <c r="Y98" s="75"/>
      <c r="Z98" s="75"/>
      <c r="AA98" s="75"/>
      <c r="AB98" s="102" t="s">
        <v>140</v>
      </c>
      <c r="AC98" s="102"/>
      <c r="AD98" s="102"/>
      <c r="AE98" s="102"/>
      <c r="AF98" s="103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</row>
    <row r="99" spans="1:61" ht="85.5" customHeight="1" x14ac:dyDescent="0.3">
      <c r="A99" s="19"/>
      <c r="B99" s="119" t="s">
        <v>184</v>
      </c>
      <c r="C99" s="120"/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1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</row>
    <row r="100" spans="1:61" ht="55.5" customHeight="1" x14ac:dyDescent="0.3">
      <c r="A100" s="19"/>
      <c r="B100" s="107" t="s">
        <v>196</v>
      </c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8"/>
      <c r="AA100" s="108"/>
      <c r="AB100" s="108"/>
      <c r="AC100" s="108"/>
      <c r="AD100" s="108"/>
      <c r="AE100" s="108"/>
      <c r="AF100" s="109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</row>
    <row r="101" spans="1:61" ht="15" customHeight="1" x14ac:dyDescent="0.3">
      <c r="A101" s="19"/>
      <c r="B101" s="133" t="s">
        <v>183</v>
      </c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  <c r="AA101" s="134"/>
      <c r="AB101" s="135"/>
      <c r="AC101" s="216" t="s">
        <v>18</v>
      </c>
      <c r="AD101" s="217"/>
      <c r="AE101" s="217"/>
      <c r="AF101" s="217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</row>
    <row r="102" spans="1:61" ht="3.6" customHeight="1" x14ac:dyDescent="0.3">
      <c r="A102" s="19"/>
      <c r="B102" s="32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</row>
    <row r="103" spans="1:61" ht="15" customHeight="1" x14ac:dyDescent="0.3">
      <c r="A103" s="19"/>
      <c r="B103" s="213" t="s">
        <v>172</v>
      </c>
      <c r="C103" s="214"/>
      <c r="D103" s="214"/>
      <c r="E103" s="214"/>
      <c r="F103" s="214"/>
      <c r="G103" s="214"/>
      <c r="H103" s="214"/>
      <c r="I103" s="214"/>
      <c r="J103" s="214"/>
      <c r="K103" s="214"/>
      <c r="L103" s="214"/>
      <c r="M103" s="214"/>
      <c r="N103" s="214"/>
      <c r="O103" s="214"/>
      <c r="P103" s="214"/>
      <c r="Q103" s="214"/>
      <c r="R103" s="214"/>
      <c r="S103" s="214"/>
      <c r="T103" s="214"/>
      <c r="U103" s="214"/>
      <c r="V103" s="214"/>
      <c r="W103" s="214"/>
      <c r="X103" s="214"/>
      <c r="Y103" s="214"/>
      <c r="Z103" s="214"/>
      <c r="AA103" s="214"/>
      <c r="AB103" s="214"/>
      <c r="AC103" s="214"/>
      <c r="AD103" s="214"/>
      <c r="AE103" s="214"/>
      <c r="AF103" s="215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</row>
    <row r="104" spans="1:61" ht="3.6" customHeight="1" x14ac:dyDescent="0.3">
      <c r="A104" s="19"/>
      <c r="B104" s="34"/>
      <c r="C104" s="34"/>
      <c r="D104" s="34"/>
      <c r="E104" s="34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33"/>
      <c r="Z104" s="33"/>
      <c r="AA104" s="33"/>
      <c r="AB104" s="33"/>
      <c r="AC104" s="33"/>
      <c r="AD104" s="33"/>
      <c r="AE104" s="33"/>
      <c r="AF104" s="33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</row>
    <row r="105" spans="1:61" ht="15" customHeight="1" x14ac:dyDescent="0.3">
      <c r="A105" s="19"/>
      <c r="B105" s="83" t="s">
        <v>174</v>
      </c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5"/>
      <c r="Z105" s="81">
        <v>273700</v>
      </c>
      <c r="AA105" s="81"/>
      <c r="AB105" s="81"/>
      <c r="AC105" s="81"/>
      <c r="AD105" s="81"/>
      <c r="AE105" s="81"/>
      <c r="AF105" s="81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</row>
    <row r="106" spans="1:61" ht="3.6" customHeight="1" x14ac:dyDescent="0.3">
      <c r="A106" s="19"/>
      <c r="B106" s="34"/>
      <c r="C106" s="34"/>
      <c r="D106" s="34"/>
      <c r="E106" s="34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44"/>
      <c r="AA106" s="44"/>
      <c r="AB106" s="44"/>
      <c r="AC106" s="44"/>
      <c r="AD106" s="44"/>
      <c r="AE106" s="44"/>
      <c r="AF106" s="44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</row>
    <row r="107" spans="1:61" ht="26.25" customHeight="1" x14ac:dyDescent="0.3">
      <c r="A107" s="19"/>
      <c r="B107" s="83" t="s">
        <v>173</v>
      </c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5"/>
      <c r="Z107" s="81">
        <v>350300</v>
      </c>
      <c r="AA107" s="81"/>
      <c r="AB107" s="81"/>
      <c r="AC107" s="81"/>
      <c r="AD107" s="81"/>
      <c r="AE107" s="81"/>
      <c r="AF107" s="81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</row>
    <row r="108" spans="1:61" ht="3.6" customHeight="1" x14ac:dyDescent="0.3">
      <c r="A108" s="19"/>
      <c r="B108" s="33"/>
      <c r="C108" s="19"/>
      <c r="D108" s="19"/>
      <c r="E108" s="19"/>
      <c r="F108" s="19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44"/>
      <c r="AA108" s="44"/>
      <c r="AB108" s="44"/>
      <c r="AC108" s="44"/>
      <c r="AD108" s="44"/>
      <c r="AE108" s="44"/>
      <c r="AF108" s="44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</row>
    <row r="109" spans="1:61" ht="15" customHeight="1" x14ac:dyDescent="0.3">
      <c r="A109" s="19"/>
      <c r="B109" s="83" t="s">
        <v>175</v>
      </c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5"/>
      <c r="Z109" s="81">
        <v>11500</v>
      </c>
      <c r="AA109" s="81"/>
      <c r="AB109" s="81"/>
      <c r="AC109" s="81"/>
      <c r="AD109" s="81"/>
      <c r="AE109" s="81"/>
      <c r="AF109" s="81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</row>
    <row r="110" spans="1:61" ht="3.6" customHeight="1" x14ac:dyDescent="0.3">
      <c r="A110" s="19"/>
      <c r="B110" s="32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45"/>
      <c r="AA110" s="45"/>
      <c r="AB110" s="45"/>
      <c r="AC110" s="45"/>
      <c r="AD110" s="45"/>
      <c r="AE110" s="45"/>
      <c r="AF110" s="45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</row>
    <row r="111" spans="1:61" ht="15" customHeight="1" x14ac:dyDescent="0.3">
      <c r="A111" s="19"/>
      <c r="B111" s="104" t="s">
        <v>176</v>
      </c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6"/>
      <c r="Z111" s="82">
        <f>Z105+Z107+Z109</f>
        <v>635500</v>
      </c>
      <c r="AA111" s="82"/>
      <c r="AB111" s="82"/>
      <c r="AC111" s="82"/>
      <c r="AD111" s="82"/>
      <c r="AE111" s="82"/>
      <c r="AF111" s="82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</row>
    <row r="112" spans="1:61" ht="3.6" customHeight="1" x14ac:dyDescent="0.3">
      <c r="A112" s="19"/>
      <c r="B112" s="35"/>
      <c r="C112" s="36"/>
      <c r="D112" s="36"/>
      <c r="E112" s="36"/>
      <c r="F112" s="36"/>
      <c r="G112" s="36"/>
      <c r="H112" s="19"/>
      <c r="I112" s="19"/>
      <c r="J112" s="19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</row>
    <row r="113" spans="1:61" ht="15" customHeight="1" x14ac:dyDescent="0.3">
      <c r="A113" s="19"/>
      <c r="B113" s="201" t="s">
        <v>128</v>
      </c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  <c r="AA113" s="202"/>
      <c r="AB113" s="202"/>
      <c r="AC113" s="202"/>
      <c r="AD113" s="202"/>
      <c r="AE113" s="202"/>
      <c r="AF113" s="203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</row>
    <row r="114" spans="1:61" ht="15" customHeight="1" x14ac:dyDescent="0.3">
      <c r="A114" s="19"/>
      <c r="B114" s="204"/>
      <c r="C114" s="205"/>
      <c r="D114" s="205"/>
      <c r="E114" s="205"/>
      <c r="F114" s="205"/>
      <c r="G114" s="205"/>
      <c r="H114" s="205"/>
      <c r="I114" s="205"/>
      <c r="J114" s="205"/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  <c r="AD114" s="205"/>
      <c r="AE114" s="205"/>
      <c r="AF114" s="20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</row>
    <row r="115" spans="1:61" ht="3.6" customHeight="1" x14ac:dyDescent="0.3">
      <c r="A115" s="19"/>
      <c r="B115" s="35"/>
      <c r="C115" s="36"/>
      <c r="D115" s="36"/>
      <c r="E115" s="36"/>
      <c r="F115" s="36"/>
      <c r="G115" s="36"/>
      <c r="H115" s="19"/>
      <c r="I115" s="19"/>
      <c r="J115" s="19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</row>
    <row r="116" spans="1:61" ht="15" customHeight="1" x14ac:dyDescent="0.3">
      <c r="A116" s="19"/>
      <c r="B116" s="78" t="s">
        <v>150</v>
      </c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80"/>
      <c r="AA116" s="63" t="s">
        <v>145</v>
      </c>
      <c r="AB116" s="64"/>
      <c r="AC116" s="65"/>
      <c r="AD116" s="63" t="s">
        <v>147</v>
      </c>
      <c r="AE116" s="64"/>
      <c r="AF116" s="65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</row>
    <row r="117" spans="1:61" ht="27.75" customHeight="1" x14ac:dyDescent="0.3">
      <c r="A117" s="19"/>
      <c r="B117" s="207" t="s">
        <v>151</v>
      </c>
      <c r="C117" s="208"/>
      <c r="D117" s="208"/>
      <c r="E117" s="208"/>
      <c r="F117" s="208"/>
      <c r="G117" s="208"/>
      <c r="H117" s="208"/>
      <c r="I117" s="208"/>
      <c r="J117" s="208"/>
      <c r="K117" s="208"/>
      <c r="L117" s="208"/>
      <c r="M117" s="208"/>
      <c r="N117" s="208"/>
      <c r="O117" s="208"/>
      <c r="P117" s="208"/>
      <c r="Q117" s="208"/>
      <c r="R117" s="208"/>
      <c r="S117" s="208"/>
      <c r="T117" s="208"/>
      <c r="U117" s="208"/>
      <c r="V117" s="208"/>
      <c r="W117" s="208"/>
      <c r="X117" s="208"/>
      <c r="Y117" s="208"/>
      <c r="Z117" s="209"/>
      <c r="AA117" s="112" t="s">
        <v>145</v>
      </c>
      <c r="AB117" s="113"/>
      <c r="AC117" s="114"/>
      <c r="AD117" s="112" t="s">
        <v>147</v>
      </c>
      <c r="AE117" s="113"/>
      <c r="AF117" s="114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</row>
    <row r="118" spans="1:61" ht="27.75" customHeight="1" x14ac:dyDescent="0.3">
      <c r="A118" s="19"/>
      <c r="B118" s="78" t="s">
        <v>163</v>
      </c>
      <c r="C118" s="79"/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80"/>
      <c r="AA118" s="63" t="s">
        <v>145</v>
      </c>
      <c r="AB118" s="64"/>
      <c r="AC118" s="65"/>
      <c r="AD118" s="63" t="s">
        <v>147</v>
      </c>
      <c r="AE118" s="64"/>
      <c r="AF118" s="65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</row>
    <row r="119" spans="1:61" ht="27.75" customHeight="1" x14ac:dyDescent="0.3">
      <c r="A119" s="19"/>
      <c r="B119" s="72" t="s">
        <v>156</v>
      </c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4"/>
      <c r="AA119" s="69" t="s">
        <v>145</v>
      </c>
      <c r="AB119" s="70"/>
      <c r="AC119" s="71"/>
      <c r="AD119" s="69" t="s">
        <v>147</v>
      </c>
      <c r="AE119" s="70"/>
      <c r="AF119" s="71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</row>
    <row r="120" spans="1:61" ht="15" customHeight="1" x14ac:dyDescent="0.3">
      <c r="A120" s="19"/>
      <c r="B120" s="78" t="s">
        <v>152</v>
      </c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80"/>
      <c r="AA120" s="63" t="s">
        <v>145</v>
      </c>
      <c r="AB120" s="64"/>
      <c r="AC120" s="65"/>
      <c r="AD120" s="63" t="s">
        <v>147</v>
      </c>
      <c r="AE120" s="64"/>
      <c r="AF120" s="65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</row>
    <row r="121" spans="1:61" ht="27" customHeight="1" x14ac:dyDescent="0.3">
      <c r="A121" s="19"/>
      <c r="B121" s="72" t="s">
        <v>165</v>
      </c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4"/>
      <c r="AA121" s="69" t="s">
        <v>145</v>
      </c>
      <c r="AB121" s="70"/>
      <c r="AC121" s="71"/>
      <c r="AD121" s="69" t="s">
        <v>147</v>
      </c>
      <c r="AE121" s="70"/>
      <c r="AF121" s="71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</row>
    <row r="122" spans="1:61" ht="15" customHeight="1" x14ac:dyDescent="0.3">
      <c r="A122" s="19"/>
      <c r="B122" s="78" t="s">
        <v>153</v>
      </c>
      <c r="C122" s="79"/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80"/>
      <c r="AA122" s="63" t="s">
        <v>145</v>
      </c>
      <c r="AB122" s="64"/>
      <c r="AC122" s="65"/>
      <c r="AD122" s="63" t="s">
        <v>147</v>
      </c>
      <c r="AE122" s="64"/>
      <c r="AF122" s="65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</row>
    <row r="123" spans="1:61" ht="3.6" customHeight="1" x14ac:dyDescent="0.3">
      <c r="A123" s="19"/>
      <c r="B123" s="35"/>
      <c r="C123" s="36"/>
      <c r="D123" s="36"/>
      <c r="E123" s="36"/>
      <c r="F123" s="36"/>
      <c r="G123" s="36"/>
      <c r="H123" s="19"/>
      <c r="I123" s="19"/>
      <c r="J123" s="19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</row>
    <row r="124" spans="1:61" ht="15" customHeight="1" x14ac:dyDescent="0.3">
      <c r="A124" s="19"/>
      <c r="B124" s="95" t="s">
        <v>177</v>
      </c>
      <c r="C124" s="96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  <c r="AB124" s="96"/>
      <c r="AC124" s="96"/>
      <c r="AD124" s="96"/>
      <c r="AE124" s="96"/>
      <c r="AF124" s="97"/>
    </row>
    <row r="125" spans="1:61" ht="3.6" customHeight="1" thickBot="1" x14ac:dyDescent="0.35">
      <c r="A125" s="19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</row>
    <row r="126" spans="1:61" ht="15" customHeight="1" thickBot="1" x14ac:dyDescent="0.35">
      <c r="A126" s="19"/>
      <c r="B126" s="92" t="s">
        <v>143</v>
      </c>
      <c r="C126" s="93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  <c r="AA126" s="93"/>
      <c r="AB126" s="93"/>
      <c r="AC126" s="93"/>
      <c r="AD126" s="93"/>
      <c r="AE126" s="93"/>
      <c r="AF126" s="94"/>
    </row>
    <row r="127" spans="1:61" ht="3.6" customHeight="1" x14ac:dyDescent="0.3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</row>
    <row r="128" spans="1:61" ht="15" customHeight="1" x14ac:dyDescent="0.3">
      <c r="A128" s="19"/>
      <c r="B128" s="95" t="s">
        <v>130</v>
      </c>
      <c r="C128" s="96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6"/>
      <c r="AD128" s="96"/>
      <c r="AE128" s="96"/>
      <c r="AF128" s="97"/>
      <c r="AJ128" s="17"/>
      <c r="AK128" s="17"/>
      <c r="AL128" s="17"/>
      <c r="AM128" s="17"/>
      <c r="AN128" s="17"/>
      <c r="AO128" s="17"/>
      <c r="AP128" s="17"/>
      <c r="AQ128" s="17"/>
    </row>
    <row r="129" spans="1:46" ht="3.6" customHeight="1" x14ac:dyDescent="0.3">
      <c r="A129" s="19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J129" s="17"/>
      <c r="AK129" s="17"/>
      <c r="AL129" s="17"/>
      <c r="AM129" s="17"/>
      <c r="AN129" s="17"/>
      <c r="AO129" s="17"/>
      <c r="AP129" s="17"/>
      <c r="AQ129" s="17"/>
    </row>
    <row r="130" spans="1:46" ht="15" customHeight="1" x14ac:dyDescent="0.3">
      <c r="A130" s="19"/>
      <c r="B130" s="38" t="s">
        <v>125</v>
      </c>
      <c r="C130" s="76" t="str">
        <f>IF(J49="","",+J49)</f>
        <v>ALCIDES DE JESÚS ARREGOCÉS BARROS</v>
      </c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7" t="s">
        <v>127</v>
      </c>
      <c r="P130" s="77"/>
      <c r="Q130" s="77"/>
      <c r="R130" s="77"/>
      <c r="S130" s="77"/>
      <c r="T130" s="77"/>
      <c r="U130" s="77"/>
      <c r="V130" s="77"/>
      <c r="W130" s="75">
        <f>IF(AA49="","",+AA49)</f>
        <v>79152950</v>
      </c>
      <c r="X130" s="75"/>
      <c r="Y130" s="75"/>
      <c r="Z130" s="75"/>
      <c r="AA130" s="75"/>
      <c r="AB130" s="211" t="s">
        <v>131</v>
      </c>
      <c r="AC130" s="211"/>
      <c r="AD130" s="211"/>
      <c r="AE130" s="211"/>
      <c r="AF130" s="212"/>
      <c r="AJ130" s="17"/>
      <c r="AK130" s="17"/>
      <c r="AL130" s="17"/>
      <c r="AM130" s="17"/>
      <c r="AN130" s="17"/>
      <c r="AO130" s="17"/>
      <c r="AP130" s="17"/>
      <c r="AQ130" s="17"/>
    </row>
    <row r="131" spans="1:46" ht="15" customHeight="1" x14ac:dyDescent="0.3">
      <c r="A131" s="19"/>
      <c r="B131" s="98" t="str">
        <f>IF(I47="Interventoría","Interventor",IF(I47="Supervisión","Supervisor",""))</f>
        <v>Supervisor</v>
      </c>
      <c r="C131" s="99"/>
      <c r="D131" s="99"/>
      <c r="E131" s="210" t="s">
        <v>149</v>
      </c>
      <c r="F131" s="210"/>
      <c r="G131" s="210"/>
      <c r="H131" s="210"/>
      <c r="I131" s="210"/>
      <c r="J131" s="210"/>
      <c r="K131" s="210"/>
      <c r="L131" s="210"/>
      <c r="M131" s="210"/>
      <c r="N131" s="210"/>
      <c r="O131" s="210"/>
      <c r="P131" s="210"/>
      <c r="Q131" s="210"/>
      <c r="R131" s="210"/>
      <c r="S131" s="210"/>
      <c r="T131" s="210"/>
      <c r="U131" s="210"/>
      <c r="V131" s="210"/>
      <c r="W131" s="100" t="str">
        <f>IF(L19="","",+ L19)</f>
        <v>LUIS RICARDO CADENA CHAVEZ</v>
      </c>
      <c r="X131" s="100"/>
      <c r="Y131" s="100"/>
      <c r="Z131" s="100"/>
      <c r="AA131" s="100"/>
      <c r="AB131" s="100"/>
      <c r="AC131" s="100"/>
      <c r="AD131" s="100"/>
      <c r="AE131" s="100"/>
      <c r="AF131" s="101"/>
      <c r="AG131" s="2"/>
      <c r="AH131" s="2"/>
      <c r="AI131" s="2"/>
      <c r="AK131" s="17"/>
      <c r="AL131" s="17"/>
      <c r="AM131" s="17"/>
      <c r="AN131" s="17"/>
      <c r="AO131" s="17"/>
      <c r="AP131" s="17"/>
      <c r="AQ131" s="17"/>
    </row>
    <row r="132" spans="1:46" ht="56.25" customHeight="1" x14ac:dyDescent="0.3">
      <c r="A132" s="19"/>
      <c r="B132" s="122" t="s">
        <v>155</v>
      </c>
      <c r="C132" s="123"/>
      <c r="D132" s="123"/>
      <c r="E132" s="123"/>
      <c r="F132" s="12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  <c r="AD132" s="123"/>
      <c r="AE132" s="123"/>
      <c r="AF132" s="124"/>
      <c r="AK132" s="17"/>
      <c r="AL132" s="17"/>
      <c r="AM132" s="17"/>
      <c r="AN132" s="17"/>
      <c r="AO132" s="17"/>
      <c r="AP132" s="17"/>
      <c r="AQ132" s="17"/>
    </row>
    <row r="133" spans="1:46" ht="3.6" customHeight="1" x14ac:dyDescent="0.3">
      <c r="A133" s="1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J133" s="17"/>
      <c r="AK133" s="17"/>
      <c r="AL133" s="17"/>
      <c r="AM133" s="17"/>
      <c r="AN133" s="17"/>
      <c r="AO133" s="17"/>
      <c r="AP133" s="17"/>
      <c r="AQ133" s="17"/>
    </row>
    <row r="134" spans="1:46" ht="18" customHeight="1" x14ac:dyDescent="0.3">
      <c r="A134" s="19"/>
      <c r="B134" s="55" t="s">
        <v>154</v>
      </c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7"/>
      <c r="AJ134" s="17"/>
      <c r="AK134" s="17"/>
      <c r="AL134" s="17"/>
      <c r="AM134" s="17"/>
      <c r="AN134" s="17"/>
      <c r="AO134" s="17"/>
      <c r="AP134" s="17"/>
      <c r="AQ134" s="17"/>
    </row>
    <row r="135" spans="1:46" ht="3.6" customHeight="1" x14ac:dyDescent="0.3">
      <c r="A135" s="19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J135" s="17"/>
      <c r="AK135" s="17"/>
      <c r="AL135" s="17"/>
      <c r="AM135" s="17"/>
      <c r="AN135" s="17"/>
      <c r="AO135" s="17"/>
      <c r="AP135" s="17"/>
      <c r="AQ135" s="17"/>
    </row>
    <row r="136" spans="1:46" ht="15" customHeight="1" x14ac:dyDescent="0.3">
      <c r="A136" s="28"/>
      <c r="B136" s="125" t="s">
        <v>109</v>
      </c>
      <c r="C136" s="126"/>
      <c r="D136" s="58" t="s">
        <v>124</v>
      </c>
      <c r="E136" s="58"/>
      <c r="F136" s="58"/>
      <c r="G136" s="58"/>
      <c r="H136" s="58"/>
      <c r="I136" s="58"/>
      <c r="J136" s="58"/>
      <c r="K136" s="58"/>
      <c r="L136" s="58" t="s">
        <v>126</v>
      </c>
      <c r="M136" s="58"/>
      <c r="N136" s="58"/>
      <c r="O136" s="58"/>
      <c r="P136" s="58"/>
      <c r="Q136" s="58"/>
      <c r="R136" s="58"/>
      <c r="S136" s="58" t="s">
        <v>123</v>
      </c>
      <c r="T136" s="58"/>
      <c r="U136" s="58"/>
      <c r="V136" s="58"/>
      <c r="W136" s="58"/>
      <c r="X136" s="58"/>
      <c r="Y136" s="58" t="s">
        <v>122</v>
      </c>
      <c r="Z136" s="58"/>
      <c r="AA136" s="58"/>
      <c r="AB136" s="58"/>
      <c r="AC136" s="58"/>
      <c r="AD136" s="58"/>
      <c r="AE136" s="58"/>
      <c r="AF136" s="58"/>
      <c r="AJ136" s="17"/>
      <c r="AK136" s="17"/>
      <c r="AL136" s="17"/>
      <c r="AM136" s="17"/>
      <c r="AN136" s="17"/>
      <c r="AO136" s="17"/>
      <c r="AP136" s="17"/>
      <c r="AQ136" s="17"/>
    </row>
    <row r="137" spans="1:46" ht="18" customHeight="1" x14ac:dyDescent="0.3">
      <c r="A137" s="28"/>
      <c r="B137" s="127"/>
      <c r="C137" s="128"/>
      <c r="D137" s="49" t="s">
        <v>121</v>
      </c>
      <c r="E137" s="49"/>
      <c r="F137" s="49"/>
      <c r="G137" s="49"/>
      <c r="H137" s="49"/>
      <c r="I137" s="49"/>
      <c r="J137" s="49"/>
      <c r="K137" s="49"/>
      <c r="L137" s="49" t="s">
        <v>21</v>
      </c>
      <c r="M137" s="49"/>
      <c r="N137" s="49"/>
      <c r="O137" s="49"/>
      <c r="P137" s="49"/>
      <c r="Q137" s="49"/>
      <c r="R137" s="49"/>
      <c r="S137" s="50">
        <v>24</v>
      </c>
      <c r="T137" s="50"/>
      <c r="U137" s="50"/>
      <c r="V137" s="50"/>
      <c r="W137" s="50"/>
      <c r="X137" s="50"/>
      <c r="Y137" s="51">
        <v>4154400</v>
      </c>
      <c r="Z137" s="52"/>
      <c r="AA137" s="52"/>
      <c r="AB137" s="52"/>
      <c r="AC137" s="52"/>
      <c r="AD137" s="52"/>
      <c r="AE137" s="52"/>
      <c r="AF137" s="53"/>
      <c r="AJ137" s="17"/>
      <c r="AK137" s="17"/>
      <c r="AL137" s="17"/>
      <c r="AM137" s="17"/>
      <c r="AN137" s="17"/>
      <c r="AO137" s="17"/>
      <c r="AP137" s="17"/>
      <c r="AQ137" s="17"/>
    </row>
    <row r="138" spans="1:46" ht="18" customHeight="1" x14ac:dyDescent="0.3">
      <c r="A138" s="28"/>
      <c r="B138" s="127"/>
      <c r="C138" s="128"/>
      <c r="D138" s="49" t="s">
        <v>110</v>
      </c>
      <c r="E138" s="49"/>
      <c r="F138" s="49"/>
      <c r="G138" s="49"/>
      <c r="H138" s="49"/>
      <c r="I138" s="49"/>
      <c r="J138" s="49"/>
      <c r="K138" s="49"/>
      <c r="L138" s="49" t="s">
        <v>10</v>
      </c>
      <c r="M138" s="49"/>
      <c r="N138" s="49"/>
      <c r="O138" s="49"/>
      <c r="P138" s="49"/>
      <c r="Q138" s="49"/>
      <c r="R138" s="49"/>
      <c r="S138" s="50">
        <v>30</v>
      </c>
      <c r="T138" s="50"/>
      <c r="U138" s="50"/>
      <c r="V138" s="50"/>
      <c r="W138" s="50"/>
      <c r="X138" s="50"/>
      <c r="Y138" s="51">
        <f t="shared" ref="Y138" si="0">IF(S138="","",($Z$41/30)*S138)</f>
        <v>5473000</v>
      </c>
      <c r="Z138" s="52"/>
      <c r="AA138" s="52"/>
      <c r="AB138" s="52"/>
      <c r="AC138" s="52"/>
      <c r="AD138" s="52"/>
      <c r="AE138" s="52"/>
      <c r="AF138" s="53"/>
      <c r="AJ138" s="17"/>
      <c r="AK138" s="17"/>
      <c r="AL138" s="17"/>
      <c r="AM138" s="17"/>
      <c r="AN138" s="136"/>
      <c r="AO138" s="136"/>
      <c r="AP138" s="136"/>
      <c r="AQ138" s="136"/>
      <c r="AR138" s="136"/>
      <c r="AS138" s="136"/>
      <c r="AT138" s="136"/>
    </row>
    <row r="139" spans="1:46" ht="18" customHeight="1" x14ac:dyDescent="0.3">
      <c r="A139" s="28"/>
      <c r="B139" s="127"/>
      <c r="C139" s="128"/>
      <c r="D139" s="49" t="s">
        <v>111</v>
      </c>
      <c r="E139" s="49"/>
      <c r="F139" s="49"/>
      <c r="G139" s="49"/>
      <c r="H139" s="49"/>
      <c r="I139" s="49"/>
      <c r="J139" s="49"/>
      <c r="K139" s="49"/>
      <c r="L139" s="49" t="s">
        <v>11</v>
      </c>
      <c r="M139" s="49"/>
      <c r="N139" s="49"/>
      <c r="O139" s="49"/>
      <c r="P139" s="49"/>
      <c r="Q139" s="49"/>
      <c r="R139" s="49"/>
      <c r="S139" s="50">
        <v>30</v>
      </c>
      <c r="T139" s="50"/>
      <c r="U139" s="50"/>
      <c r="V139" s="50"/>
      <c r="W139" s="50"/>
      <c r="X139" s="50"/>
      <c r="Y139" s="51">
        <f t="shared" ref="Y139" si="1">IF(S139="","",($Z$41/30)*S139)</f>
        <v>5473000</v>
      </c>
      <c r="Z139" s="52"/>
      <c r="AA139" s="52"/>
      <c r="AB139" s="52"/>
      <c r="AC139" s="52"/>
      <c r="AD139" s="52"/>
      <c r="AE139" s="52"/>
      <c r="AF139" s="53"/>
      <c r="AJ139" s="17"/>
      <c r="AK139" s="17"/>
      <c r="AL139" s="17"/>
      <c r="AM139" s="17"/>
      <c r="AN139" s="17"/>
      <c r="AO139" s="17"/>
      <c r="AP139" s="17"/>
      <c r="AQ139" s="17"/>
    </row>
    <row r="140" spans="1:46" ht="18" customHeight="1" x14ac:dyDescent="0.3">
      <c r="A140" s="28"/>
      <c r="B140" s="127"/>
      <c r="C140" s="128"/>
      <c r="D140" s="49" t="s">
        <v>112</v>
      </c>
      <c r="E140" s="49"/>
      <c r="F140" s="49"/>
      <c r="G140" s="49"/>
      <c r="H140" s="49"/>
      <c r="I140" s="49"/>
      <c r="J140" s="49"/>
      <c r="K140" s="49"/>
      <c r="L140" s="49" t="s">
        <v>12</v>
      </c>
      <c r="M140" s="49"/>
      <c r="N140" s="49"/>
      <c r="O140" s="49"/>
      <c r="P140" s="49"/>
      <c r="Q140" s="49"/>
      <c r="R140" s="49"/>
      <c r="S140" s="50">
        <v>30</v>
      </c>
      <c r="T140" s="50"/>
      <c r="U140" s="50"/>
      <c r="V140" s="50"/>
      <c r="W140" s="50"/>
      <c r="X140" s="50"/>
      <c r="Y140" s="51">
        <f t="shared" ref="Y140" si="2">IF(S140="","",($Z$41/30)*S140)</f>
        <v>5473000</v>
      </c>
      <c r="Z140" s="52"/>
      <c r="AA140" s="52"/>
      <c r="AB140" s="52"/>
      <c r="AC140" s="52"/>
      <c r="AD140" s="52"/>
      <c r="AE140" s="52"/>
      <c r="AF140" s="53"/>
      <c r="AJ140" s="17"/>
      <c r="AK140" s="17"/>
      <c r="AL140" s="17"/>
      <c r="AM140" s="17"/>
      <c r="AN140" s="17"/>
      <c r="AO140" s="17"/>
      <c r="AP140" s="17"/>
      <c r="AQ140" s="17"/>
    </row>
    <row r="141" spans="1:46" ht="18" customHeight="1" x14ac:dyDescent="0.3">
      <c r="A141" s="28"/>
      <c r="B141" s="127"/>
      <c r="C141" s="128"/>
      <c r="D141" s="49" t="s">
        <v>113</v>
      </c>
      <c r="E141" s="49"/>
      <c r="F141" s="49"/>
      <c r="G141" s="49"/>
      <c r="H141" s="49"/>
      <c r="I141" s="49"/>
      <c r="J141" s="49"/>
      <c r="K141" s="49"/>
      <c r="L141" s="49" t="s">
        <v>13</v>
      </c>
      <c r="M141" s="49"/>
      <c r="N141" s="49"/>
      <c r="O141" s="49"/>
      <c r="P141" s="49"/>
      <c r="Q141" s="49"/>
      <c r="R141" s="49"/>
      <c r="S141" s="50">
        <v>30</v>
      </c>
      <c r="T141" s="50"/>
      <c r="U141" s="50"/>
      <c r="V141" s="50"/>
      <c r="W141" s="50"/>
      <c r="X141" s="50"/>
      <c r="Y141" s="51">
        <f t="shared" ref="Y141" si="3">IF(S141="","",($Z$41/30)*S141)</f>
        <v>5473000</v>
      </c>
      <c r="Z141" s="52"/>
      <c r="AA141" s="52"/>
      <c r="AB141" s="52"/>
      <c r="AC141" s="52"/>
      <c r="AD141" s="52"/>
      <c r="AE141" s="52"/>
      <c r="AF141" s="53"/>
      <c r="AJ141" s="17"/>
      <c r="AK141" s="17"/>
      <c r="AL141" s="17"/>
      <c r="AM141" s="17"/>
      <c r="AN141" s="17"/>
      <c r="AO141" s="17"/>
      <c r="AP141" s="17"/>
      <c r="AQ141" s="17"/>
    </row>
    <row r="142" spans="1:46" ht="18" customHeight="1" x14ac:dyDescent="0.3">
      <c r="A142" s="28"/>
      <c r="B142" s="127"/>
      <c r="C142" s="128"/>
      <c r="D142" s="49" t="s">
        <v>114</v>
      </c>
      <c r="E142" s="49"/>
      <c r="F142" s="49"/>
      <c r="G142" s="49"/>
      <c r="H142" s="49"/>
      <c r="I142" s="49"/>
      <c r="J142" s="49"/>
      <c r="K142" s="49"/>
      <c r="L142" s="49" t="s">
        <v>14</v>
      </c>
      <c r="M142" s="49"/>
      <c r="N142" s="49"/>
      <c r="O142" s="49"/>
      <c r="P142" s="49"/>
      <c r="Q142" s="49"/>
      <c r="R142" s="49"/>
      <c r="S142" s="50">
        <v>30</v>
      </c>
      <c r="T142" s="50"/>
      <c r="U142" s="50"/>
      <c r="V142" s="50"/>
      <c r="W142" s="50"/>
      <c r="X142" s="50"/>
      <c r="Y142" s="51">
        <f t="shared" ref="Y142" si="4">IF(S142="","",($Z$41/30)*S142)</f>
        <v>5473000</v>
      </c>
      <c r="Z142" s="52"/>
      <c r="AA142" s="52"/>
      <c r="AB142" s="52"/>
      <c r="AC142" s="52"/>
      <c r="AD142" s="52"/>
      <c r="AE142" s="52"/>
      <c r="AF142" s="53"/>
      <c r="AJ142" s="17"/>
      <c r="AK142" s="17"/>
      <c r="AL142" s="17"/>
      <c r="AM142" s="17"/>
      <c r="AN142" s="17"/>
      <c r="AO142" s="17"/>
      <c r="AP142" s="17"/>
      <c r="AQ142" s="17"/>
    </row>
    <row r="143" spans="1:46" ht="18" customHeight="1" x14ac:dyDescent="0.3">
      <c r="A143" s="28"/>
      <c r="B143" s="127"/>
      <c r="C143" s="128"/>
      <c r="D143" s="49" t="s">
        <v>115</v>
      </c>
      <c r="E143" s="49"/>
      <c r="F143" s="49"/>
      <c r="G143" s="49"/>
      <c r="H143" s="49"/>
      <c r="I143" s="49"/>
      <c r="J143" s="49"/>
      <c r="K143" s="49"/>
      <c r="L143" s="49" t="s">
        <v>15</v>
      </c>
      <c r="M143" s="49"/>
      <c r="N143" s="49"/>
      <c r="O143" s="49"/>
      <c r="P143" s="49"/>
      <c r="Q143" s="49"/>
      <c r="R143" s="49"/>
      <c r="S143" s="50">
        <v>30</v>
      </c>
      <c r="T143" s="50"/>
      <c r="U143" s="50"/>
      <c r="V143" s="50"/>
      <c r="W143" s="50"/>
      <c r="X143" s="50"/>
      <c r="Y143" s="51">
        <f t="shared" ref="Y143" si="5">IF(S143="","",($Z$41/30)*S143)</f>
        <v>5473000</v>
      </c>
      <c r="Z143" s="52"/>
      <c r="AA143" s="52"/>
      <c r="AB143" s="52"/>
      <c r="AC143" s="52"/>
      <c r="AD143" s="52"/>
      <c r="AE143" s="52"/>
      <c r="AF143" s="53"/>
      <c r="AJ143" s="17"/>
      <c r="AK143" s="17"/>
      <c r="AL143" s="17"/>
      <c r="AM143" s="17"/>
      <c r="AN143" s="17"/>
      <c r="AO143" s="17"/>
      <c r="AP143" s="17"/>
      <c r="AQ143" s="17"/>
    </row>
    <row r="144" spans="1:46" ht="18" customHeight="1" x14ac:dyDescent="0.3">
      <c r="A144" s="28"/>
      <c r="B144" s="127"/>
      <c r="C144" s="128"/>
      <c r="D144" s="49" t="s">
        <v>116</v>
      </c>
      <c r="E144" s="49"/>
      <c r="F144" s="49"/>
      <c r="G144" s="49"/>
      <c r="H144" s="49"/>
      <c r="I144" s="49"/>
      <c r="J144" s="49"/>
      <c r="K144" s="49"/>
      <c r="L144" s="49" t="s">
        <v>16</v>
      </c>
      <c r="M144" s="49"/>
      <c r="N144" s="49"/>
      <c r="O144" s="49"/>
      <c r="P144" s="49"/>
      <c r="Q144" s="49"/>
      <c r="R144" s="49"/>
      <c r="S144" s="50">
        <v>30</v>
      </c>
      <c r="T144" s="50"/>
      <c r="U144" s="50"/>
      <c r="V144" s="50"/>
      <c r="W144" s="50"/>
      <c r="X144" s="50"/>
      <c r="Y144" s="51">
        <v>5473000</v>
      </c>
      <c r="Z144" s="52"/>
      <c r="AA144" s="52"/>
      <c r="AB144" s="52"/>
      <c r="AC144" s="52"/>
      <c r="AD144" s="52"/>
      <c r="AE144" s="52"/>
      <c r="AF144" s="53"/>
      <c r="AJ144" s="17"/>
      <c r="AK144" s="17"/>
      <c r="AL144" s="17"/>
      <c r="AM144" s="17"/>
      <c r="AN144" s="17"/>
      <c r="AO144" s="17"/>
      <c r="AP144" s="17"/>
      <c r="AQ144" s="17"/>
    </row>
    <row r="145" spans="1:43" ht="18" customHeight="1" x14ac:dyDescent="0.3">
      <c r="A145" s="28"/>
      <c r="B145" s="127"/>
      <c r="C145" s="128"/>
      <c r="D145" s="49" t="s">
        <v>117</v>
      </c>
      <c r="E145" s="49"/>
      <c r="F145" s="49"/>
      <c r="G145" s="49"/>
      <c r="H145" s="49"/>
      <c r="I145" s="49"/>
      <c r="J145" s="49"/>
      <c r="K145" s="49"/>
      <c r="L145" s="49" t="s">
        <v>17</v>
      </c>
      <c r="M145" s="49"/>
      <c r="N145" s="49"/>
      <c r="O145" s="49"/>
      <c r="P145" s="49"/>
      <c r="Q145" s="49"/>
      <c r="R145" s="49"/>
      <c r="S145" s="50">
        <v>30</v>
      </c>
      <c r="T145" s="50"/>
      <c r="U145" s="50"/>
      <c r="V145" s="50"/>
      <c r="W145" s="50"/>
      <c r="X145" s="50"/>
      <c r="Y145" s="51">
        <v>5473000</v>
      </c>
      <c r="Z145" s="52"/>
      <c r="AA145" s="52"/>
      <c r="AB145" s="52"/>
      <c r="AC145" s="52"/>
      <c r="AD145" s="52"/>
      <c r="AE145" s="52"/>
      <c r="AF145" s="53"/>
      <c r="AJ145" s="17"/>
      <c r="AK145" s="17"/>
      <c r="AL145" s="17"/>
      <c r="AM145" s="17"/>
      <c r="AN145" s="17"/>
      <c r="AO145" s="17"/>
      <c r="AP145" s="17"/>
      <c r="AQ145" s="17"/>
    </row>
    <row r="146" spans="1:43" ht="18" customHeight="1" x14ac:dyDescent="0.3">
      <c r="A146" s="28"/>
      <c r="B146" s="127"/>
      <c r="C146" s="128"/>
      <c r="D146" s="49" t="s">
        <v>118</v>
      </c>
      <c r="E146" s="49"/>
      <c r="F146" s="49"/>
      <c r="G146" s="49"/>
      <c r="H146" s="49"/>
      <c r="I146" s="49"/>
      <c r="J146" s="49"/>
      <c r="K146" s="49"/>
      <c r="L146" s="49" t="s">
        <v>18</v>
      </c>
      <c r="M146" s="49"/>
      <c r="N146" s="49"/>
      <c r="O146" s="49"/>
      <c r="P146" s="49"/>
      <c r="Q146" s="49"/>
      <c r="R146" s="49"/>
      <c r="S146" s="50">
        <v>30</v>
      </c>
      <c r="T146" s="50"/>
      <c r="U146" s="50"/>
      <c r="V146" s="50"/>
      <c r="W146" s="50"/>
      <c r="X146" s="50"/>
      <c r="Y146" s="51">
        <v>5473000</v>
      </c>
      <c r="Z146" s="52"/>
      <c r="AA146" s="52"/>
      <c r="AB146" s="52"/>
      <c r="AC146" s="52"/>
      <c r="AD146" s="52"/>
      <c r="AE146" s="52"/>
      <c r="AF146" s="53"/>
      <c r="AJ146" s="17"/>
      <c r="AK146" s="17"/>
      <c r="AL146" s="17"/>
      <c r="AM146" s="17"/>
      <c r="AN146" s="17"/>
      <c r="AO146" s="17"/>
      <c r="AP146" s="17"/>
      <c r="AQ146" s="17"/>
    </row>
    <row r="147" spans="1:43" ht="18" customHeight="1" x14ac:dyDescent="0.3">
      <c r="A147" s="28"/>
      <c r="B147" s="127"/>
      <c r="C147" s="128"/>
      <c r="D147" s="49" t="s">
        <v>119</v>
      </c>
      <c r="E147" s="49"/>
      <c r="F147" s="49"/>
      <c r="G147" s="49"/>
      <c r="H147" s="49"/>
      <c r="I147" s="49"/>
      <c r="J147" s="49"/>
      <c r="K147" s="49"/>
      <c r="L147" s="49" t="s">
        <v>19</v>
      </c>
      <c r="M147" s="49"/>
      <c r="N147" s="49"/>
      <c r="O147" s="49"/>
      <c r="P147" s="49"/>
      <c r="Q147" s="49"/>
      <c r="R147" s="49"/>
      <c r="S147" s="50">
        <v>30</v>
      </c>
      <c r="T147" s="50"/>
      <c r="U147" s="50"/>
      <c r="V147" s="50"/>
      <c r="W147" s="50"/>
      <c r="X147" s="50"/>
      <c r="Y147" s="51">
        <v>5473000</v>
      </c>
      <c r="Z147" s="52"/>
      <c r="AA147" s="52"/>
      <c r="AB147" s="52"/>
      <c r="AC147" s="52"/>
      <c r="AD147" s="52"/>
      <c r="AE147" s="52"/>
      <c r="AF147" s="53"/>
      <c r="AJ147" s="17"/>
      <c r="AK147" s="17"/>
      <c r="AL147" s="17"/>
      <c r="AM147" s="17"/>
      <c r="AN147" s="17"/>
      <c r="AO147" s="17"/>
      <c r="AP147" s="17"/>
      <c r="AQ147" s="17"/>
    </row>
    <row r="148" spans="1:43" ht="18" customHeight="1" x14ac:dyDescent="0.3">
      <c r="A148" s="28"/>
      <c r="B148" s="127"/>
      <c r="C148" s="128"/>
      <c r="D148" s="49" t="s">
        <v>120</v>
      </c>
      <c r="E148" s="49"/>
      <c r="F148" s="49"/>
      <c r="G148" s="49"/>
      <c r="H148" s="49"/>
      <c r="I148" s="49"/>
      <c r="J148" s="49"/>
      <c r="K148" s="49"/>
      <c r="L148" s="49" t="s">
        <v>20</v>
      </c>
      <c r="M148" s="49"/>
      <c r="N148" s="49"/>
      <c r="O148" s="49"/>
      <c r="P148" s="49"/>
      <c r="Q148" s="49"/>
      <c r="R148" s="49"/>
      <c r="S148" s="50"/>
      <c r="T148" s="50"/>
      <c r="U148" s="50"/>
      <c r="V148" s="50"/>
      <c r="W148" s="50"/>
      <c r="X148" s="50"/>
      <c r="Y148" s="51" t="str">
        <f t="shared" ref="Y148" si="6">IF(S148="","",($Z$41/30)*S148)</f>
        <v/>
      </c>
      <c r="Z148" s="52"/>
      <c r="AA148" s="52"/>
      <c r="AB148" s="52"/>
      <c r="AC148" s="52"/>
      <c r="AD148" s="52"/>
      <c r="AE148" s="52"/>
      <c r="AF148" s="53"/>
      <c r="AJ148" s="17"/>
      <c r="AK148" s="17"/>
      <c r="AL148" s="17"/>
      <c r="AM148" s="17"/>
      <c r="AN148" s="17"/>
      <c r="AO148" s="17"/>
      <c r="AP148" s="17"/>
      <c r="AQ148" s="17"/>
    </row>
    <row r="149" spans="1:43" ht="18" customHeight="1" x14ac:dyDescent="0.3">
      <c r="A149" s="28"/>
      <c r="B149" s="127"/>
      <c r="C149" s="128"/>
      <c r="D149" s="49" t="s">
        <v>205</v>
      </c>
      <c r="E149" s="49"/>
      <c r="F149" s="49"/>
      <c r="G149" s="49"/>
      <c r="H149" s="49"/>
      <c r="I149" s="49"/>
      <c r="J149" s="49"/>
      <c r="K149" s="49"/>
      <c r="L149" s="49" t="s">
        <v>21</v>
      </c>
      <c r="M149" s="49"/>
      <c r="N149" s="49"/>
      <c r="O149" s="49"/>
      <c r="P149" s="49"/>
      <c r="Q149" s="49"/>
      <c r="R149" s="49"/>
      <c r="S149" s="50"/>
      <c r="T149" s="50"/>
      <c r="U149" s="50"/>
      <c r="V149" s="50"/>
      <c r="W149" s="50"/>
      <c r="X149" s="50"/>
      <c r="Y149" s="51" t="str">
        <f t="shared" ref="Y147:Y149" si="7">IF(S149="","",($Z$41/30)*S149)</f>
        <v/>
      </c>
      <c r="Z149" s="52"/>
      <c r="AA149" s="52"/>
      <c r="AB149" s="52"/>
      <c r="AC149" s="52"/>
      <c r="AD149" s="52"/>
      <c r="AE149" s="52"/>
      <c r="AF149" s="53"/>
      <c r="AJ149" s="17"/>
      <c r="AK149" s="17"/>
      <c r="AL149" s="17"/>
      <c r="AM149" s="17"/>
      <c r="AN149" s="17"/>
      <c r="AO149" s="17"/>
      <c r="AP149" s="17"/>
      <c r="AQ149" s="17"/>
    </row>
    <row r="150" spans="1:43" ht="18" customHeight="1" x14ac:dyDescent="0.3">
      <c r="A150" s="28"/>
      <c r="B150" s="127"/>
      <c r="C150" s="128"/>
      <c r="D150" s="138" t="s">
        <v>185</v>
      </c>
      <c r="E150" s="138"/>
      <c r="F150" s="138"/>
      <c r="G150" s="138"/>
      <c r="H150" s="138"/>
      <c r="I150" s="138"/>
      <c r="J150" s="138"/>
      <c r="K150" s="138"/>
      <c r="L150" s="138"/>
      <c r="M150" s="138"/>
      <c r="N150" s="138"/>
      <c r="O150" s="138"/>
      <c r="P150" s="138"/>
      <c r="Q150" s="138"/>
      <c r="R150" s="138"/>
      <c r="S150" s="138"/>
      <c r="T150" s="138"/>
      <c r="U150" s="138"/>
      <c r="V150" s="138"/>
      <c r="W150" s="138"/>
      <c r="X150" s="138"/>
      <c r="Y150" s="137">
        <f>SUM(Y137:AF149)</f>
        <v>58884400</v>
      </c>
      <c r="Z150" s="137"/>
      <c r="AA150" s="137"/>
      <c r="AB150" s="137"/>
      <c r="AC150" s="137"/>
      <c r="AD150" s="137"/>
      <c r="AE150" s="137"/>
      <c r="AF150" s="137"/>
      <c r="AJ150" s="17"/>
      <c r="AK150" s="17"/>
      <c r="AL150" s="17"/>
      <c r="AM150" s="17"/>
      <c r="AN150" s="17"/>
      <c r="AO150" s="17"/>
      <c r="AP150" s="17" t="s">
        <v>129</v>
      </c>
      <c r="AQ150" s="17"/>
    </row>
    <row r="151" spans="1:43" ht="18" customHeight="1" x14ac:dyDescent="0.3">
      <c r="A151" s="28"/>
      <c r="B151" s="129"/>
      <c r="C151" s="130"/>
      <c r="D151" s="131" t="s">
        <v>148</v>
      </c>
      <c r="E151" s="131"/>
      <c r="F151" s="131"/>
      <c r="G151" s="131"/>
      <c r="H151" s="131"/>
      <c r="I151" s="131"/>
      <c r="J151" s="131"/>
      <c r="K151" s="131"/>
      <c r="L151" s="131"/>
      <c r="M151" s="131"/>
      <c r="N151" s="131"/>
      <c r="O151" s="131"/>
      <c r="P151" s="131"/>
      <c r="Q151" s="131"/>
      <c r="R151" s="131"/>
      <c r="S151" s="131"/>
      <c r="T151" s="131"/>
      <c r="U151" s="131"/>
      <c r="V151" s="131"/>
      <c r="W151" s="131"/>
      <c r="X151" s="131"/>
      <c r="Y151" s="132">
        <f>Y76-Y150</f>
        <v>10304600</v>
      </c>
      <c r="Z151" s="132"/>
      <c r="AA151" s="132"/>
      <c r="AB151" s="132"/>
      <c r="AC151" s="132"/>
      <c r="AD151" s="132"/>
      <c r="AE151" s="132"/>
      <c r="AF151" s="132"/>
      <c r="AJ151" s="17"/>
      <c r="AK151" s="17"/>
      <c r="AL151" s="17"/>
      <c r="AM151" s="17"/>
      <c r="AN151" s="17"/>
      <c r="AO151" s="17"/>
      <c r="AP151" s="17"/>
      <c r="AQ151" s="17"/>
    </row>
    <row r="152" spans="1:43" ht="3.6" customHeight="1" x14ac:dyDescent="0.3">
      <c r="A152" s="40"/>
      <c r="B152" s="41"/>
      <c r="C152" s="41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3"/>
      <c r="Z152" s="43"/>
      <c r="AA152" s="43"/>
      <c r="AB152" s="43"/>
      <c r="AC152" s="43"/>
      <c r="AD152" s="43"/>
      <c r="AE152" s="43"/>
      <c r="AF152" s="43"/>
      <c r="AG152" s="8"/>
      <c r="AH152" s="8"/>
      <c r="AI152" s="8"/>
      <c r="AJ152" s="18"/>
      <c r="AK152" s="17"/>
      <c r="AL152" s="17"/>
      <c r="AM152" s="17"/>
      <c r="AN152" s="17"/>
      <c r="AO152" s="17"/>
      <c r="AP152" s="17"/>
      <c r="AQ152" s="17"/>
    </row>
    <row r="153" spans="1:43" x14ac:dyDescent="0.3">
      <c r="A153" s="19"/>
      <c r="B153" s="55" t="s">
        <v>90</v>
      </c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7"/>
    </row>
    <row r="154" spans="1:43" ht="187.5" customHeight="1" x14ac:dyDescent="0.3">
      <c r="B154" s="116"/>
      <c r="C154" s="117"/>
      <c r="D154" s="117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  <c r="W154" s="117"/>
      <c r="X154" s="117"/>
      <c r="Y154" s="117"/>
      <c r="Z154" s="117"/>
      <c r="AA154" s="117"/>
      <c r="AB154" s="117"/>
      <c r="AC154" s="117"/>
      <c r="AD154" s="117"/>
      <c r="AE154" s="117"/>
      <c r="AF154" s="118"/>
      <c r="AQ154" s="16"/>
    </row>
    <row r="155" spans="1:43" ht="3.6" customHeight="1" x14ac:dyDescent="0.3"/>
  </sheetData>
  <mergeCells count="408">
    <mergeCell ref="AB68:AF69"/>
    <mergeCell ref="H68:I68"/>
    <mergeCell ref="J68:M68"/>
    <mergeCell ref="N68:P68"/>
    <mergeCell ref="S68:T68"/>
    <mergeCell ref="U68:X68"/>
    <mergeCell ref="Y68:AA68"/>
    <mergeCell ref="F68:G69"/>
    <mergeCell ref="B68:E69"/>
    <mergeCell ref="H69:I69"/>
    <mergeCell ref="J69:M69"/>
    <mergeCell ref="N69:P69"/>
    <mergeCell ref="Q68:R69"/>
    <mergeCell ref="S69:T69"/>
    <mergeCell ref="U69:X69"/>
    <mergeCell ref="Y69:AA69"/>
    <mergeCell ref="B103:AF103"/>
    <mergeCell ref="B105:Y105"/>
    <mergeCell ref="D147:K147"/>
    <mergeCell ref="D149:K149"/>
    <mergeCell ref="D141:K141"/>
    <mergeCell ref="D142:K142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U89:W89"/>
    <mergeCell ref="P91:Q91"/>
    <mergeCell ref="N54:Q54"/>
    <mergeCell ref="R54:T54"/>
    <mergeCell ref="B53:D54"/>
    <mergeCell ref="H53:K54"/>
    <mergeCell ref="B153:AF153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R91:U91"/>
    <mergeCell ref="V91:X91"/>
    <mergeCell ref="L142:R142"/>
    <mergeCell ref="AA120:AC120"/>
    <mergeCell ref="X10:Y10"/>
    <mergeCell ref="Z10:AC10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X53:Y53"/>
    <mergeCell ref="Z53:AC53"/>
    <mergeCell ref="AC45:AF45"/>
    <mergeCell ref="P45:S45"/>
    <mergeCell ref="B45:O45"/>
    <mergeCell ref="B46:AF46"/>
    <mergeCell ref="B17:H17"/>
    <mergeCell ref="B19:K19"/>
    <mergeCell ref="L19:W19"/>
    <mergeCell ref="B25:F25"/>
    <mergeCell ref="O89:P89"/>
    <mergeCell ref="Q89:T8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X29:Y29"/>
    <mergeCell ref="Z29:AC29"/>
    <mergeCell ref="AD29:AF29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Y60:AA60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J61:M61"/>
    <mergeCell ref="N61:P61"/>
    <mergeCell ref="S61:T61"/>
    <mergeCell ref="U61:X61"/>
    <mergeCell ref="H60:I60"/>
    <mergeCell ref="J60:M60"/>
    <mergeCell ref="N60:P60"/>
    <mergeCell ref="S60:T60"/>
    <mergeCell ref="U60:X60"/>
    <mergeCell ref="L53:M53"/>
    <mergeCell ref="N53:Q53"/>
    <mergeCell ref="R53:T53"/>
    <mergeCell ref="L54:M54"/>
    <mergeCell ref="X39:Y39"/>
    <mergeCell ref="Z39:AC39"/>
    <mergeCell ref="B43:I43"/>
    <mergeCell ref="AD39:AF39"/>
    <mergeCell ref="Q39:W39"/>
    <mergeCell ref="B59:E59"/>
    <mergeCell ref="AB60:AF61"/>
    <mergeCell ref="B60:E61"/>
    <mergeCell ref="Y61:AA61"/>
    <mergeCell ref="Q60:R61"/>
    <mergeCell ref="B62:E63"/>
    <mergeCell ref="F62:G63"/>
    <mergeCell ref="H62:I62"/>
    <mergeCell ref="J62:M62"/>
    <mergeCell ref="N62:P62"/>
    <mergeCell ref="H63:I63"/>
    <mergeCell ref="J63:M63"/>
    <mergeCell ref="N63:P63"/>
    <mergeCell ref="AB59:AF59"/>
    <mergeCell ref="H61:I61"/>
    <mergeCell ref="F60:G61"/>
    <mergeCell ref="Q62:R63"/>
    <mergeCell ref="S62:T62"/>
    <mergeCell ref="U62:X62"/>
    <mergeCell ref="Y62:AA62"/>
    <mergeCell ref="AB62:AF63"/>
    <mergeCell ref="S63:T63"/>
    <mergeCell ref="U63:X63"/>
    <mergeCell ref="Y63:AA63"/>
    <mergeCell ref="U64:X64"/>
    <mergeCell ref="Y64:AA64"/>
    <mergeCell ref="AB64:AF65"/>
    <mergeCell ref="S65:T65"/>
    <mergeCell ref="U65:X65"/>
    <mergeCell ref="Y65:AA65"/>
    <mergeCell ref="B64:E65"/>
    <mergeCell ref="F64:G65"/>
    <mergeCell ref="H64:I64"/>
    <mergeCell ref="J64:M64"/>
    <mergeCell ref="N64:P64"/>
    <mergeCell ref="H65:I65"/>
    <mergeCell ref="J65:M65"/>
    <mergeCell ref="N65:P65"/>
    <mergeCell ref="T12:V12"/>
    <mergeCell ref="B10:G10"/>
    <mergeCell ref="AD10:AF10"/>
    <mergeCell ref="AD9:AF9"/>
    <mergeCell ref="Z9:AC9"/>
    <mergeCell ref="X9:Y9"/>
    <mergeCell ref="Q70:R71"/>
    <mergeCell ref="S70:T70"/>
    <mergeCell ref="U70:X70"/>
    <mergeCell ref="Y70:AA70"/>
    <mergeCell ref="AB70:AF71"/>
    <mergeCell ref="S71:T71"/>
    <mergeCell ref="U71:X71"/>
    <mergeCell ref="Y71:AA71"/>
    <mergeCell ref="B70:E71"/>
    <mergeCell ref="F70:G71"/>
    <mergeCell ref="H70:I70"/>
    <mergeCell ref="J70:M70"/>
    <mergeCell ref="N70:P70"/>
    <mergeCell ref="H71:I71"/>
    <mergeCell ref="J71:M71"/>
    <mergeCell ref="N71:P71"/>
    <mergeCell ref="Q64:R65"/>
    <mergeCell ref="S64:T64"/>
    <mergeCell ref="I76:J76"/>
    <mergeCell ref="K76:N76"/>
    <mergeCell ref="O76:Q76"/>
    <mergeCell ref="B75:H76"/>
    <mergeCell ref="Y75:AF75"/>
    <mergeCell ref="Y76:AF76"/>
    <mergeCell ref="AA6:AF7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B39:G39"/>
    <mergeCell ref="S82:X82"/>
    <mergeCell ref="Y82:AF82"/>
    <mergeCell ref="F59:AA59"/>
    <mergeCell ref="S78:X78"/>
    <mergeCell ref="Y78:AF78"/>
    <mergeCell ref="K79:N79"/>
    <mergeCell ref="O79:Q79"/>
    <mergeCell ref="B78:H79"/>
    <mergeCell ref="W49:Z49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AN138:AT138"/>
    <mergeCell ref="Y150:AF150"/>
    <mergeCell ref="S143:X143"/>
    <mergeCell ref="S144:X144"/>
    <mergeCell ref="S145:X145"/>
    <mergeCell ref="S146:X146"/>
    <mergeCell ref="S147:X147"/>
    <mergeCell ref="S149:X149"/>
    <mergeCell ref="D150:X150"/>
    <mergeCell ref="L145:R145"/>
    <mergeCell ref="L146:R146"/>
    <mergeCell ref="L147:R147"/>
    <mergeCell ref="L149:R149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B154:AF154"/>
    <mergeCell ref="B99:AF99"/>
    <mergeCell ref="B132:AF132"/>
    <mergeCell ref="AA116:AC116"/>
    <mergeCell ref="AA117:AC117"/>
    <mergeCell ref="AA118:AC118"/>
    <mergeCell ref="Y146:AF146"/>
    <mergeCell ref="Y147:AF147"/>
    <mergeCell ref="Y149:AF149"/>
    <mergeCell ref="B136:C151"/>
    <mergeCell ref="D151:X151"/>
    <mergeCell ref="S140:X140"/>
    <mergeCell ref="S141:X141"/>
    <mergeCell ref="S142:X142"/>
    <mergeCell ref="Y151:AF151"/>
    <mergeCell ref="L143:R143"/>
    <mergeCell ref="L144:R144"/>
    <mergeCell ref="AD116:AF116"/>
    <mergeCell ref="AD117:AF117"/>
    <mergeCell ref="AD118:AF118"/>
    <mergeCell ref="B118:Z118"/>
    <mergeCell ref="Z107:AF107"/>
    <mergeCell ref="B101:AB101"/>
    <mergeCell ref="B107:Y107"/>
    <mergeCell ref="B72:AF72"/>
    <mergeCell ref="P92:Q92"/>
    <mergeCell ref="D143:K143"/>
    <mergeCell ref="B126:AF126"/>
    <mergeCell ref="D137:K137"/>
    <mergeCell ref="B124:AF124"/>
    <mergeCell ref="B128:AF128"/>
    <mergeCell ref="B131:D131"/>
    <mergeCell ref="W131:AF131"/>
    <mergeCell ref="R92:U92"/>
    <mergeCell ref="V92:X92"/>
    <mergeCell ref="B94:AF94"/>
    <mergeCell ref="AB98:AF98"/>
    <mergeCell ref="B111:Y111"/>
    <mergeCell ref="B100:AF100"/>
    <mergeCell ref="S75:X75"/>
    <mergeCell ref="S76:X76"/>
    <mergeCell ref="AA74:AC74"/>
    <mergeCell ref="AD74:AF74"/>
    <mergeCell ref="S74:Z74"/>
    <mergeCell ref="B74:K74"/>
    <mergeCell ref="X88:Y88"/>
    <mergeCell ref="Z88:AC88"/>
    <mergeCell ref="AD88:AF88"/>
    <mergeCell ref="AB66:AF67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AD122:AF122"/>
    <mergeCell ref="B121:Z121"/>
    <mergeCell ref="Z109:AF109"/>
    <mergeCell ref="Y137:AF137"/>
    <mergeCell ref="Y138:AF138"/>
    <mergeCell ref="Y139:AF139"/>
    <mergeCell ref="Y140:AF140"/>
    <mergeCell ref="Y141:AF141"/>
    <mergeCell ref="Z111:AF111"/>
    <mergeCell ref="B109:Y109"/>
    <mergeCell ref="L140:R140"/>
    <mergeCell ref="L141:R141"/>
    <mergeCell ref="D148:K148"/>
    <mergeCell ref="L148:R148"/>
    <mergeCell ref="S148:X148"/>
    <mergeCell ref="Y148:AF148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</mergeCells>
  <conditionalFormatting sqref="B154">
    <cfRule type="containsBlanks" dxfId="56" priority="121">
      <formula>LEN(TRIM(B154))=0</formula>
    </cfRule>
  </conditionalFormatting>
  <conditionalFormatting sqref="B131:D131">
    <cfRule type="containsBlanks" dxfId="55" priority="94">
      <formula>LEN(TRIM(B131))=0</formula>
    </cfRule>
  </conditionalFormatting>
  <conditionalFormatting sqref="B60:E67 AB60:AF67 B68 AB68 H69 J69 S69 U69">
    <cfRule type="containsBlanks" dxfId="54" priority="67">
      <formula>LEN(TRIM(B60))=0</formula>
    </cfRule>
  </conditionalFormatting>
  <conditionalFormatting sqref="B33:AF36">
    <cfRule type="containsBlanks" dxfId="53" priority="83">
      <formula>LEN(TRIM(B33))=0</formula>
    </cfRule>
  </conditionalFormatting>
  <conditionalFormatting sqref="C98:N98 W98:AA98">
    <cfRule type="containsBlanks" dxfId="52" priority="98">
      <formula>LEN(TRIM(C98))=0</formula>
    </cfRule>
  </conditionalFormatting>
  <conditionalFormatting sqref="C130:N130">
    <cfRule type="containsBlanks" dxfId="51" priority="96">
      <formula>LEN(TRIM(C130))=0</formula>
    </cfRule>
  </conditionalFormatting>
  <conditionalFormatting sqref="E23:K23">
    <cfRule type="containsBlanks" dxfId="50" priority="89">
      <formula>LEN(TRIM(E23))=0</formula>
    </cfRule>
  </conditionalFormatting>
  <conditionalFormatting sqref="G25:J25">
    <cfRule type="containsBlanks" dxfId="49" priority="87">
      <formula>LEN(TRIM(G25))=0</formula>
    </cfRule>
  </conditionalFormatting>
  <conditionalFormatting sqref="H10:K10 K17:W17 L19:W19 AB19:AF19 E21:W21 AA21:AF21 H27:AF27 H39:J39 L39:N39 J41:P41 Z41:AF41 P45:S45 AC45:AF45">
    <cfRule type="containsBlanks" dxfId="48" priority="122">
      <formula>LEN(TRIM(E10))=0</formula>
    </cfRule>
  </conditionalFormatting>
  <conditionalFormatting sqref="H61:P61">
    <cfRule type="containsBlanks" dxfId="47" priority="31">
      <formula>LEN(TRIM(H61))=0</formula>
    </cfRule>
  </conditionalFormatting>
  <conditionalFormatting sqref="H63:P63">
    <cfRule type="containsBlanks" dxfId="46" priority="30">
      <formula>LEN(TRIM(H63))=0</formula>
    </cfRule>
  </conditionalFormatting>
  <conditionalFormatting sqref="H65:P65">
    <cfRule type="containsBlanks" dxfId="45" priority="29">
      <formula>LEN(TRIM(H65))=0</formula>
    </cfRule>
  </conditionalFormatting>
  <conditionalFormatting sqref="H67:P67 N69">
    <cfRule type="containsBlanks" dxfId="44" priority="28">
      <formula>LEN(TRIM(H67))=0</formula>
    </cfRule>
  </conditionalFormatting>
  <conditionalFormatting sqref="H71:P71">
    <cfRule type="containsBlanks" dxfId="43" priority="27">
      <formula>LEN(TRIM(H71))=0</formula>
    </cfRule>
  </conditionalFormatting>
  <conditionalFormatting sqref="I47:M47 U47:AF47 J49:V49 AA49:AF49">
    <cfRule type="containsBlanks" dxfId="42" priority="6">
      <formula>LEN(TRIM(I47))=0</formula>
    </cfRule>
  </conditionalFormatting>
  <conditionalFormatting sqref="I76:Q76">
    <cfRule type="containsBlanks" dxfId="41" priority="21">
      <formula>LEN(TRIM(I76))=0</formula>
    </cfRule>
  </conditionalFormatting>
  <conditionalFormatting sqref="I79:Q79">
    <cfRule type="containsBlanks" dxfId="40" priority="20">
      <formula>LEN(TRIM(I79))=0</formula>
    </cfRule>
  </conditionalFormatting>
  <conditionalFormatting sqref="I82:Q82">
    <cfRule type="containsBlanks" dxfId="39" priority="19">
      <formula>LEN(TRIM(I82))=0</formula>
    </cfRule>
  </conditionalFormatting>
  <conditionalFormatting sqref="J56:Y57 Z57:AF57 B70:E71 AB70:AF71">
    <cfRule type="containsBlanks" dxfId="38" priority="127">
      <formula>LEN(TRIM(B56))=0</formula>
    </cfRule>
  </conditionalFormatting>
  <conditionalFormatting sqref="J43:AF43">
    <cfRule type="containsBlanks" dxfId="37" priority="81">
      <formula>LEN(TRIM(J43))=0</formula>
    </cfRule>
  </conditionalFormatting>
  <conditionalFormatting sqref="L25:S25">
    <cfRule type="containsBlanks" dxfId="36" priority="86">
      <formula>LEN(TRIM(L25))=0</formula>
    </cfRule>
  </conditionalFormatting>
  <conditionalFormatting sqref="L54:T54">
    <cfRule type="containsBlanks" dxfId="35" priority="33">
      <formula>LEN(TRIM(L54))=0</formula>
    </cfRule>
  </conditionalFormatting>
  <conditionalFormatting sqref="L137:AF149">
    <cfRule type="containsBlanks" dxfId="34" priority="118">
      <formula>LEN(TRIM(L137))=0</formula>
    </cfRule>
  </conditionalFormatting>
  <conditionalFormatting sqref="N13:V13">
    <cfRule type="containsBlanks" dxfId="33" priority="14">
      <formula>LEN(TRIM(N13))=0</formula>
    </cfRule>
  </conditionalFormatting>
  <conditionalFormatting sqref="O89:AF89">
    <cfRule type="containsBlanks" dxfId="32" priority="17">
      <formula>LEN(TRIM(O89))=0</formula>
    </cfRule>
  </conditionalFormatting>
  <conditionalFormatting sqref="P92:X92">
    <cfRule type="containsBlanks" dxfId="31" priority="16">
      <formula>LEN(TRIM(P92))=0</formula>
    </cfRule>
  </conditionalFormatting>
  <conditionalFormatting sqref="S76:X76 S79:X79 S82:X82">
    <cfRule type="containsBlanks" dxfId="30" priority="125">
      <formula>LEN(TRIM(S76))=0</formula>
    </cfRule>
  </conditionalFormatting>
  <conditionalFormatting sqref="S85:X85">
    <cfRule type="containsBlanks" dxfId="29" priority="42">
      <formula>LEN(TRIM(S85))=0</formula>
    </cfRule>
  </conditionalFormatting>
  <conditionalFormatting sqref="S61:AA61">
    <cfRule type="containsBlanks" dxfId="28" priority="26">
      <formula>LEN(TRIM(S61))=0</formula>
    </cfRule>
  </conditionalFormatting>
  <conditionalFormatting sqref="S63:AA63">
    <cfRule type="containsBlanks" dxfId="27" priority="25">
      <formula>LEN(TRIM(S63))=0</formula>
    </cfRule>
  </conditionalFormatting>
  <conditionalFormatting sqref="S65:AA65">
    <cfRule type="containsBlanks" dxfId="26" priority="24">
      <formula>LEN(TRIM(S65))=0</formula>
    </cfRule>
  </conditionalFormatting>
  <conditionalFormatting sqref="S67:AA67 Y69">
    <cfRule type="containsBlanks" dxfId="25" priority="23">
      <formula>LEN(TRIM(S67))=0</formula>
    </cfRule>
  </conditionalFormatting>
  <conditionalFormatting sqref="S71:AA71">
    <cfRule type="containsBlanks" dxfId="24" priority="22">
      <formula>LEN(TRIM(S71))=0</formula>
    </cfRule>
  </conditionalFormatting>
  <conditionalFormatting sqref="T51:AF51">
    <cfRule type="containsBlanks" dxfId="23" priority="5">
      <formula>LEN(TRIM(T51))=0</formula>
    </cfRule>
  </conditionalFormatting>
  <conditionalFormatting sqref="V25:AF25">
    <cfRule type="containsBlanks" dxfId="22" priority="85">
      <formula>LEN(TRIM(V25))=0</formula>
    </cfRule>
  </conditionalFormatting>
  <conditionalFormatting sqref="W130:AA130">
    <cfRule type="containsBlanks" dxfId="21" priority="95">
      <formula>LEN(TRIM(W130))=0</formula>
    </cfRule>
  </conditionalFormatting>
  <conditionalFormatting sqref="W131:AF131">
    <cfRule type="containsBlanks" dxfId="20" priority="93">
      <formula>LEN(TRIM(W131))=0</formula>
    </cfRule>
  </conditionalFormatting>
  <conditionalFormatting sqref="X10:Y10 AD10:AF10">
    <cfRule type="containsBlanks" dxfId="19" priority="72">
      <formula>LEN(TRIM(X10))=0</formula>
    </cfRule>
  </conditionalFormatting>
  <conditionalFormatting sqref="AD13:AF13">
    <cfRule type="containsBlanks" dxfId="18" priority="4">
      <formula>LEN(TRIM(AD13))=0</formula>
    </cfRule>
  </conditionalFormatting>
  <conditionalFormatting sqref="X23:AF23">
    <cfRule type="containsBlanks" dxfId="17" priority="88">
      <formula>LEN(TRIM(X23))=0</formula>
    </cfRule>
  </conditionalFormatting>
  <conditionalFormatting sqref="X30:AF30">
    <cfRule type="containsBlanks" dxfId="16" priority="35">
      <formula>LEN(TRIM(X30))=0</formula>
    </cfRule>
  </conditionalFormatting>
  <conditionalFormatting sqref="X39:AF39">
    <cfRule type="containsBlanks" dxfId="15" priority="34">
      <formula>LEN(TRIM(X39))=0</formula>
    </cfRule>
  </conditionalFormatting>
  <conditionalFormatting sqref="X54:AF54">
    <cfRule type="containsBlanks" dxfId="14" priority="32">
      <formula>LEN(TRIM(X54))=0</formula>
    </cfRule>
  </conditionalFormatting>
  <conditionalFormatting sqref="Z105:AF105">
    <cfRule type="containsBlanks" dxfId="13" priority="40">
      <formula>LEN(TRIM(Z105))=0</formula>
    </cfRule>
  </conditionalFormatting>
  <conditionalFormatting sqref="Z107:AF107">
    <cfRule type="containsBlanks" dxfId="12" priority="39">
      <formula>LEN(TRIM(Z107))=0</formula>
    </cfRule>
  </conditionalFormatting>
  <conditionalFormatting sqref="Z109:AF109 Z111:AF111">
    <cfRule type="containsBlanks" dxfId="11" priority="38">
      <formula>LEN(TRIM(Z109))=0</formula>
    </cfRule>
  </conditionalFormatting>
  <conditionalFormatting sqref="AC101:AF101">
    <cfRule type="containsBlanks" dxfId="10" priority="41">
      <formula>LEN(TRIM(AC101))=0</formula>
    </cfRule>
  </conditionalFormatting>
  <conditionalFormatting sqref="Z10:AC10">
    <cfRule type="containsBlanks" dxfId="6" priority="3">
      <formula>LEN(TRIM(Z10))=0</formula>
    </cfRule>
  </conditionalFormatting>
  <conditionalFormatting sqref="X13:Y13">
    <cfRule type="containsBlanks" dxfId="5" priority="2">
      <formula>LEN(TRIM(X13))=0</formula>
    </cfRule>
  </conditionalFormatting>
  <conditionalFormatting sqref="Z13:AC13">
    <cfRule type="containsBlanks" dxfId="4" priority="1">
      <formula>LEN(TRIM(Z13))=0</formula>
    </cfRule>
  </conditionalFormatting>
  <hyperlinks>
    <hyperlink ref="X23" r:id="rId1" xr:uid="{A343D806-59D3-4D95-979E-992ADE7542EA}"/>
    <hyperlink ref="T51" r:id="rId2" xr:uid="{F07B7FA2-A692-4920-A7FA-42CC65ACE724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P92:Q92 X89:Y89 I82:J82 O89:P89 H61:I61 H63:I63 S65:T65 H71:I71 S61:T61 S63:T63 N13:O13 S71:T71 I76:J76 I79:J79 X54:Y54 X39:Y39 X30:Y30 S69 X10:Y10 H65:I65 H69 H67:I67 S67:T67 X13:Y13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AC101:AF101 N54:Q54 J69 K82:N82 P13:S13 J61:M61 J63:M63 U65:X65 J71:M71 U61:X61 U63:X63 L137:L149 U71:X71 K76:N76 K79:N79 Z54:AC54 Q89:T89 Z89:AC89 R92:U92 Z39:AC39 Z30:AC30 U69 Z10:AC10 J65:M65 J67:M67 U67:X67 Z13:AC13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V92:X92 N71:P71 Y61:AA61 Y63:AA63 Y65:AA65 N69 Y71:AA71 O76:Q76 O79:Q79 O82:Q82 U89:W89 AD89:AF89 N67:P67 Y67:AA67 Y69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C60:E67 B60:B68 B70:E71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3"/>
  <sheetViews>
    <sheetView showGridLines="0" topLeftCell="A27" zoomScale="120" zoomScaleNormal="120" zoomScaleSheetLayoutView="55" workbookViewId="0">
      <selection activeCell="J39" sqref="J3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63"/>
      <c r="C2" s="264"/>
      <c r="D2" s="264"/>
      <c r="E2" s="264"/>
      <c r="F2" s="265"/>
      <c r="G2" s="242" t="s">
        <v>0</v>
      </c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4"/>
    </row>
    <row r="3" spans="2:32" ht="11.25" customHeight="1" x14ac:dyDescent="0.25">
      <c r="B3" s="266"/>
      <c r="C3" s="267"/>
      <c r="D3" s="267"/>
      <c r="E3" s="267"/>
      <c r="F3" s="268"/>
      <c r="G3" s="245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7"/>
    </row>
    <row r="4" spans="2:32" ht="11.25" customHeight="1" x14ac:dyDescent="0.25">
      <c r="B4" s="266"/>
      <c r="C4" s="267"/>
      <c r="D4" s="267"/>
      <c r="E4" s="267"/>
      <c r="F4" s="268"/>
      <c r="G4" s="245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7"/>
    </row>
    <row r="5" spans="2:32" ht="11.25" customHeight="1" x14ac:dyDescent="0.25">
      <c r="B5" s="266"/>
      <c r="C5" s="267"/>
      <c r="D5" s="267"/>
      <c r="E5" s="267"/>
      <c r="F5" s="268"/>
      <c r="G5" s="248"/>
      <c r="H5" s="249"/>
      <c r="I5" s="249"/>
      <c r="J5" s="249"/>
      <c r="K5" s="249"/>
      <c r="L5" s="249"/>
      <c r="M5" s="249"/>
      <c r="N5" s="249"/>
      <c r="O5" s="249"/>
      <c r="P5" s="249"/>
      <c r="Q5" s="249"/>
      <c r="R5" s="249"/>
      <c r="S5" s="249"/>
      <c r="T5" s="249"/>
      <c r="U5" s="249"/>
      <c r="V5" s="249"/>
      <c r="W5" s="249"/>
      <c r="X5" s="249"/>
      <c r="Y5" s="249"/>
      <c r="Z5" s="249"/>
      <c r="AA5" s="249"/>
      <c r="AB5" s="249"/>
      <c r="AC5" s="249"/>
      <c r="AD5" s="249"/>
      <c r="AE5" s="249"/>
      <c r="AF5" s="250"/>
    </row>
    <row r="6" spans="2:32" ht="15" customHeight="1" x14ac:dyDescent="0.25">
      <c r="B6" s="266"/>
      <c r="C6" s="267"/>
      <c r="D6" s="267"/>
      <c r="E6" s="267"/>
      <c r="F6" s="268"/>
      <c r="G6" s="251" t="s">
        <v>167</v>
      </c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252"/>
      <c r="W6" s="252"/>
      <c r="X6" s="252"/>
      <c r="Y6" s="252"/>
      <c r="Z6" s="252"/>
      <c r="AA6" s="252"/>
      <c r="AB6" s="252"/>
      <c r="AC6" s="252"/>
      <c r="AD6" s="252"/>
      <c r="AE6" s="252"/>
      <c r="AF6" s="253"/>
    </row>
    <row r="7" spans="2:32" ht="15" customHeight="1" x14ac:dyDescent="0.25">
      <c r="B7" s="269"/>
      <c r="C7" s="270"/>
      <c r="D7" s="270"/>
      <c r="E7" s="270"/>
      <c r="F7" s="271"/>
      <c r="G7" s="254"/>
      <c r="H7" s="255"/>
      <c r="I7" s="255"/>
      <c r="J7" s="255"/>
      <c r="K7" s="255"/>
      <c r="L7" s="255"/>
      <c r="M7" s="255"/>
      <c r="N7" s="255"/>
      <c r="O7" s="255"/>
      <c r="P7" s="255"/>
      <c r="Q7" s="255"/>
      <c r="R7" s="255"/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55"/>
      <c r="AD7" s="255"/>
      <c r="AE7" s="255"/>
      <c r="AF7" s="256"/>
    </row>
    <row r="8" spans="2:32" ht="3.6" customHeight="1" thickBot="1" x14ac:dyDescent="0.3"/>
    <row r="9" spans="2:32" ht="26.25" customHeight="1" thickBot="1" x14ac:dyDescent="0.3">
      <c r="B9" s="257" t="s">
        <v>39</v>
      </c>
      <c r="C9" s="258"/>
      <c r="D9" s="258"/>
      <c r="E9" s="258"/>
      <c r="F9" s="258"/>
      <c r="G9" s="258"/>
      <c r="H9" s="258"/>
      <c r="I9" s="259"/>
      <c r="J9" s="155" t="str">
        <f>+'Formulario para pagos'!K17</f>
        <v>CD-DP-5346-2023</v>
      </c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7"/>
    </row>
    <row r="10" spans="2:32" ht="3.6" customHeight="1" x14ac:dyDescent="0.25"/>
    <row r="11" spans="2:32" ht="17.25" customHeight="1" x14ac:dyDescent="0.25">
      <c r="B11" s="281" t="s">
        <v>177</v>
      </c>
      <c r="C11" s="282"/>
      <c r="D11" s="282"/>
      <c r="E11" s="282"/>
      <c r="F11" s="282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2"/>
      <c r="S11" s="282"/>
      <c r="T11" s="282"/>
      <c r="U11" s="282"/>
      <c r="V11" s="282"/>
      <c r="W11" s="282"/>
      <c r="X11" s="282"/>
      <c r="Y11" s="282"/>
      <c r="Z11" s="282"/>
      <c r="AA11" s="282"/>
      <c r="AB11" s="282"/>
      <c r="AC11" s="282"/>
      <c r="AD11" s="282"/>
      <c r="AE11" s="282"/>
      <c r="AF11" s="283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75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6"/>
      <c r="S13" s="277"/>
      <c r="T13" s="5"/>
      <c r="U13" s="275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7"/>
    </row>
    <row r="14" spans="2:32" ht="30" customHeight="1" thickBot="1" x14ac:dyDescent="0.3">
      <c r="B14" s="272" t="s">
        <v>179</v>
      </c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3"/>
      <c r="P14" s="273"/>
      <c r="Q14" s="273"/>
      <c r="R14" s="273"/>
      <c r="S14" s="274"/>
      <c r="T14" s="5"/>
      <c r="U14" s="272" t="s">
        <v>178</v>
      </c>
      <c r="V14" s="273"/>
      <c r="W14" s="273"/>
      <c r="X14" s="273"/>
      <c r="Y14" s="273"/>
      <c r="Z14" s="273"/>
      <c r="AA14" s="273"/>
      <c r="AB14" s="273"/>
      <c r="AC14" s="273"/>
      <c r="AD14" s="273"/>
      <c r="AE14" s="273"/>
      <c r="AF14" s="274"/>
    </row>
    <row r="15" spans="2:32" ht="18" customHeight="1" x14ac:dyDescent="0.3">
      <c r="B15" s="9" t="s">
        <v>89</v>
      </c>
      <c r="C15" s="260" t="s">
        <v>88</v>
      </c>
      <c r="D15" s="261"/>
      <c r="E15" s="261"/>
      <c r="F15" s="261"/>
      <c r="G15" s="261"/>
      <c r="H15" s="261"/>
      <c r="I15" s="261"/>
      <c r="J15" s="261"/>
      <c r="K15" s="262"/>
      <c r="L15" s="261" t="s">
        <v>142</v>
      </c>
      <c r="M15" s="261"/>
      <c r="N15" s="261"/>
      <c r="O15" s="261"/>
      <c r="P15" s="261"/>
      <c r="Q15" s="261"/>
      <c r="R15" s="261"/>
      <c r="S15" s="262"/>
      <c r="T15" s="3"/>
      <c r="U15" s="9" t="s">
        <v>89</v>
      </c>
      <c r="V15" s="278" t="s">
        <v>171</v>
      </c>
      <c r="W15" s="279"/>
      <c r="X15" s="279"/>
      <c r="Y15" s="279"/>
      <c r="Z15" s="279"/>
      <c r="AA15" s="279"/>
      <c r="AB15" s="279"/>
      <c r="AC15" s="279"/>
      <c r="AD15" s="279"/>
      <c r="AE15" s="279"/>
      <c r="AF15" s="280"/>
    </row>
    <row r="16" spans="2:32" ht="220.5" customHeight="1" x14ac:dyDescent="0.25">
      <c r="B16" s="7">
        <v>1</v>
      </c>
      <c r="C16" s="234" t="s">
        <v>192</v>
      </c>
      <c r="D16" s="234"/>
      <c r="E16" s="234"/>
      <c r="F16" s="234"/>
      <c r="G16" s="234"/>
      <c r="H16" s="234"/>
      <c r="I16" s="234"/>
      <c r="J16" s="234"/>
      <c r="K16" s="234"/>
      <c r="L16" s="234" t="s">
        <v>188</v>
      </c>
      <c r="M16" s="234"/>
      <c r="N16" s="234"/>
      <c r="O16" s="234"/>
      <c r="P16" s="234"/>
      <c r="Q16" s="234"/>
      <c r="R16" s="234"/>
      <c r="S16" s="234"/>
      <c r="T16" s="1"/>
      <c r="U16" s="7">
        <v>1</v>
      </c>
      <c r="V16" s="235" t="str">
        <f>'[1]Interventoria V3'!$B$61</f>
        <v>Desarrolló las actuaciones teniendo en cuenta los lineamientos y parámetros de prestación del servicio establecidos por la Dirección Nacional de Defensoría Pública.</v>
      </c>
      <c r="W16" s="236"/>
      <c r="X16" s="236"/>
      <c r="Y16" s="236"/>
      <c r="Z16" s="236"/>
      <c r="AA16" s="236"/>
      <c r="AB16" s="236"/>
      <c r="AC16" s="236"/>
      <c r="AD16" s="236"/>
      <c r="AE16" s="236"/>
      <c r="AF16" s="237"/>
    </row>
    <row r="17" spans="2:32" ht="167.25" customHeight="1" x14ac:dyDescent="0.25">
      <c r="B17" s="7">
        <v>2</v>
      </c>
      <c r="C17" s="234" t="s">
        <v>193</v>
      </c>
      <c r="D17" s="234"/>
      <c r="E17" s="234"/>
      <c r="F17" s="234"/>
      <c r="G17" s="234"/>
      <c r="H17" s="234"/>
      <c r="I17" s="234"/>
      <c r="J17" s="234"/>
      <c r="K17" s="234"/>
      <c r="L17" s="234" t="s">
        <v>200</v>
      </c>
      <c r="M17" s="234"/>
      <c r="N17" s="234"/>
      <c r="O17" s="234"/>
      <c r="P17" s="234"/>
      <c r="Q17" s="234"/>
      <c r="R17" s="234"/>
      <c r="S17" s="234"/>
      <c r="T17" s="1"/>
      <c r="U17" s="7">
        <v>2</v>
      </c>
      <c r="V17" s="235" t="str">
        <f>'[1]Interventoria V3'!$B$62</f>
        <v>Asistió a los turnos, como a las audiencias programadas para la prestación del servicio.</v>
      </c>
      <c r="W17" s="236"/>
      <c r="X17" s="236"/>
      <c r="Y17" s="236"/>
      <c r="Z17" s="236"/>
      <c r="AA17" s="236"/>
      <c r="AB17" s="236"/>
      <c r="AC17" s="236"/>
      <c r="AD17" s="236"/>
      <c r="AE17" s="236"/>
      <c r="AF17" s="237"/>
    </row>
    <row r="18" spans="2:32" ht="90" customHeight="1" x14ac:dyDescent="0.25">
      <c r="B18" s="7">
        <v>3</v>
      </c>
      <c r="C18" s="234" t="s">
        <v>190</v>
      </c>
      <c r="D18" s="234"/>
      <c r="E18" s="234"/>
      <c r="F18" s="234"/>
      <c r="G18" s="234"/>
      <c r="H18" s="234"/>
      <c r="I18" s="234"/>
      <c r="J18" s="234"/>
      <c r="K18" s="234"/>
      <c r="L18" s="234" t="s">
        <v>204</v>
      </c>
      <c r="M18" s="234"/>
      <c r="N18" s="234"/>
      <c r="O18" s="234"/>
      <c r="P18" s="234"/>
      <c r="Q18" s="234"/>
      <c r="R18" s="234"/>
      <c r="S18" s="234"/>
      <c r="T18" s="1"/>
      <c r="U18" s="7">
        <v>3</v>
      </c>
      <c r="V18" s="235" t="str">
        <f>'[1]Interventoria V3'!$B$63</f>
        <v>Diligenció los formatos diseñados por la Dirección Nacional de Defensoría Pública, suministrando información oportuna, veraz y confiable.</v>
      </c>
      <c r="W18" s="236"/>
      <c r="X18" s="236"/>
      <c r="Y18" s="236"/>
      <c r="Z18" s="236"/>
      <c r="AA18" s="236"/>
      <c r="AB18" s="236"/>
      <c r="AC18" s="236"/>
      <c r="AD18" s="236"/>
      <c r="AE18" s="236"/>
      <c r="AF18" s="237"/>
    </row>
    <row r="19" spans="2:32" ht="189" customHeight="1" x14ac:dyDescent="0.25">
      <c r="B19" s="7">
        <v>4</v>
      </c>
      <c r="C19" s="234" t="s">
        <v>191</v>
      </c>
      <c r="D19" s="234"/>
      <c r="E19" s="234"/>
      <c r="F19" s="234"/>
      <c r="G19" s="234"/>
      <c r="H19" s="234"/>
      <c r="I19" s="234"/>
      <c r="J19" s="234"/>
      <c r="K19" s="234"/>
      <c r="L19" s="234"/>
      <c r="M19" s="234"/>
      <c r="N19" s="234"/>
      <c r="O19" s="234"/>
      <c r="P19" s="234"/>
      <c r="Q19" s="234"/>
      <c r="R19" s="234"/>
      <c r="S19" s="234"/>
      <c r="T19" s="1"/>
      <c r="U19" s="7">
        <v>4</v>
      </c>
      <c r="V19" s="235" t="str">
        <f>'[1]Interventoria V3'!$B$64</f>
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</c>
      <c r="W19" s="236"/>
      <c r="X19" s="236"/>
      <c r="Y19" s="236"/>
      <c r="Z19" s="236"/>
      <c r="AA19" s="236"/>
      <c r="AB19" s="236"/>
      <c r="AC19" s="236"/>
      <c r="AD19" s="236"/>
      <c r="AE19" s="236"/>
      <c r="AF19" s="237"/>
    </row>
    <row r="20" spans="2:32" ht="42" customHeight="1" x14ac:dyDescent="0.25">
      <c r="B20" s="7"/>
      <c r="C20" s="234"/>
      <c r="D20" s="234"/>
      <c r="E20" s="234"/>
      <c r="F20" s="234"/>
      <c r="G20" s="234"/>
      <c r="H20" s="234"/>
      <c r="I20" s="234"/>
      <c r="J20" s="234"/>
      <c r="K20" s="234"/>
      <c r="L20" s="234"/>
      <c r="M20" s="234"/>
      <c r="N20" s="234"/>
      <c r="O20" s="234"/>
      <c r="P20" s="234"/>
      <c r="Q20" s="234"/>
      <c r="R20" s="234"/>
      <c r="S20" s="234"/>
      <c r="T20" s="1"/>
      <c r="U20" s="7">
        <v>5</v>
      </c>
      <c r="V20" s="235" t="str">
        <f>'[1]Interventoria V3'!$B$65</f>
        <v>Anexó las Solicitudes del Servicio, Acta de Derechos y Obligaciones del Usuario, Visitas y/o Comunicaciones a los Usuarios, Estrategia Jurídica y/o Diagnósticos Jurídico-Administrativo, según el caso.</v>
      </c>
      <c r="W20" s="236"/>
      <c r="X20" s="236"/>
      <c r="Y20" s="236"/>
      <c r="Z20" s="236"/>
      <c r="AA20" s="236"/>
      <c r="AB20" s="236"/>
      <c r="AC20" s="236"/>
      <c r="AD20" s="236"/>
      <c r="AE20" s="236"/>
      <c r="AF20" s="237"/>
    </row>
    <row r="21" spans="2:32" ht="42" customHeight="1" x14ac:dyDescent="0.25">
      <c r="B21" s="7"/>
      <c r="C21" s="234"/>
      <c r="D21" s="234"/>
      <c r="E21" s="234"/>
      <c r="F21" s="234"/>
      <c r="G21" s="234"/>
      <c r="H21" s="234"/>
      <c r="I21" s="234"/>
      <c r="J21" s="234"/>
      <c r="K21" s="234"/>
      <c r="L21" s="234"/>
      <c r="M21" s="234"/>
      <c r="N21" s="234"/>
      <c r="O21" s="234"/>
      <c r="P21" s="234"/>
      <c r="Q21" s="234"/>
      <c r="R21" s="234"/>
      <c r="S21" s="234"/>
      <c r="T21" s="1"/>
      <c r="U21" s="7">
        <v>6</v>
      </c>
      <c r="V21" s="235" t="str">
        <f>'[1]Interventoria V3'!$B$66</f>
        <v>Comunicó al usuario del servicio las decisiones y gestion defensorial adelantada, dentro los términos definidos en la obligación contractual.</v>
      </c>
      <c r="W21" s="236"/>
      <c r="X21" s="236"/>
      <c r="Y21" s="236"/>
      <c r="Z21" s="236"/>
      <c r="AA21" s="236"/>
      <c r="AB21" s="236"/>
      <c r="AC21" s="236"/>
      <c r="AD21" s="236"/>
      <c r="AE21" s="236"/>
      <c r="AF21" s="237"/>
    </row>
    <row r="22" spans="2:32" ht="42" customHeight="1" x14ac:dyDescent="0.25">
      <c r="B22" s="7"/>
      <c r="C22" s="234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1"/>
      <c r="U22" s="7">
        <v>7</v>
      </c>
      <c r="V22" s="235" t="str">
        <f>'[1]Interventoria V3'!$B$67</f>
        <v>Visitó o comunicó al usuario, antes de las audiencias del proceso o cuando se produjo alguna decisión judicial con el objeto de informarle al respecto, de acuerdo a lo definido en las obligaciones contractuales.</v>
      </c>
      <c r="W22" s="236"/>
      <c r="X22" s="236"/>
      <c r="Y22" s="236"/>
      <c r="Z22" s="236"/>
      <c r="AA22" s="236"/>
      <c r="AB22" s="236"/>
      <c r="AC22" s="236"/>
      <c r="AD22" s="236"/>
      <c r="AE22" s="236"/>
      <c r="AF22" s="237"/>
    </row>
    <row r="23" spans="2:32" ht="42" customHeight="1" x14ac:dyDescent="0.25">
      <c r="B23" s="7"/>
      <c r="C23" s="234"/>
      <c r="D23" s="234"/>
      <c r="E23" s="234"/>
      <c r="F23" s="234"/>
      <c r="G23" s="234"/>
      <c r="H23" s="234"/>
      <c r="I23" s="234"/>
      <c r="J23" s="234"/>
      <c r="K23" s="234"/>
      <c r="L23" s="234"/>
      <c r="M23" s="234"/>
      <c r="N23" s="234"/>
      <c r="O23" s="234"/>
      <c r="P23" s="234"/>
      <c r="Q23" s="234"/>
      <c r="R23" s="234"/>
      <c r="S23" s="234"/>
      <c r="T23" s="1"/>
      <c r="U23" s="7">
        <v>8</v>
      </c>
      <c r="V23" s="235" t="str">
        <f>'[1]Interventoria V3'!$B$68</f>
        <v>Asistió a las actividades de capacitación programadas por la Defensoría del Pueblo.</v>
      </c>
      <c r="W23" s="236"/>
      <c r="X23" s="236"/>
      <c r="Y23" s="236"/>
      <c r="Z23" s="236"/>
      <c r="AA23" s="236"/>
      <c r="AB23" s="236"/>
      <c r="AC23" s="236"/>
      <c r="AD23" s="236"/>
      <c r="AE23" s="236"/>
      <c r="AF23" s="237"/>
    </row>
    <row r="24" spans="2:32" ht="3.6" customHeight="1" x14ac:dyDescent="0.25"/>
    <row r="25" spans="2:32" ht="15" customHeight="1" x14ac:dyDescent="0.25">
      <c r="B25" s="149" t="s">
        <v>90</v>
      </c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1"/>
    </row>
    <row r="26" spans="2:32" ht="135" customHeight="1" x14ac:dyDescent="0.25">
      <c r="B26" s="239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40"/>
      <c r="Z26" s="240"/>
      <c r="AA26" s="240"/>
      <c r="AB26" s="240"/>
      <c r="AC26" s="240"/>
      <c r="AD26" s="240"/>
      <c r="AE26" s="240"/>
      <c r="AF26" s="241"/>
    </row>
    <row r="27" spans="2:32" ht="3.6" customHeight="1" x14ac:dyDescent="0.2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</row>
    <row r="28" spans="2:32" x14ac:dyDescent="0.25">
      <c r="B28" s="285" t="s">
        <v>91</v>
      </c>
      <c r="C28" s="285"/>
      <c r="D28" s="285"/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5"/>
      <c r="P28" s="285"/>
      <c r="Q28" s="285"/>
      <c r="R28" s="285"/>
      <c r="S28" s="285"/>
      <c r="T28" s="285"/>
      <c r="U28" s="285"/>
      <c r="V28" s="285"/>
      <c r="W28" s="285"/>
      <c r="X28" s="285"/>
      <c r="Y28" s="285"/>
      <c r="Z28" s="285"/>
      <c r="AA28" s="285"/>
      <c r="AB28" s="285"/>
      <c r="AC28" s="285"/>
      <c r="AD28" s="285"/>
      <c r="AE28" s="285"/>
      <c r="AF28" s="285"/>
    </row>
    <row r="29" spans="2:32" ht="6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2:32" ht="16.5" x14ac:dyDescent="0.3">
      <c r="B30" s="238" t="s">
        <v>92</v>
      </c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 t="s">
        <v>93</v>
      </c>
      <c r="S30" s="238"/>
      <c r="T30" s="238"/>
      <c r="U30" s="238"/>
      <c r="V30" s="238"/>
      <c r="W30" s="238"/>
      <c r="X30" s="238"/>
      <c r="Y30" s="238"/>
      <c r="Z30" s="238"/>
      <c r="AA30" s="238"/>
      <c r="AB30" s="238"/>
      <c r="AC30" s="238"/>
      <c r="AD30" s="238"/>
      <c r="AE30" s="238"/>
      <c r="AF30" s="238"/>
    </row>
    <row r="31" spans="2:32" ht="72" customHeight="1" x14ac:dyDescent="0.3">
      <c r="B31" s="287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9"/>
      <c r="Q31" s="3"/>
      <c r="R31" s="287"/>
      <c r="S31" s="288"/>
      <c r="T31" s="288"/>
      <c r="U31" s="288"/>
      <c r="V31" s="288"/>
      <c r="W31" s="288"/>
      <c r="X31" s="288"/>
      <c r="Y31" s="288"/>
      <c r="Z31" s="288"/>
      <c r="AA31" s="288"/>
      <c r="AB31" s="288"/>
      <c r="AC31" s="288"/>
      <c r="AD31" s="288"/>
      <c r="AE31" s="288"/>
      <c r="AF31" s="289"/>
    </row>
    <row r="32" spans="2:32" x14ac:dyDescent="0.25">
      <c r="B32" s="284" t="s">
        <v>7</v>
      </c>
      <c r="C32" s="284"/>
      <c r="D32" s="284" t="s">
        <v>8</v>
      </c>
      <c r="E32" s="284"/>
      <c r="F32" s="284"/>
      <c r="G32" s="284"/>
      <c r="H32" s="284" t="s">
        <v>22</v>
      </c>
      <c r="I32" s="284"/>
      <c r="J32" s="284"/>
      <c r="R32" s="284" t="s">
        <v>7</v>
      </c>
      <c r="S32" s="284"/>
      <c r="T32" s="284" t="s">
        <v>8</v>
      </c>
      <c r="U32" s="284"/>
      <c r="V32" s="284"/>
      <c r="W32" s="284"/>
      <c r="X32" s="284" t="s">
        <v>22</v>
      </c>
      <c r="Y32" s="284"/>
      <c r="Z32" s="284"/>
    </row>
    <row r="33" spans="2:26" x14ac:dyDescent="0.25">
      <c r="B33" s="49">
        <v>31</v>
      </c>
      <c r="C33" s="49"/>
      <c r="D33" s="49" t="s">
        <v>19</v>
      </c>
      <c r="E33" s="49"/>
      <c r="F33" s="49"/>
      <c r="G33" s="49"/>
      <c r="H33" s="286">
        <f>IF('Formulario para pagos'!AD10="","",+'Formulario para pagos'!AD10)</f>
        <v>2024</v>
      </c>
      <c r="I33" s="286"/>
      <c r="J33" s="286"/>
      <c r="R33" s="49">
        <v>31</v>
      </c>
      <c r="S33" s="49"/>
      <c r="T33" s="49" t="s">
        <v>19</v>
      </c>
      <c r="U33" s="49"/>
      <c r="V33" s="49"/>
      <c r="W33" s="49"/>
      <c r="X33" s="49">
        <v>2024</v>
      </c>
      <c r="Y33" s="49"/>
      <c r="Z33" s="49"/>
    </row>
  </sheetData>
  <mergeCells count="56">
    <mergeCell ref="X32:Z32"/>
    <mergeCell ref="R33:S33"/>
    <mergeCell ref="T33:W33"/>
    <mergeCell ref="X33:Z33"/>
    <mergeCell ref="B28:AF28"/>
    <mergeCell ref="B33:C33"/>
    <mergeCell ref="D33:G33"/>
    <mergeCell ref="H33:J33"/>
    <mergeCell ref="R32:S32"/>
    <mergeCell ref="T32:W32"/>
    <mergeCell ref="B32:C32"/>
    <mergeCell ref="D32:G32"/>
    <mergeCell ref="H32:J32"/>
    <mergeCell ref="B31:P31"/>
    <mergeCell ref="R31:AF31"/>
    <mergeCell ref="B30:Q30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B11:AF11"/>
    <mergeCell ref="L15:S15"/>
    <mergeCell ref="R30:AF30"/>
    <mergeCell ref="B25:AF25"/>
    <mergeCell ref="B26:AF26"/>
    <mergeCell ref="L20:S20"/>
    <mergeCell ref="V20:AF20"/>
    <mergeCell ref="C23:K23"/>
    <mergeCell ref="L23:S23"/>
    <mergeCell ref="V23:AF23"/>
    <mergeCell ref="C21:K21"/>
    <mergeCell ref="L21:S21"/>
    <mergeCell ref="V21:AF21"/>
    <mergeCell ref="C22:K22"/>
    <mergeCell ref="L22:S22"/>
    <mergeCell ref="C16:K16"/>
    <mergeCell ref="L16:S16"/>
    <mergeCell ref="V16:AF16"/>
    <mergeCell ref="V22:AF22"/>
    <mergeCell ref="C19:K19"/>
    <mergeCell ref="L19:S19"/>
    <mergeCell ref="V19:AF19"/>
    <mergeCell ref="C20:K20"/>
    <mergeCell ref="C17:K17"/>
    <mergeCell ref="L17:S17"/>
    <mergeCell ref="V17:AF17"/>
    <mergeCell ref="C18:K18"/>
    <mergeCell ref="L18:S18"/>
    <mergeCell ref="V18:AF18"/>
  </mergeCells>
  <conditionalFormatting sqref="H33:J33">
    <cfRule type="containsBlanks" dxfId="9" priority="5">
      <formula>LEN(TRIM(H33))=0</formula>
    </cfRule>
  </conditionalFormatting>
  <conditionalFormatting sqref="J9:V9">
    <cfRule type="containsBlanks" dxfId="8" priority="21">
      <formula>LEN(TRIM(J9))=0</formula>
    </cfRule>
  </conditionalFormatting>
  <conditionalFormatting sqref="X33:Z33">
    <cfRule type="containsBlanks" dxfId="7" priority="6">
      <formula>LEN(TRIM(X33))=0</formula>
    </cfRule>
  </conditionalFormatting>
  <conditionalFormatting sqref="R33:S33">
    <cfRule type="containsBlanks" dxfId="3" priority="4">
      <formula>LEN(TRIM(R33))=0</formula>
    </cfRule>
  </conditionalFormatting>
  <conditionalFormatting sqref="T33:W33">
    <cfRule type="containsBlanks" dxfId="2" priority="3">
      <formula>LEN(TRIM(T33))=0</formula>
    </cfRule>
  </conditionalFormatting>
  <conditionalFormatting sqref="B33:C33">
    <cfRule type="containsBlanks" dxfId="1" priority="2">
      <formula>LEN(TRIM(B33))=0</formula>
    </cfRule>
  </conditionalFormatting>
  <conditionalFormatting sqref="D33:G33">
    <cfRule type="containsBlanks" dxfId="0" priority="1">
      <formula>LEN(TRIM(D33))=0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C636AE50-A06F-4EBD-9106-5AA14F403727}">
          <x14:formula1>
            <xm:f>'Texto validación'!$AD$5:$AD$16</xm:f>
          </x14:formula1>
          <xm:sqref>T33:W33 D33:G33</xm:sqref>
        </x14:dataValidation>
        <x14:dataValidation type="list" allowBlank="1" showInputMessage="1" showErrorMessage="1" promptTitle="DÍA" prompt="Escoja el día" xr:uid="{C0AAAFAC-04B4-4CE5-A200-F613FA83FEA2}">
          <x14:formula1>
            <xm:f>'Texto validación'!$AC$5:$AC$35</xm:f>
          </x14:formula1>
          <xm:sqref>R33:S33 B33:C33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X33:Z33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0"/>
      <c r="AP3" s="10"/>
    </row>
    <row r="4" spans="27:42" x14ac:dyDescent="0.25">
      <c r="AA4" s="13"/>
      <c r="AB4" s="11" t="s">
        <v>4</v>
      </c>
      <c r="AC4" s="11" t="s">
        <v>7</v>
      </c>
      <c r="AD4" s="11" t="s">
        <v>8</v>
      </c>
      <c r="AE4" s="11" t="s">
        <v>9</v>
      </c>
      <c r="AF4" s="11" t="s">
        <v>25</v>
      </c>
      <c r="AG4" s="11" t="s">
        <v>37</v>
      </c>
      <c r="AH4" s="11" t="s">
        <v>132</v>
      </c>
      <c r="AI4" s="11" t="s">
        <v>28</v>
      </c>
      <c r="AJ4" s="12" t="s">
        <v>36</v>
      </c>
      <c r="AK4" s="11" t="s">
        <v>44</v>
      </c>
      <c r="AL4" s="11" t="s">
        <v>60</v>
      </c>
      <c r="AM4" s="11" t="s">
        <v>70</v>
      </c>
      <c r="AN4" s="13"/>
      <c r="AO4" s="10"/>
      <c r="AP4" s="10"/>
    </row>
    <row r="5" spans="27:42" x14ac:dyDescent="0.25">
      <c r="AA5" s="13"/>
      <c r="AB5" s="13" t="s">
        <v>1</v>
      </c>
      <c r="AC5" s="13">
        <v>1</v>
      </c>
      <c r="AD5" s="13" t="s">
        <v>10</v>
      </c>
      <c r="AE5" s="13">
        <v>2022</v>
      </c>
      <c r="AF5" s="13" t="s">
        <v>26</v>
      </c>
      <c r="AG5" s="13">
        <v>-2022</v>
      </c>
      <c r="AH5" s="13" t="s">
        <v>133</v>
      </c>
      <c r="AI5" s="13" t="s">
        <v>32</v>
      </c>
      <c r="AJ5" s="13" t="s">
        <v>38</v>
      </c>
      <c r="AK5" s="13" t="s">
        <v>45</v>
      </c>
      <c r="AL5" s="13" t="s">
        <v>47</v>
      </c>
      <c r="AM5" s="13" t="s">
        <v>74</v>
      </c>
      <c r="AN5" s="13"/>
      <c r="AO5" s="10"/>
      <c r="AP5" s="10"/>
    </row>
    <row r="6" spans="27:42" x14ac:dyDescent="0.25">
      <c r="AA6" s="13"/>
      <c r="AB6" s="13" t="s">
        <v>2</v>
      </c>
      <c r="AC6" s="13">
        <v>2</v>
      </c>
      <c r="AD6" s="13" t="s">
        <v>11</v>
      </c>
      <c r="AE6" s="13">
        <v>2023</v>
      </c>
      <c r="AF6" s="13" t="s">
        <v>95</v>
      </c>
      <c r="AG6" s="13">
        <v>-2023</v>
      </c>
      <c r="AH6" s="13" t="s">
        <v>134</v>
      </c>
      <c r="AI6" s="13" t="s">
        <v>29</v>
      </c>
      <c r="AJ6" s="13"/>
      <c r="AK6" s="13" t="s">
        <v>31</v>
      </c>
      <c r="AL6" s="13" t="s">
        <v>48</v>
      </c>
      <c r="AM6" s="13" t="s">
        <v>75</v>
      </c>
      <c r="AN6" s="13"/>
      <c r="AO6" s="10"/>
      <c r="AP6" s="10"/>
    </row>
    <row r="7" spans="27:42" x14ac:dyDescent="0.25">
      <c r="AA7" s="13"/>
      <c r="AB7" s="13" t="s">
        <v>3</v>
      </c>
      <c r="AC7" s="13">
        <v>3</v>
      </c>
      <c r="AD7" s="13" t="s">
        <v>12</v>
      </c>
      <c r="AE7" s="13">
        <v>2024</v>
      </c>
      <c r="AF7" s="13" t="s">
        <v>158</v>
      </c>
      <c r="AG7" s="13">
        <v>-2024</v>
      </c>
      <c r="AH7" s="13"/>
      <c r="AI7" s="13" t="s">
        <v>30</v>
      </c>
      <c r="AJ7" s="13"/>
      <c r="AK7" s="13"/>
      <c r="AL7" s="13" t="s">
        <v>49</v>
      </c>
      <c r="AM7" s="13" t="s">
        <v>78</v>
      </c>
      <c r="AN7" s="13"/>
      <c r="AO7" s="10"/>
      <c r="AP7" s="10"/>
    </row>
    <row r="8" spans="27:42" x14ac:dyDescent="0.25">
      <c r="AA8" s="13"/>
      <c r="AB8" s="13"/>
      <c r="AC8" s="13">
        <v>4</v>
      </c>
      <c r="AD8" s="13" t="s">
        <v>13</v>
      </c>
      <c r="AE8" s="13">
        <v>2025</v>
      </c>
      <c r="AF8" s="13" t="s">
        <v>159</v>
      </c>
      <c r="AG8" s="13">
        <v>-2025</v>
      </c>
      <c r="AH8" s="13"/>
      <c r="AI8" s="13"/>
      <c r="AJ8" s="13"/>
      <c r="AK8" s="13"/>
      <c r="AL8" s="13" t="s">
        <v>50</v>
      </c>
      <c r="AM8" s="13" t="s">
        <v>76</v>
      </c>
      <c r="AN8" s="13"/>
      <c r="AO8" s="10"/>
      <c r="AP8" s="10"/>
    </row>
    <row r="9" spans="27:42" x14ac:dyDescent="0.25">
      <c r="AA9" s="13"/>
      <c r="AB9" s="13"/>
      <c r="AC9" s="13">
        <v>5</v>
      </c>
      <c r="AD9" s="13" t="s">
        <v>14</v>
      </c>
      <c r="AE9" s="14">
        <v>2026</v>
      </c>
      <c r="AF9" s="13" t="s">
        <v>160</v>
      </c>
      <c r="AG9" s="13"/>
      <c r="AH9" s="13"/>
      <c r="AI9" s="13"/>
      <c r="AJ9" s="13"/>
      <c r="AK9" s="13"/>
      <c r="AL9" s="13" t="s">
        <v>51</v>
      </c>
      <c r="AM9" s="13" t="s">
        <v>77</v>
      </c>
      <c r="AN9" s="13"/>
      <c r="AO9" s="10"/>
      <c r="AP9" s="10"/>
    </row>
    <row r="10" spans="27:42" x14ac:dyDescent="0.25">
      <c r="AA10" s="13"/>
      <c r="AB10" s="13"/>
      <c r="AC10" s="13">
        <v>6</v>
      </c>
      <c r="AD10" s="13" t="s">
        <v>15</v>
      </c>
      <c r="AE10" s="14">
        <v>2027</v>
      </c>
      <c r="AF10" s="13" t="s">
        <v>161</v>
      </c>
      <c r="AG10" s="13"/>
      <c r="AH10" s="13"/>
      <c r="AI10" s="13"/>
      <c r="AJ10" s="13"/>
      <c r="AK10" s="13"/>
      <c r="AL10" s="13" t="s">
        <v>61</v>
      </c>
      <c r="AM10" s="13"/>
      <c r="AN10" s="13"/>
      <c r="AO10" s="10"/>
      <c r="AP10" s="10"/>
    </row>
    <row r="11" spans="27:42" x14ac:dyDescent="0.25">
      <c r="AA11" s="13"/>
      <c r="AB11" s="13"/>
      <c r="AC11" s="13">
        <v>7</v>
      </c>
      <c r="AD11" s="13" t="s">
        <v>16</v>
      </c>
      <c r="AE11" s="14">
        <v>2028</v>
      </c>
      <c r="AF11" s="13"/>
      <c r="AG11" s="13"/>
      <c r="AH11" s="13"/>
      <c r="AI11" s="13"/>
      <c r="AJ11" s="13"/>
      <c r="AK11" s="13"/>
      <c r="AL11" s="13" t="s">
        <v>52</v>
      </c>
      <c r="AM11" s="13"/>
      <c r="AN11" s="13"/>
      <c r="AO11" s="10"/>
      <c r="AP11" s="10"/>
    </row>
    <row r="12" spans="27:42" x14ac:dyDescent="0.25">
      <c r="AA12" s="13"/>
      <c r="AB12" s="13"/>
      <c r="AC12" s="13">
        <v>8</v>
      </c>
      <c r="AD12" s="13" t="s">
        <v>17</v>
      </c>
      <c r="AE12" s="13"/>
      <c r="AF12" s="13"/>
      <c r="AG12" s="13"/>
      <c r="AH12" s="13"/>
      <c r="AI12" s="13"/>
      <c r="AJ12" s="13"/>
      <c r="AK12" s="13"/>
      <c r="AL12" s="13" t="s">
        <v>53</v>
      </c>
      <c r="AM12" s="13"/>
      <c r="AN12" s="13"/>
      <c r="AO12" s="10"/>
      <c r="AP12" s="10"/>
    </row>
    <row r="13" spans="27:42" x14ac:dyDescent="0.25">
      <c r="AA13" s="13"/>
      <c r="AB13" s="13"/>
      <c r="AC13" s="13">
        <v>9</v>
      </c>
      <c r="AD13" s="13" t="s">
        <v>18</v>
      </c>
      <c r="AE13" s="13"/>
      <c r="AF13" s="13"/>
      <c r="AG13" s="13"/>
      <c r="AH13" s="13"/>
      <c r="AI13" s="13"/>
      <c r="AJ13" s="13"/>
      <c r="AK13" s="13"/>
      <c r="AL13" s="13" t="s">
        <v>62</v>
      </c>
      <c r="AM13" s="13"/>
      <c r="AN13" s="13"/>
      <c r="AO13" s="10"/>
      <c r="AP13" s="10"/>
    </row>
    <row r="14" spans="27:42" x14ac:dyDescent="0.25">
      <c r="AA14" s="13"/>
      <c r="AB14" s="13"/>
      <c r="AC14" s="13">
        <v>10</v>
      </c>
      <c r="AD14" s="13" t="s">
        <v>19</v>
      </c>
      <c r="AE14" s="13"/>
      <c r="AF14" s="13"/>
      <c r="AG14" s="13"/>
      <c r="AH14" s="13"/>
      <c r="AI14" s="13"/>
      <c r="AJ14" s="13"/>
      <c r="AK14" s="13"/>
      <c r="AL14" s="13" t="s">
        <v>64</v>
      </c>
      <c r="AM14" s="13"/>
      <c r="AN14" s="13"/>
      <c r="AO14" s="10"/>
      <c r="AP14" s="10"/>
    </row>
    <row r="15" spans="27:42" x14ac:dyDescent="0.25">
      <c r="AA15" s="13"/>
      <c r="AB15" s="13"/>
      <c r="AC15" s="13">
        <v>11</v>
      </c>
      <c r="AD15" s="13" t="s">
        <v>20</v>
      </c>
      <c r="AE15" s="13"/>
      <c r="AF15" s="13"/>
      <c r="AG15" s="13"/>
      <c r="AH15" s="13"/>
      <c r="AI15" s="13"/>
      <c r="AJ15" s="13"/>
      <c r="AK15" s="13"/>
      <c r="AL15" s="13" t="s">
        <v>65</v>
      </c>
      <c r="AM15" s="13"/>
      <c r="AN15" s="13"/>
      <c r="AO15" s="10"/>
      <c r="AP15" s="10"/>
    </row>
    <row r="16" spans="27:42" x14ac:dyDescent="0.25">
      <c r="AA16" s="13"/>
      <c r="AB16" s="13"/>
      <c r="AC16" s="13">
        <v>12</v>
      </c>
      <c r="AD16" s="13" t="s">
        <v>21</v>
      </c>
      <c r="AE16" s="13"/>
      <c r="AF16" s="13"/>
      <c r="AG16" s="13"/>
      <c r="AH16" s="13"/>
      <c r="AI16" s="13"/>
      <c r="AJ16" s="13"/>
      <c r="AK16" s="13"/>
      <c r="AL16" s="13" t="s">
        <v>54</v>
      </c>
      <c r="AM16" s="13"/>
      <c r="AN16" s="13"/>
      <c r="AO16" s="10"/>
      <c r="AP16" s="10"/>
    </row>
    <row r="17" spans="27:42" x14ac:dyDescent="0.25">
      <c r="AA17" s="13"/>
      <c r="AB17" s="13"/>
      <c r="AC17" s="13">
        <v>13</v>
      </c>
      <c r="AD17" s="13"/>
      <c r="AE17" s="13"/>
      <c r="AF17" s="13"/>
      <c r="AG17" s="13"/>
      <c r="AH17" s="13"/>
      <c r="AI17" s="13"/>
      <c r="AJ17" s="13"/>
      <c r="AK17" s="13"/>
      <c r="AL17" s="13" t="s">
        <v>55</v>
      </c>
      <c r="AM17" s="13"/>
      <c r="AN17" s="13"/>
      <c r="AO17" s="10"/>
      <c r="AP17" s="10"/>
    </row>
    <row r="18" spans="27:42" x14ac:dyDescent="0.25">
      <c r="AA18" s="13"/>
      <c r="AB18" s="13"/>
      <c r="AC18" s="13">
        <v>14</v>
      </c>
      <c r="AD18" s="13"/>
      <c r="AE18" s="13"/>
      <c r="AF18" s="13"/>
      <c r="AG18" s="13"/>
      <c r="AH18" s="13"/>
      <c r="AI18" s="13"/>
      <c r="AJ18" s="13"/>
      <c r="AK18" s="13"/>
      <c r="AL18" s="13" t="s">
        <v>66</v>
      </c>
      <c r="AM18" s="13"/>
      <c r="AN18" s="13"/>
      <c r="AO18" s="10"/>
      <c r="AP18" s="10"/>
    </row>
    <row r="19" spans="27:42" x14ac:dyDescent="0.25">
      <c r="AA19" s="13"/>
      <c r="AB19" s="13"/>
      <c r="AC19" s="13">
        <v>15</v>
      </c>
      <c r="AD19" s="13"/>
      <c r="AE19" s="13"/>
      <c r="AF19" s="13"/>
      <c r="AG19" s="13"/>
      <c r="AH19" s="13"/>
      <c r="AI19" s="13"/>
      <c r="AJ19" s="13"/>
      <c r="AK19" s="13"/>
      <c r="AL19" s="13" t="s">
        <v>67</v>
      </c>
      <c r="AM19" s="13"/>
      <c r="AN19" s="13"/>
      <c r="AO19" s="10"/>
      <c r="AP19" s="10"/>
    </row>
    <row r="20" spans="27:42" x14ac:dyDescent="0.25">
      <c r="AA20" s="13"/>
      <c r="AB20" s="13"/>
      <c r="AC20" s="13">
        <v>16</v>
      </c>
      <c r="AD20" s="13"/>
      <c r="AE20" s="13"/>
      <c r="AF20" s="13"/>
      <c r="AG20" s="13"/>
      <c r="AH20" s="13"/>
      <c r="AI20" s="13"/>
      <c r="AJ20" s="13"/>
      <c r="AK20" s="13"/>
      <c r="AL20" s="13" t="s">
        <v>56</v>
      </c>
      <c r="AM20" s="13"/>
      <c r="AN20" s="13"/>
      <c r="AO20" s="10"/>
      <c r="AP20" s="10"/>
    </row>
    <row r="21" spans="27:42" x14ac:dyDescent="0.25">
      <c r="AA21" s="13"/>
      <c r="AB21" s="13"/>
      <c r="AC21" s="13">
        <v>17</v>
      </c>
      <c r="AD21" s="13"/>
      <c r="AE21" s="13"/>
      <c r="AF21" s="13"/>
      <c r="AG21" s="13"/>
      <c r="AH21" s="13"/>
      <c r="AI21" s="13"/>
      <c r="AJ21" s="13"/>
      <c r="AK21" s="13"/>
      <c r="AL21" s="13" t="s">
        <v>57</v>
      </c>
      <c r="AM21" s="13"/>
      <c r="AN21" s="13"/>
      <c r="AO21" s="10"/>
      <c r="AP21" s="10"/>
    </row>
    <row r="22" spans="27:42" x14ac:dyDescent="0.25">
      <c r="AA22" s="13"/>
      <c r="AB22" s="13"/>
      <c r="AC22" s="13">
        <v>18</v>
      </c>
      <c r="AD22" s="13"/>
      <c r="AE22" s="13"/>
      <c r="AF22" s="13"/>
      <c r="AG22" s="13"/>
      <c r="AH22" s="13"/>
      <c r="AI22" s="13"/>
      <c r="AJ22" s="13"/>
      <c r="AK22" s="13"/>
      <c r="AL22" s="13" t="s">
        <v>58</v>
      </c>
      <c r="AM22" s="13"/>
      <c r="AN22" s="13"/>
      <c r="AO22" s="10"/>
      <c r="AP22" s="10"/>
    </row>
    <row r="23" spans="27:42" x14ac:dyDescent="0.25">
      <c r="AA23" s="13"/>
      <c r="AB23" s="13"/>
      <c r="AC23" s="13">
        <v>19</v>
      </c>
      <c r="AD23" s="13"/>
      <c r="AE23" s="13"/>
      <c r="AF23" s="13"/>
      <c r="AG23" s="13"/>
      <c r="AH23" s="13"/>
      <c r="AI23" s="13"/>
      <c r="AJ23" s="13"/>
      <c r="AK23" s="13"/>
      <c r="AL23" s="13" t="s">
        <v>59</v>
      </c>
      <c r="AM23" s="13"/>
      <c r="AN23" s="13"/>
      <c r="AO23" s="10"/>
      <c r="AP23" s="10"/>
    </row>
    <row r="24" spans="27:42" x14ac:dyDescent="0.25">
      <c r="AA24" s="13"/>
      <c r="AB24" s="13"/>
      <c r="AC24" s="13">
        <v>20</v>
      </c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0"/>
      <c r="AP24" s="10"/>
    </row>
    <row r="25" spans="27:42" x14ac:dyDescent="0.25">
      <c r="AA25" s="13"/>
      <c r="AB25" s="13"/>
      <c r="AC25" s="13">
        <v>21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0"/>
      <c r="AP25" s="10"/>
    </row>
    <row r="26" spans="27:42" x14ac:dyDescent="0.25">
      <c r="AA26" s="13"/>
      <c r="AB26" s="13"/>
      <c r="AC26" s="13">
        <v>22</v>
      </c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0"/>
      <c r="AP26" s="10"/>
    </row>
    <row r="27" spans="27:42" x14ac:dyDescent="0.25">
      <c r="AA27" s="13"/>
      <c r="AB27" s="13"/>
      <c r="AC27" s="13">
        <v>23</v>
      </c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0"/>
      <c r="AP27" s="10"/>
    </row>
    <row r="28" spans="27:42" x14ac:dyDescent="0.25">
      <c r="AA28" s="13"/>
      <c r="AB28" s="13"/>
      <c r="AC28" s="13">
        <v>24</v>
      </c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0"/>
      <c r="AP28" s="10"/>
    </row>
    <row r="29" spans="27:42" x14ac:dyDescent="0.25">
      <c r="AA29" s="13"/>
      <c r="AB29" s="13"/>
      <c r="AC29" s="13">
        <v>25</v>
      </c>
      <c r="AD29" s="13"/>
      <c r="AE29" s="13"/>
      <c r="AF29" s="10"/>
      <c r="AG29" s="13"/>
      <c r="AH29" s="13"/>
      <c r="AI29" s="13"/>
      <c r="AJ29" s="13"/>
      <c r="AK29" s="13"/>
      <c r="AL29" s="13"/>
      <c r="AM29" s="13"/>
      <c r="AN29" s="13"/>
      <c r="AO29" s="10"/>
      <c r="AP29" s="10"/>
    </row>
    <row r="30" spans="27:42" x14ac:dyDescent="0.25">
      <c r="AA30" s="13"/>
      <c r="AB30" s="13"/>
      <c r="AC30" s="13">
        <v>26</v>
      </c>
      <c r="AD30" s="13"/>
      <c r="AE30" s="13"/>
      <c r="AF30" s="10"/>
      <c r="AG30" s="13"/>
      <c r="AH30" s="13"/>
      <c r="AI30" s="13"/>
      <c r="AJ30" s="13"/>
      <c r="AK30" s="13"/>
      <c r="AL30" s="13"/>
      <c r="AM30" s="13"/>
      <c r="AN30" s="13"/>
      <c r="AO30" s="10"/>
      <c r="AP30" s="10"/>
    </row>
    <row r="31" spans="27:42" x14ac:dyDescent="0.25">
      <c r="AA31" s="13"/>
      <c r="AB31" s="13"/>
      <c r="AC31" s="13">
        <v>27</v>
      </c>
      <c r="AD31" s="13"/>
      <c r="AE31" s="13"/>
      <c r="AF31" s="10"/>
      <c r="AG31" s="13"/>
      <c r="AH31" s="13"/>
      <c r="AI31" s="13"/>
      <c r="AJ31" s="13"/>
      <c r="AK31" s="13"/>
      <c r="AL31" s="13"/>
      <c r="AM31" s="13"/>
      <c r="AN31" s="13"/>
      <c r="AO31" s="10"/>
      <c r="AP31" s="10"/>
    </row>
    <row r="32" spans="27:42" x14ac:dyDescent="0.25">
      <c r="AA32" s="13"/>
      <c r="AB32" s="13"/>
      <c r="AC32" s="13">
        <v>28</v>
      </c>
      <c r="AD32" s="13"/>
      <c r="AE32" s="13"/>
      <c r="AF32" s="10"/>
      <c r="AG32" s="13"/>
      <c r="AH32" s="13"/>
      <c r="AI32" s="10"/>
      <c r="AJ32" s="13"/>
      <c r="AK32" s="13"/>
      <c r="AL32" s="13"/>
      <c r="AM32" s="13"/>
      <c r="AN32" s="13"/>
      <c r="AO32" s="10"/>
      <c r="AP32" s="10"/>
    </row>
    <row r="33" spans="27:42" x14ac:dyDescent="0.25">
      <c r="AA33" s="13"/>
      <c r="AB33" s="13"/>
      <c r="AC33" s="13">
        <v>29</v>
      </c>
      <c r="AD33" s="13"/>
      <c r="AE33" s="13"/>
      <c r="AF33" s="10"/>
      <c r="AG33" s="13"/>
      <c r="AH33" s="13"/>
      <c r="AI33" s="10"/>
      <c r="AJ33" s="13"/>
      <c r="AK33" s="13"/>
      <c r="AL33" s="13"/>
      <c r="AM33" s="13"/>
      <c r="AN33" s="13"/>
      <c r="AO33" s="10"/>
      <c r="AP33" s="10"/>
    </row>
    <row r="34" spans="27:42" x14ac:dyDescent="0.25">
      <c r="AA34" s="13"/>
      <c r="AB34" s="13"/>
      <c r="AC34" s="13">
        <v>30</v>
      </c>
      <c r="AD34" s="13"/>
      <c r="AE34" s="13"/>
      <c r="AF34" s="10"/>
      <c r="AG34" s="13"/>
      <c r="AH34" s="13"/>
      <c r="AI34" s="10"/>
      <c r="AJ34" s="13"/>
      <c r="AK34" s="13"/>
      <c r="AL34" s="13"/>
      <c r="AM34" s="13"/>
      <c r="AN34" s="13"/>
      <c r="AO34" s="10"/>
      <c r="AP34" s="10"/>
    </row>
    <row r="35" spans="27:42" x14ac:dyDescent="0.25">
      <c r="AA35" s="13"/>
      <c r="AB35" s="13"/>
      <c r="AC35" s="13">
        <v>31</v>
      </c>
      <c r="AD35" s="13"/>
      <c r="AE35" s="10"/>
      <c r="AF35" s="10"/>
      <c r="AG35" s="13"/>
      <c r="AH35" s="13"/>
      <c r="AI35" s="10"/>
      <c r="AJ35" s="13"/>
      <c r="AK35" s="13"/>
      <c r="AL35" s="13"/>
      <c r="AM35" s="13"/>
      <c r="AN35" s="13"/>
      <c r="AO35" s="10"/>
      <c r="AP35" s="10"/>
    </row>
    <row r="36" spans="27:42" x14ac:dyDescent="0.25">
      <c r="AA36" s="13"/>
      <c r="AB36" s="13"/>
      <c r="AC36" s="13"/>
      <c r="AD36" s="13"/>
      <c r="AE36" s="10"/>
      <c r="AF36" s="10"/>
      <c r="AG36" s="13"/>
      <c r="AH36" s="13"/>
      <c r="AI36" s="10"/>
      <c r="AJ36" s="13"/>
      <c r="AK36" s="13"/>
      <c r="AL36" s="13"/>
      <c r="AM36" s="13"/>
      <c r="AN36" s="13"/>
      <c r="AO36" s="10"/>
      <c r="AP36" s="10"/>
    </row>
    <row r="37" spans="27:42" x14ac:dyDescent="0.25">
      <c r="AP37" s="10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dcmitype/"/>
    <ds:schemaRef ds:uri="d0c44bf4-9f42-4aab-bea8-3874168f77d4"/>
    <ds:schemaRef ds:uri="http://purl.org/dc/terms/"/>
    <ds:schemaRef ds:uri="a167331c-937b-46fe-a0d2-e718c142b915"/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Ana Maria Mestre Zequeda</cp:lastModifiedBy>
  <cp:lastPrinted>2022-07-25T21:10:44Z</cp:lastPrinted>
  <dcterms:created xsi:type="dcterms:W3CDTF">2022-03-15T15:53:25Z</dcterms:created>
  <dcterms:modified xsi:type="dcterms:W3CDTF">2024-10-30T19:38:32Z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