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126"/>
  <workbookPr defaultThemeVersion="166925"/>
  <mc:AlternateContent xmlns:mc="http://schemas.openxmlformats.org/markup-compatibility/2006">
    <mc:Choice Requires="x15">
      <x15ac:absPath xmlns:x15ac="http://schemas.microsoft.com/office/spreadsheetml/2010/11/ac" url="C:\Users\Arq Walter Parada\Downloads\CME 016-2020 Proceso fotovoltaicos\Ofertas\Evaluación 1\"/>
    </mc:Choice>
  </mc:AlternateContent>
  <xr:revisionPtr revIDLastSave="0" documentId="13_ncr:1_{EBA5D257-6705-430D-8709-999CEFF9D093}" xr6:coauthVersionLast="40" xr6:coauthVersionMax="40" xr10:uidLastSave="{00000000-0000-0000-0000-000000000000}"/>
  <bookViews>
    <workbookView xWindow="0" yWindow="0" windowWidth="28800" windowHeight="12225" xr2:uid="{54115C9E-F4D9-4E3F-8AB0-C52B0A528256}"/>
  </bookViews>
  <sheets>
    <sheet name="Conformación" sheetId="1" r:id="rId1"/>
    <sheet name="Exp. oferente" sheetId="2" r:id="rId2"/>
    <sheet name="Exp. profesionales" sheetId="3" r:id="rId3"/>
    <sheet name="Exp. profesionales (2)" sheetId="4" r:id="rId4"/>
  </sheets>
  <externalReferences>
    <externalReference r:id="rId5"/>
  </externalReferenc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C84" i="4" l="1"/>
  <c r="C83" i="4"/>
  <c r="C66" i="4"/>
  <c r="C65" i="4"/>
  <c r="J61" i="4"/>
  <c r="J60" i="4"/>
  <c r="J59" i="4"/>
  <c r="J58" i="4"/>
  <c r="J57" i="4"/>
  <c r="J56" i="4"/>
  <c r="J55" i="4"/>
  <c r="J62" i="4" s="1"/>
  <c r="E55" i="4"/>
  <c r="A55" i="4"/>
  <c r="C52" i="4"/>
  <c r="C51" i="4"/>
  <c r="J46" i="4"/>
  <c r="J45" i="4"/>
  <c r="J44" i="4"/>
  <c r="J47" i="4" s="1"/>
  <c r="J43" i="4"/>
  <c r="J42" i="4"/>
  <c r="J41" i="4"/>
  <c r="E40" i="4"/>
  <c r="A40" i="4"/>
  <c r="C37" i="4"/>
  <c r="C36" i="4"/>
  <c r="J32" i="4"/>
  <c r="J31" i="4"/>
  <c r="J30" i="4"/>
  <c r="J29" i="4"/>
  <c r="J28" i="4"/>
  <c r="J27" i="4"/>
  <c r="J26" i="4"/>
  <c r="J33" i="4" s="1"/>
  <c r="E26" i="4"/>
  <c r="A26" i="4"/>
  <c r="C22" i="4"/>
  <c r="C21" i="4"/>
  <c r="A1" i="4"/>
  <c r="K80" i="3"/>
  <c r="K79" i="3"/>
  <c r="K78" i="3"/>
  <c r="K81" i="3" s="1"/>
  <c r="K77" i="3"/>
  <c r="K76" i="3"/>
  <c r="E76" i="3"/>
  <c r="A76" i="3"/>
  <c r="C73" i="3"/>
  <c r="C72" i="3"/>
  <c r="K69" i="3"/>
  <c r="K68" i="3"/>
  <c r="L67" i="3"/>
  <c r="K67" i="3"/>
  <c r="K66" i="3"/>
  <c r="K65" i="3"/>
  <c r="K64" i="3"/>
  <c r="E64" i="3"/>
  <c r="A64" i="3"/>
  <c r="C61" i="3"/>
  <c r="C60" i="3"/>
  <c r="K56" i="3"/>
  <c r="K55" i="3"/>
  <c r="K54" i="3"/>
  <c r="K53" i="3"/>
  <c r="K52" i="3"/>
  <c r="K57" i="3" s="1"/>
  <c r="E52" i="3"/>
  <c r="A52" i="3"/>
  <c r="C49" i="3"/>
  <c r="C48" i="3"/>
  <c r="K44" i="3"/>
  <c r="K43" i="3"/>
  <c r="K42" i="3"/>
  <c r="L41" i="3"/>
  <c r="K41" i="3"/>
  <c r="K45" i="3" s="1"/>
  <c r="E40" i="3"/>
  <c r="A40" i="3"/>
  <c r="C37" i="3"/>
  <c r="C36" i="3"/>
  <c r="K33" i="3"/>
  <c r="E24" i="3"/>
  <c r="A24" i="3"/>
  <c r="C20" i="3"/>
  <c r="C19" i="3"/>
  <c r="K7" i="3"/>
  <c r="L68" i="3" s="1"/>
  <c r="A1" i="3"/>
  <c r="L65" i="3" l="1"/>
  <c r="L40" i="3"/>
  <c r="L44" i="3"/>
  <c r="L53" i="3"/>
  <c r="L78" i="3"/>
  <c r="L43" i="3"/>
  <c r="L56" i="3"/>
  <c r="L77" i="3"/>
  <c r="L66" i="3"/>
  <c r="L54" i="3"/>
  <c r="L79" i="3"/>
  <c r="L42" i="3"/>
  <c r="L55" i="3"/>
  <c r="L76" i="3"/>
  <c r="L80" i="3"/>
  <c r="L64" i="3"/>
</calcChain>
</file>

<file path=xl/sharedStrings.xml><?xml version="1.0" encoding="utf-8"?>
<sst xmlns="http://schemas.openxmlformats.org/spreadsheetml/2006/main" count="486" uniqueCount="129">
  <si>
    <t>No.</t>
  </si>
  <si>
    <t>NOMBRE DEL OFERENTE</t>
  </si>
  <si>
    <t>REPRESENTANTE LEGAL</t>
  </si>
  <si>
    <t>INTEGRANTES</t>
  </si>
  <si>
    <t>INTEGRANTE 1</t>
  </si>
  <si>
    <t>Identificación Int. 1</t>
  </si>
  <si>
    <t>% Int. 1</t>
  </si>
  <si>
    <t>INTEGRANTE 2</t>
  </si>
  <si>
    <t>Identificación Int. 2</t>
  </si>
  <si>
    <t>% Int. 2</t>
  </si>
  <si>
    <t>INTEGRANTE 3</t>
  </si>
  <si>
    <t>Identificación Int. 3</t>
  </si>
  <si>
    <t>% Int. 3</t>
  </si>
  <si>
    <t>INTEGRANTE 4</t>
  </si>
  <si>
    <t>Identificación Int. 4</t>
  </si>
  <si>
    <t>% Int. 4</t>
  </si>
  <si>
    <t>INTEGRANTE 5</t>
  </si>
  <si>
    <t>Identificación Int. 5</t>
  </si>
  <si>
    <t>% Int. 5</t>
  </si>
  <si>
    <t xml:space="preserve">Telefono </t>
  </si>
  <si>
    <t>FAX</t>
  </si>
  <si>
    <t xml:space="preserve">Direccion </t>
  </si>
  <si>
    <t xml:space="preserve">Email </t>
  </si>
  <si>
    <t xml:space="preserve">Ciudad </t>
  </si>
  <si>
    <t>ANTICIPO</t>
  </si>
  <si>
    <t>SUNCOLOMBIA S.A.S</t>
  </si>
  <si>
    <t>JUAN DIEGO GÓMEZ ZULUAGA C.C. 80.186.640</t>
  </si>
  <si>
    <t>NIT 900538988-6</t>
  </si>
  <si>
    <t>carrear 21 # 164 -74</t>
  </si>
  <si>
    <t>juridico@suncolombia.com</t>
  </si>
  <si>
    <t>Bogotá</t>
  </si>
  <si>
    <t>NO INDICA</t>
  </si>
  <si>
    <t>EMPRESA NACIONAL PROMOTORA DEL DESARROLLO TERRITORIAL – ENTerritorio
CLIENTE
COMISIÓN RECTORA DEL SISTEMA GENERAL DE REGALIAS
(SGR)
OBJETO
ESTRUCTURACION INTEGRAL DE SOLUCIONES INDIVIDUALES FOTOVOLTAICAS EN VIVIENDA RURAL DISPERSA DE MUNICIPIOS PDET, EN EL MARCO DE LOS LINEAMIENTOS Y REQUISITOS FIJADOS EN EL ACUERDO ÚNICO No. 045 DE 2017 MODIFICADO POR EL ACUERDO 52 DE 2018 EXPEDIDO POR LA COMISIÓN RECTORA DEL SISTEMA GENERAL DE REGALÍAS Y DEMÁS NORMATIVIDAD VIGENTE
CONVOCATORIA MERITORIA
CME -016-2020 
GRUPO 2</t>
  </si>
  <si>
    <t xml:space="preserve">(SUNCOLOMBIA S.A.S 100% -  0% -  0%- 0%- 0%) </t>
  </si>
  <si>
    <t>AÑO</t>
  </si>
  <si>
    <t>SMMLV</t>
  </si>
  <si>
    <t>EXPERIENCIA TÉCNICA DEL OFERENTE</t>
  </si>
  <si>
    <r>
      <t xml:space="preserve">El oferente debe acreditar en su oferta, que cuenta con experiencia específica en: </t>
    </r>
    <r>
      <rPr>
        <b/>
        <sz val="10"/>
        <color rgb="FFFF0000"/>
        <rFont val="Arial"/>
        <family val="2"/>
      </rPr>
      <t/>
    </r>
  </si>
  <si>
    <t>ESTUDIOS Y/O DISEÑO Y/O FORMULACIÓN Y/O ESTRUCTURACIÓN DE: PROYECTOS ENERGÉTICOS EN ZONAS NO INTERCONECTADAS Y/O PROYECTOS ENERGÉTICOS CON PANELES SOLARES.</t>
  </si>
  <si>
    <r>
      <t xml:space="preserve">La experiencia deberá ser acreditada con la ejecución de </t>
    </r>
    <r>
      <rPr>
        <b/>
        <sz val="10"/>
        <rFont val="Arial"/>
        <family val="2"/>
      </rPr>
      <t>MÁXIMO CINCO (5) CONTRATOS.</t>
    </r>
  </si>
  <si>
    <r>
      <t>Los contratos aportados deben sumar en su conjunto, un valor igual o superior a 0,9</t>
    </r>
    <r>
      <rPr>
        <sz val="10"/>
        <color rgb="FFFF0000"/>
        <rFont val="Arial"/>
        <family val="2"/>
      </rPr>
      <t xml:space="preserve"> veces </t>
    </r>
    <r>
      <rPr>
        <sz val="10"/>
        <rFont val="Arial"/>
        <family val="2"/>
      </rPr>
      <t>el valor del POE, expresado en SMMLV  en la fecha de terminación</t>
    </r>
  </si>
  <si>
    <t>MÍNIMO uno (1) de los contratos aportados, debe ser de INTERVENTORÍA A LA ELABORACIÓN DE ESTUDIOS O DISEÑOS O INVENTARIOS O DIAGNÓSTICOS PARA LA CONSTRUCCIÓN O AMPLIACIÓN O MEJORAMIENTO O REHABILITACIÓN U OPERACIÓN Y MANTENIMIENTO DE: PROYECTOS DE INFRAESTRUCTURA DE TRANSPORTE AÉREO.</t>
  </si>
  <si>
    <t>Mínimo (1) uno de los contratos aportados deberá tener dentro de sus actividades intervenciones en construcción de Boxcoulver.</t>
  </si>
  <si>
    <r>
      <t xml:space="preserve">Mínimo (1) uno de los contratos aportados </t>
    </r>
    <r>
      <rPr>
        <b/>
        <sz val="10"/>
        <rFont val="Arial"/>
        <family val="2"/>
      </rPr>
      <t>debe ser igual o superior valor al POE expresado en SMLMV en la fecha de terminación</t>
    </r>
  </si>
  <si>
    <t>presup.of</t>
  </si>
  <si>
    <t>SMMLV 2020</t>
  </si>
  <si>
    <t>Oferente</t>
  </si>
  <si>
    <t>No</t>
  </si>
  <si>
    <t>PROPIETARIO O ENTIDAD CONTRATANTE</t>
  </si>
  <si>
    <t>APORTADA POR</t>
  </si>
  <si>
    <t>% en Cto</t>
  </si>
  <si>
    <t>CONSECUTIVO RUP</t>
  </si>
  <si>
    <t>OBJETO</t>
  </si>
  <si>
    <t xml:space="preserve">Fecha de Terminación </t>
  </si>
  <si>
    <t>Página</t>
  </si>
  <si>
    <t>VALOR</t>
  </si>
  <si>
    <t xml:space="preserve">OBSERVACIONES </t>
  </si>
  <si>
    <t>Iversiones
KINGO
Colombia S.A.S</t>
  </si>
  <si>
    <t>Realizar la consultoría e implementación ( estudio, diseño y transferencia de tecnología) del proceso de expansión del modelo de negocio Kingo en Colombia.</t>
  </si>
  <si>
    <t>SECOP ll</t>
  </si>
  <si>
    <t>Computadores
para Educar</t>
  </si>
  <si>
    <t>Planeación, diseño, suministro, implementación,
puesta en marcha, operación y mantenimiento de
soluciones fotovoltaicas</t>
  </si>
  <si>
    <t>QI HOLDING
S.A.S</t>
  </si>
  <si>
    <t>contratar la consultoría técnica para obtener la
viabilidad de la implementación de un modelo de
distribución de sistemas de energía residencia SHS en el marco de un proyecto piloto en el departamento de la Guajira.</t>
  </si>
  <si>
    <t xml:space="preserve">CUMPLE </t>
  </si>
  <si>
    <t>TOTAL</t>
  </si>
  <si>
    <r>
      <rPr>
        <b/>
        <sz val="9"/>
        <rFont val="Arial"/>
        <family val="2"/>
      </rPr>
      <t>NOTA</t>
    </r>
    <r>
      <rPr>
        <sz val="9"/>
        <rFont val="Arial"/>
        <family val="2"/>
      </rPr>
      <t>: VERIFICAR QUE LOS CONTRATOS ESTEN EN EL RUP (CUANDO APLIQUE)</t>
    </r>
  </si>
  <si>
    <t>CUMPLE</t>
  </si>
  <si>
    <t>V.Bo.</t>
  </si>
  <si>
    <t/>
  </si>
  <si>
    <t>NO CUMPLE SUMATORIA DE TODOS 2,0 DEL POE</t>
  </si>
  <si>
    <t xml:space="preserve">NO CUMPLE 
</t>
  </si>
  <si>
    <r>
      <t xml:space="preserve">CUMPLE 
</t>
    </r>
    <r>
      <rPr>
        <sz val="9"/>
        <rFont val="Arial"/>
        <family val="2"/>
      </rPr>
      <t xml:space="preserve"> </t>
    </r>
  </si>
  <si>
    <t>CUMPLE SUMATORIA DE TODOS 0,9 DEL POE</t>
  </si>
  <si>
    <t>REQUISITOS MINIMOS - PERSONAL PRINCIPAL REQUERIDO - CUMPLE/ NO CUMPLE</t>
  </si>
  <si>
    <t>CARGO A DESEMPEÑAR</t>
  </si>
  <si>
    <t>FORMACIÓN ACADÉMICA</t>
  </si>
  <si>
    <t>TIEMPO MÍNIMO REQUERIDO DE HABER TERMINADO Y APROBADO ESTUDIOS 
(EN AÑOS)</t>
  </si>
  <si>
    <t>NUMERO DE PROYECTOS A ACREDITAR</t>
  </si>
  <si>
    <t>EXPERIENCIA ESPECÍFICA</t>
  </si>
  <si>
    <t>REQUERIMIENTO PARTICULAR</t>
  </si>
  <si>
    <t>REQUISITO MINIMO  EN SMMLV</t>
  </si>
  <si>
    <t>Director de Consultoría</t>
  </si>
  <si>
    <t>"Ingeniero Civil, o Ingeniero Eléctrico o Ingeniero Electricista o Ingeniero Electromecánico o Ingeniero Electrónico o Ingeniero Mecánico o Arquitecto, Con estudios de especialización o Maestría o doctorado en administración de empresas o gerencia de proyectos o gestión de proyectos o diseño y evaluación de proyectos o formulación de proyectos o formulación y evaluación de proyectos o gerencia de construcciones o energías renovables y sostenibilidad energética o administración de Negocios o gerencia de mantenimiento o Ingeniería eléctrica o Finanzas o Gerencia Pública o en sistemas de distribución de energía eléctrica o gerencia integral de proyectos".</t>
  </si>
  <si>
    <t>Experiencia específica como director de consultoría o director de proyectos o gerente de proyectos, de máximo cinco (5) contratos que sumados correspondan mínimo a 0.5 veces el presupuesto oficial del grupo al que se presente la oferta expresado en SMMLV a la fecha de terminación de la ejecución y que cada uno de los contratos aportados contemple dentro de su alcance la elaboración de estudios y/o diseños para proyectos de energía.</t>
  </si>
  <si>
    <t>máximo cinco (5) contratos que sumados correspondan mínimo a 0.5 veces el presupuesto oficial del grupo al que se presente la oferta</t>
  </si>
  <si>
    <t>OFERENTE</t>
  </si>
  <si>
    <t>CARGO</t>
  </si>
  <si>
    <t>NOMBRE</t>
  </si>
  <si>
    <t>TARJETA PROFESIONAL</t>
  </si>
  <si>
    <t>FECHA EXPEDICIÓN</t>
  </si>
  <si>
    <t>PROFESION</t>
  </si>
  <si>
    <t>POSGRADO</t>
  </si>
  <si>
    <t>FECHA TERMINACIÓN PROYECTO</t>
  </si>
  <si>
    <t>REQUERIMIENTO PARTICULAR QUE ACREDITA</t>
  </si>
  <si>
    <t>PÁGINA</t>
  </si>
  <si>
    <t>WILLLIAM ANTONIO BARCO BRAVO</t>
  </si>
  <si>
    <t>CN250-50394</t>
  </si>
  <si>
    <t>INGENIERO ELECTRÓMECANICO</t>
  </si>
  <si>
    <t>ESPECIALISTA EN GERENCIA DE PROYECTOS</t>
  </si>
  <si>
    <t>Gerente de la Oficina de Energía Eléctrica Municipal</t>
  </si>
  <si>
    <t xml:space="preserve">NO INDICA </t>
  </si>
  <si>
    <t>N/A</t>
  </si>
  <si>
    <t xml:space="preserve">NO CUMPLE 
No se evidencia la fecha de terminación 
no se evidencia elaboración de estudios y diseño para proyectos de energía </t>
  </si>
  <si>
    <t>Gerente de las Empresas Públicas de Caucasia</t>
  </si>
  <si>
    <t>ContratoN°001-2-2005:Elmontajeydotaciónde17unidadesfotovoltaicasenlasviviendasruralesveredaNormandía, sector La Busaca, municipio de Tauramenta, departamento de Casanare</t>
  </si>
  <si>
    <r>
      <t xml:space="preserve">NO CUMPLE </t>
    </r>
    <r>
      <rPr>
        <sz val="10"/>
        <rFont val="Arial"/>
        <family val="2"/>
      </rPr>
      <t xml:space="preserve">
</t>
    </r>
    <r>
      <rPr>
        <sz val="9"/>
        <rFont val="Arial"/>
        <family val="2"/>
      </rPr>
      <t>NO SE VE LA FECHA DE TERMINACIÓN PERO SE VE EL PLAZO Y LA FECHA DE INICIO EN EL ACTA DE LIQUIDACIÓN POR ESO SE PRESUME LA FECHA INDICADA EN EL FORMATO POR EL OFERENTE</t>
    </r>
    <r>
      <rPr>
        <b/>
        <sz val="9"/>
        <rFont val="Arial"/>
        <family val="2"/>
      </rPr>
      <t xml:space="preserve"> 
</t>
    </r>
    <r>
      <rPr>
        <b/>
        <sz val="10"/>
        <rFont val="Arial"/>
        <family val="2"/>
      </rPr>
      <t xml:space="preserve">
NO CUMPLE CON LA EXPERIENCIA SOLICITADA POR QUE NO SE VE EXPERIENCIA EN ELABORACIÓN DE ESTUDIOS Y DISEÑOS PARA PROYECTOS DE ENERGÍA 
</t>
    </r>
    <r>
      <rPr>
        <b/>
        <sz val="10"/>
        <color rgb="FFFF0000"/>
        <rFont val="Arial"/>
        <family val="2"/>
      </rPr>
      <t xml:space="preserve">NO SE EVIDENCIA QUE FUERA EL DIRECTOR O GERENTE DEL PROYECTO PERO FIGURA COMO CONTRATISTA, PREGUNTAR SI APLICA </t>
    </r>
    <r>
      <rPr>
        <b/>
        <sz val="10"/>
        <rFont val="Arial"/>
        <family val="2"/>
      </rPr>
      <t xml:space="preserve">
</t>
    </r>
  </si>
  <si>
    <t>ContratoN°031-2005:Construccióndesistemasgeneradoresdeenergíafotovoltaicapara83viviendasruralesen el municipio de Paz de Ariporo, departamento de Casanare</t>
  </si>
  <si>
    <r>
      <t xml:space="preserve">NO CUMPLE 
NO CUMPLE CON LA EXPERIENCIA SOLICITADA POR QUE NO SE VE EXPERIENCIA EN ELABORACIÓN DE ESTUDIOS Y DISEÑOS PARA PROYECTOS DE ENERGÍA 
</t>
    </r>
    <r>
      <rPr>
        <b/>
        <sz val="10"/>
        <color rgb="FFFF0000"/>
        <rFont val="Arial"/>
        <family val="2"/>
      </rPr>
      <t xml:space="preserve">NO SE EVIDENCIA QUE FUERA EL DIRECTOR O GERENTE DEL PROYECTO PERO FIGURA COMO CONTRATISTA, PREGUNTAR SI APLICA </t>
    </r>
  </si>
  <si>
    <t>Planeación, diseño, suministro, implementación, puesta en
marcha, operación y mantenimiento de soluciones
fotovoltaicas</t>
  </si>
  <si>
    <t xml:space="preserve">NO SE EVIDENCIÓ </t>
  </si>
  <si>
    <t xml:space="preserve">              TOTAL                   </t>
  </si>
  <si>
    <t xml:space="preserve">NO CUMPLE </t>
  </si>
  <si>
    <t xml:space="preserve">TOTAL                   </t>
  </si>
  <si>
    <t xml:space="preserve">NO CUMPLE 
</t>
  </si>
  <si>
    <t>REQUISITO MINIMO EN SMMLV</t>
  </si>
  <si>
    <t>REQUISITO MINIMO  EN AÑOS</t>
  </si>
  <si>
    <t>Profesional
Eléctrico</t>
  </si>
  <si>
    <t>Ingeniero Eléctrico o Electricista o Electromecánico.</t>
  </si>
  <si>
    <t>Acreditar experiencia en mínimo un (1) contrato como diseñador y/o estructurador de soluciones fotovoltaicas y/o paneles solares y/o sistemas alternativos de generación de energía eléctrica y/o con fuentes no convencionales de energía.</t>
  </si>
  <si>
    <t>FECHA TERMINACIÓN CONTRATO</t>
  </si>
  <si>
    <t>FOLIO</t>
  </si>
  <si>
    <t>LUIS MAURICIO MUÑOZ GONZÁLEZ</t>
  </si>
  <si>
    <t>CL205-50601</t>
  </si>
  <si>
    <t>INGENIERO ELECTRICISTA</t>
  </si>
  <si>
    <t>Cartagena de Acuacultura
Proyectos de electrificación rural utilizando energía solar
fotovoltaica y tendido de red eléctrica en BT para las viviendas de la población en los corregimientos de los municipios de
Santa Rosa, soplavento, Repelón y Luruaco, en el marco de
proyectos de responsabilidad social empresarial que adelanta la empresa</t>
  </si>
  <si>
    <t>M2</t>
  </si>
  <si>
    <t xml:space="preserve">N/A </t>
  </si>
  <si>
    <r>
      <rPr>
        <b/>
        <sz val="10"/>
        <rFont val="Arial"/>
        <family val="2"/>
      </rPr>
      <t xml:space="preserve">NO CUMPLE </t>
    </r>
    <r>
      <rPr>
        <b/>
        <sz val="10"/>
        <color rgb="FFFF0000"/>
        <rFont val="Arial"/>
        <family val="2"/>
      </rPr>
      <t xml:space="preserve">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</si>
</sst>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2">
    <numFmt numFmtId="43" formatCode="_-* #,##0.00_-;\-* #,##0.00_-;_-* &quot;-&quot;??_-;_-@_-"/>
    <numFmt numFmtId="164" formatCode="0.0%"/>
    <numFmt numFmtId="165" formatCode="&quot;$&quot;#,##0"/>
    <numFmt numFmtId="166" formatCode="0.000"/>
    <numFmt numFmtId="167" formatCode="_(* #,##0.00_);_(* \(#,##0.00\);_(* &quot;-&quot;??_);_(@_)"/>
    <numFmt numFmtId="168" formatCode="_(* #,##0_);_(* \(#,##0\);_(* &quot;-&quot;??_);_(@_)"/>
    <numFmt numFmtId="169" formatCode="#,##0.00_ ;\-#,##0.00\ "/>
    <numFmt numFmtId="170" formatCode="_([$$-240A]\ * #,##0.00_);_([$$-240A]\ * \(#,##0.00\);_([$$-240A]\ * &quot;-&quot;??_);_(@_)"/>
    <numFmt numFmtId="171" formatCode="d\-mmm\-yyyy"/>
    <numFmt numFmtId="172" formatCode="dd/mm/yyyy;@"/>
    <numFmt numFmtId="173" formatCode="dd\-mm\-yy;@"/>
    <numFmt numFmtId="174" formatCode="&quot;$&quot;\ #,##0.00"/>
  </numFmts>
  <fonts count="20" x14ac:knownFonts="1">
    <font>
      <sz val="11"/>
      <color theme="1"/>
      <name val="Calibri"/>
      <family val="2"/>
      <scheme val="minor"/>
    </font>
    <font>
      <sz val="11"/>
      <color theme="1"/>
      <name val="Calibri"/>
      <family val="2"/>
      <scheme val="minor"/>
    </font>
    <font>
      <u/>
      <sz val="11"/>
      <color theme="10"/>
      <name val="Calibri"/>
      <family val="2"/>
      <scheme val="minor"/>
    </font>
    <font>
      <b/>
      <sz val="8"/>
      <name val="Arial"/>
      <family val="2"/>
    </font>
    <font>
      <sz val="12"/>
      <name val="Arial"/>
      <family val="2"/>
    </font>
    <font>
      <b/>
      <sz val="11"/>
      <name val="Arial"/>
      <family val="2"/>
    </font>
    <font>
      <sz val="10"/>
      <name val="Arial"/>
      <family val="2"/>
    </font>
    <font>
      <sz val="11"/>
      <name val="Arial"/>
      <family val="2"/>
    </font>
    <font>
      <sz val="11"/>
      <color indexed="8"/>
      <name val="Arial"/>
      <family val="2"/>
    </font>
    <font>
      <sz val="11"/>
      <color theme="1"/>
      <name val="Arial"/>
      <family val="2"/>
    </font>
    <font>
      <b/>
      <sz val="9"/>
      <name val="Arial"/>
      <family val="2"/>
    </font>
    <font>
      <sz val="9"/>
      <name val="Arial"/>
      <family val="2"/>
    </font>
    <font>
      <b/>
      <sz val="10"/>
      <color rgb="FFFF0000"/>
      <name val="Arial"/>
      <family val="2"/>
    </font>
    <font>
      <b/>
      <sz val="10"/>
      <name val="Arial"/>
      <family val="2"/>
    </font>
    <font>
      <sz val="10"/>
      <color rgb="FFFF0000"/>
      <name val="Arial"/>
      <family val="2"/>
    </font>
    <font>
      <sz val="8"/>
      <name val="Arial"/>
      <family val="2"/>
    </font>
    <font>
      <sz val="9"/>
      <color rgb="FFFF0000"/>
      <name val="Arial"/>
      <family val="2"/>
    </font>
    <font>
      <b/>
      <sz val="9"/>
      <color rgb="FFFF0000"/>
      <name val="Arial"/>
      <family val="2"/>
    </font>
    <font>
      <sz val="9"/>
      <color theme="0"/>
      <name val="Arial"/>
      <family val="2"/>
    </font>
    <font>
      <b/>
      <sz val="12"/>
      <name val="Arial"/>
      <family val="2"/>
    </font>
  </fonts>
  <fills count="13">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indexed="42"/>
        <bgColor indexed="64"/>
      </patternFill>
    </fill>
    <fill>
      <patternFill patternType="solid">
        <fgColor indexed="31"/>
        <bgColor indexed="64"/>
      </patternFill>
    </fill>
    <fill>
      <patternFill patternType="solid">
        <fgColor indexed="27"/>
        <bgColor indexed="64"/>
      </patternFill>
    </fill>
    <fill>
      <patternFill patternType="solid">
        <fgColor theme="9" tint="0.39997558519241921"/>
        <bgColor indexed="64"/>
      </patternFill>
    </fill>
    <fill>
      <patternFill patternType="solid">
        <fgColor rgb="FFFFFF00"/>
        <bgColor indexed="64"/>
      </patternFill>
    </fill>
    <fill>
      <patternFill patternType="solid">
        <fgColor theme="4" tint="0.79998168889431442"/>
        <bgColor indexed="64"/>
      </patternFill>
    </fill>
    <fill>
      <patternFill patternType="solid">
        <fgColor theme="7" tint="0.39997558519241921"/>
        <bgColor indexed="64"/>
      </patternFill>
    </fill>
    <fill>
      <patternFill patternType="solid">
        <fgColor theme="3" tint="0.39997558519241921"/>
        <bgColor indexed="64"/>
      </patternFill>
    </fill>
    <fill>
      <patternFill patternType="solid">
        <fgColor theme="2" tint="-9.9978637043366805E-2"/>
        <bgColor indexed="64"/>
      </patternFill>
    </fill>
  </fills>
  <borders count="54">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auto="1"/>
      </left>
      <right style="medium">
        <color auto="1"/>
      </right>
      <top style="thin">
        <color auto="1"/>
      </top>
      <bottom style="thin">
        <color auto="1"/>
      </bottom>
      <diagonal/>
    </border>
    <border>
      <left style="thin">
        <color indexed="64"/>
      </left>
      <right/>
      <top style="thin">
        <color indexed="64"/>
      </top>
      <bottom style="thin">
        <color indexed="64"/>
      </bottom>
      <diagonal/>
    </border>
    <border>
      <left style="medium">
        <color auto="1"/>
      </left>
      <right style="thin">
        <color auto="1"/>
      </right>
      <top style="thin">
        <color auto="1"/>
      </top>
      <bottom style="thin">
        <color auto="1"/>
      </bottom>
      <diagonal/>
    </border>
    <border>
      <left/>
      <right style="medium">
        <color auto="1"/>
      </right>
      <top style="thin">
        <color auto="1"/>
      </top>
      <bottom style="thin">
        <color auto="1"/>
      </bottom>
      <diagonal/>
    </border>
    <border>
      <left/>
      <right/>
      <top style="thin">
        <color indexed="64"/>
      </top>
      <bottom style="thin">
        <color indexed="64"/>
      </bottom>
      <diagonal/>
    </border>
    <border>
      <left style="thin">
        <color auto="1"/>
      </left>
      <right style="thin">
        <color auto="1"/>
      </right>
      <top style="thin">
        <color auto="1"/>
      </top>
      <bottom/>
      <diagonal/>
    </border>
    <border>
      <left style="medium">
        <color auto="1"/>
      </left>
      <right style="medium">
        <color auto="1"/>
      </right>
      <top/>
      <bottom style="medium">
        <color auto="1"/>
      </bottom>
      <diagonal/>
    </border>
    <border>
      <left style="medium">
        <color auto="1"/>
      </left>
      <right style="medium">
        <color auto="1"/>
      </right>
      <top style="medium">
        <color auto="1"/>
      </top>
      <bottom style="medium">
        <color auto="1"/>
      </bottom>
      <diagonal/>
    </border>
    <border>
      <left style="thin">
        <color auto="1"/>
      </left>
      <right style="thin">
        <color auto="1"/>
      </right>
      <top/>
      <bottom style="thin">
        <color auto="1"/>
      </bottom>
      <diagonal/>
    </border>
    <border>
      <left style="thin">
        <color auto="1"/>
      </left>
      <right style="thin">
        <color auto="1"/>
      </right>
      <top/>
      <bottom style="medium">
        <color auto="1"/>
      </bottom>
      <diagonal/>
    </border>
    <border>
      <left style="thin">
        <color auto="1"/>
      </left>
      <right/>
      <top/>
      <bottom style="thin">
        <color auto="1"/>
      </bottom>
      <diagonal/>
    </border>
    <border>
      <left style="medium">
        <color auto="1"/>
      </left>
      <right/>
      <top style="medium">
        <color auto="1"/>
      </top>
      <bottom style="medium">
        <color auto="1"/>
      </bottom>
      <diagonal/>
    </border>
    <border>
      <left/>
      <right style="medium">
        <color auto="1"/>
      </right>
      <top style="medium">
        <color auto="1"/>
      </top>
      <bottom style="medium">
        <color auto="1"/>
      </bottom>
      <diagonal/>
    </border>
    <border>
      <left/>
      <right/>
      <top style="medium">
        <color auto="1"/>
      </top>
      <bottom style="medium">
        <color auto="1"/>
      </bottom>
      <diagonal/>
    </border>
    <border>
      <left/>
      <right style="thin">
        <color auto="1"/>
      </right>
      <top style="medium">
        <color auto="1"/>
      </top>
      <bottom style="medium">
        <color auto="1"/>
      </bottom>
      <diagonal/>
    </border>
    <border>
      <left style="thin">
        <color auto="1"/>
      </left>
      <right style="medium">
        <color auto="1"/>
      </right>
      <top style="medium">
        <color auto="1"/>
      </top>
      <bottom style="medium">
        <color auto="1"/>
      </bottom>
      <diagonal/>
    </border>
    <border>
      <left style="medium">
        <color auto="1"/>
      </left>
      <right style="medium">
        <color auto="1"/>
      </right>
      <top style="medium">
        <color auto="1"/>
      </top>
      <bottom style="thin">
        <color auto="1"/>
      </bottom>
      <diagonal/>
    </border>
    <border>
      <left style="medium">
        <color auto="1"/>
      </left>
      <right style="thin">
        <color auto="1"/>
      </right>
      <top style="medium">
        <color auto="1"/>
      </top>
      <bottom style="thin">
        <color auto="1"/>
      </bottom>
      <diagonal/>
    </border>
    <border>
      <left style="thin">
        <color auto="1"/>
      </left>
      <right style="medium">
        <color auto="1"/>
      </right>
      <top style="medium">
        <color auto="1"/>
      </top>
      <bottom/>
      <diagonal/>
    </border>
    <border>
      <left style="medium">
        <color auto="1"/>
      </left>
      <right style="medium">
        <color auto="1"/>
      </right>
      <top style="medium">
        <color auto="1"/>
      </top>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right style="thin">
        <color auto="1"/>
      </right>
      <top style="medium">
        <color auto="1"/>
      </top>
      <bottom/>
      <diagonal/>
    </border>
    <border>
      <left style="medium">
        <color auto="1"/>
      </left>
      <right style="medium">
        <color auto="1"/>
      </right>
      <top style="thin">
        <color auto="1"/>
      </top>
      <bottom style="medium">
        <color auto="1"/>
      </bottom>
      <diagonal/>
    </border>
    <border>
      <left style="medium">
        <color auto="1"/>
      </left>
      <right style="thin">
        <color auto="1"/>
      </right>
      <top style="thin">
        <color auto="1"/>
      </top>
      <bottom style="medium">
        <color auto="1"/>
      </bottom>
      <diagonal/>
    </border>
    <border>
      <left style="thin">
        <color auto="1"/>
      </left>
      <right style="medium">
        <color auto="1"/>
      </right>
      <top/>
      <bottom style="medium">
        <color auto="1"/>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right style="thin">
        <color auto="1"/>
      </right>
      <top/>
      <bottom style="medium">
        <color auto="1"/>
      </bottom>
      <diagonal/>
    </border>
    <border>
      <left style="medium">
        <color auto="1"/>
      </left>
      <right style="thin">
        <color auto="1"/>
      </right>
      <top style="medium">
        <color auto="1"/>
      </top>
      <bottom style="medium">
        <color auto="1"/>
      </bottom>
      <diagonal/>
    </border>
    <border>
      <left style="thin">
        <color auto="1"/>
      </left>
      <right style="thin">
        <color auto="1"/>
      </right>
      <top style="medium">
        <color auto="1"/>
      </top>
      <bottom style="medium">
        <color auto="1"/>
      </bottom>
      <diagonal/>
    </border>
    <border>
      <left style="thin">
        <color auto="1"/>
      </left>
      <right/>
      <top style="medium">
        <color auto="1"/>
      </top>
      <bottom style="medium">
        <color auto="1"/>
      </bottom>
      <diagonal/>
    </border>
    <border>
      <left style="medium">
        <color auto="1"/>
      </left>
      <right style="thin">
        <color auto="1"/>
      </right>
      <top/>
      <bottom style="thin">
        <color auto="1"/>
      </bottom>
      <diagonal/>
    </border>
    <border>
      <left style="thin">
        <color auto="1"/>
      </left>
      <right style="thin">
        <color auto="1"/>
      </right>
      <top style="medium">
        <color auto="1"/>
      </top>
      <bottom/>
      <diagonal/>
    </border>
    <border>
      <left style="thin">
        <color auto="1"/>
      </left>
      <right style="thin">
        <color auto="1"/>
      </right>
      <top/>
      <bottom/>
      <diagonal/>
    </border>
    <border>
      <left style="thin">
        <color auto="1"/>
      </left>
      <right style="thin">
        <color auto="1"/>
      </right>
      <top style="thin">
        <color auto="1"/>
      </top>
      <bottom style="medium">
        <color auto="1"/>
      </bottom>
      <diagonal/>
    </border>
    <border>
      <left style="thin">
        <color auto="1"/>
      </left>
      <right/>
      <top style="thin">
        <color auto="1"/>
      </top>
      <bottom style="medium">
        <color auto="1"/>
      </bottom>
      <diagonal/>
    </border>
    <border>
      <left style="thin">
        <color auto="1"/>
      </left>
      <right style="thin">
        <color auto="1"/>
      </right>
      <top style="medium">
        <color auto="1"/>
      </top>
      <bottom style="thin">
        <color auto="1"/>
      </bottom>
      <diagonal/>
    </border>
    <border>
      <left style="thin">
        <color auto="1"/>
      </left>
      <right style="medium">
        <color auto="1"/>
      </right>
      <top/>
      <bottom style="thin">
        <color auto="1"/>
      </bottom>
      <diagonal/>
    </border>
    <border>
      <left style="thin">
        <color auto="1"/>
      </left>
      <right/>
      <top/>
      <bottom/>
      <diagonal/>
    </border>
    <border>
      <left style="thin">
        <color auto="1"/>
      </left>
      <right style="medium">
        <color auto="1"/>
      </right>
      <top style="thin">
        <color auto="1"/>
      </top>
      <bottom/>
      <diagonal/>
    </border>
    <border>
      <left style="medium">
        <color auto="1"/>
      </left>
      <right style="thin">
        <color auto="1"/>
      </right>
      <top style="medium">
        <color auto="1"/>
      </top>
      <bottom/>
      <diagonal/>
    </border>
    <border>
      <left style="thin">
        <color auto="1"/>
      </left>
      <right/>
      <top style="medium">
        <color auto="1"/>
      </top>
      <bottom/>
      <diagonal/>
    </border>
    <border>
      <left style="thin">
        <color auto="1"/>
      </left>
      <right/>
      <top style="medium">
        <color indexed="64"/>
      </top>
      <bottom style="thin">
        <color auto="1"/>
      </bottom>
      <diagonal/>
    </border>
    <border>
      <left style="thin">
        <color auto="1"/>
      </left>
      <right style="medium">
        <color indexed="64"/>
      </right>
      <top style="medium">
        <color indexed="64"/>
      </top>
      <bottom style="thin">
        <color auto="1"/>
      </bottom>
      <diagonal/>
    </border>
    <border>
      <left style="medium">
        <color auto="1"/>
      </left>
      <right style="thin">
        <color auto="1"/>
      </right>
      <top/>
      <bottom/>
      <diagonal/>
    </border>
    <border>
      <left/>
      <right style="thin">
        <color auto="1"/>
      </right>
      <top/>
      <bottom/>
      <diagonal/>
    </border>
    <border>
      <left style="medium">
        <color auto="1"/>
      </left>
      <right style="thin">
        <color auto="1"/>
      </right>
      <top/>
      <bottom style="medium">
        <color auto="1"/>
      </bottom>
      <diagonal/>
    </border>
    <border>
      <left style="thin">
        <color auto="1"/>
      </left>
      <right/>
      <top/>
      <bottom style="medium">
        <color auto="1"/>
      </bottom>
      <diagonal/>
    </border>
  </borders>
  <cellStyleXfs count="5">
    <xf numFmtId="0" fontId="0" fillId="0" borderId="0"/>
    <xf numFmtId="43" fontId="1" fillId="0" borderId="0" applyFont="0" applyFill="0" applyBorder="0" applyAlignment="0" applyProtection="0"/>
    <xf numFmtId="9" fontId="1" fillId="0" borderId="0" applyFont="0" applyFill="0" applyBorder="0" applyAlignment="0" applyProtection="0"/>
    <xf numFmtId="0" fontId="2" fillId="0" borderId="0" applyNumberFormat="0" applyFill="0" applyBorder="0" applyAlignment="0" applyProtection="0"/>
    <xf numFmtId="0" fontId="6" fillId="0" borderId="0"/>
  </cellStyleXfs>
  <cellXfs count="367">
    <xf numFmtId="0" fontId="0" fillId="0" borderId="0" xfId="0"/>
    <xf numFmtId="2" fontId="3" fillId="0" borderId="0" xfId="0" applyNumberFormat="1" applyFont="1" applyFill="1" applyAlignment="1">
      <alignment horizontal="center" vertical="center" wrapText="1"/>
    </xf>
    <xf numFmtId="0" fontId="4" fillId="2" borderId="0" xfId="0" applyFont="1" applyFill="1" applyAlignment="1">
      <alignment horizontal="center" vertical="center" wrapText="1"/>
    </xf>
    <xf numFmtId="0" fontId="4" fillId="0" borderId="0" xfId="0" applyFont="1" applyFill="1" applyAlignment="1">
      <alignment horizontal="center" vertical="center" wrapText="1"/>
    </xf>
    <xf numFmtId="0" fontId="5" fillId="3" borderId="1" xfId="0" applyFont="1" applyFill="1" applyBorder="1" applyAlignment="1">
      <alignment horizontal="center" vertical="center" wrapText="1"/>
    </xf>
    <xf numFmtId="9" fontId="5" fillId="3" borderId="1" xfId="2" applyFont="1" applyFill="1" applyBorder="1" applyAlignment="1">
      <alignment horizontal="center" vertical="center" wrapText="1"/>
    </xf>
    <xf numFmtId="0" fontId="5" fillId="3" borderId="2" xfId="0" applyFont="1" applyFill="1" applyBorder="1" applyAlignment="1">
      <alignment horizontal="center" vertical="center" wrapText="1"/>
    </xf>
    <xf numFmtId="9" fontId="5" fillId="3" borderId="3" xfId="2" applyFont="1" applyFill="1" applyBorder="1" applyAlignment="1">
      <alignment horizontal="center" vertical="center" wrapText="1"/>
    </xf>
    <xf numFmtId="9" fontId="5" fillId="3" borderId="4" xfId="2" applyFont="1" applyFill="1" applyBorder="1" applyAlignment="1">
      <alignment horizontal="center" vertical="center" wrapText="1"/>
    </xf>
    <xf numFmtId="0" fontId="5" fillId="3" borderId="5" xfId="0" applyFont="1" applyFill="1" applyBorder="1" applyAlignment="1">
      <alignment horizontal="center" vertical="center" wrapText="1"/>
    </xf>
    <xf numFmtId="0" fontId="7" fillId="0" borderId="1" xfId="0" applyFont="1" applyFill="1" applyBorder="1" applyAlignment="1">
      <alignment horizontal="center" vertical="center" wrapText="1"/>
    </xf>
    <xf numFmtId="0" fontId="8" fillId="0" borderId="1" xfId="0" applyNumberFormat="1" applyFont="1" applyFill="1" applyBorder="1" applyAlignment="1">
      <alignment horizontal="center" vertical="center" wrapText="1"/>
    </xf>
    <xf numFmtId="0" fontId="8" fillId="0" borderId="1" xfId="0" applyFont="1" applyFill="1" applyBorder="1" applyAlignment="1">
      <alignment horizontal="center" vertical="center" wrapText="1"/>
    </xf>
    <xf numFmtId="3" fontId="8" fillId="0" borderId="1" xfId="0" applyNumberFormat="1" applyFont="1" applyFill="1" applyBorder="1" applyAlignment="1">
      <alignment horizontal="center" vertical="center" wrapText="1"/>
    </xf>
    <xf numFmtId="164" fontId="7" fillId="0" borderId="1" xfId="2" applyNumberFormat="1" applyFont="1" applyFill="1" applyBorder="1" applyAlignment="1">
      <alignment horizontal="center" vertical="center" wrapText="1"/>
    </xf>
    <xf numFmtId="0" fontId="8" fillId="0" borderId="2" xfId="0" applyFont="1" applyFill="1" applyBorder="1" applyAlignment="1">
      <alignment horizontal="center" vertical="center" wrapText="1"/>
    </xf>
    <xf numFmtId="164" fontId="7" fillId="0" borderId="6" xfId="2" applyNumberFormat="1" applyFont="1" applyFill="1" applyBorder="1" applyAlignment="1">
      <alignment horizontal="center" vertical="center" wrapText="1"/>
    </xf>
    <xf numFmtId="0" fontId="9" fillId="0" borderId="2" xfId="0" applyFont="1" applyFill="1" applyBorder="1" applyAlignment="1">
      <alignment horizontal="center" vertical="center" wrapText="1"/>
    </xf>
    <xf numFmtId="164" fontId="7" fillId="0" borderId="7" xfId="2" applyNumberFormat="1" applyFont="1" applyFill="1" applyBorder="1" applyAlignment="1">
      <alignment horizontal="center" vertical="center" wrapText="1"/>
    </xf>
    <xf numFmtId="0" fontId="9" fillId="0" borderId="5" xfId="0" applyFont="1" applyFill="1" applyBorder="1" applyAlignment="1">
      <alignment horizontal="center" vertical="center" wrapText="1"/>
    </xf>
    <xf numFmtId="0" fontId="2" fillId="0" borderId="1" xfId="3" applyFill="1" applyBorder="1" applyAlignment="1" applyProtection="1">
      <alignment horizontal="center" vertical="center" wrapText="1"/>
    </xf>
    <xf numFmtId="0" fontId="7" fillId="2" borderId="1" xfId="0" applyFont="1" applyFill="1" applyBorder="1" applyAlignment="1">
      <alignment horizontal="center" vertical="center" wrapText="1"/>
    </xf>
    <xf numFmtId="0" fontId="4" fillId="2" borderId="0" xfId="0" applyFont="1" applyFill="1" applyBorder="1" applyAlignment="1">
      <alignment horizontal="center" vertical="center" wrapText="1"/>
    </xf>
    <xf numFmtId="0" fontId="4" fillId="0" borderId="1" xfId="0" applyNumberFormat="1" applyFont="1" applyFill="1" applyBorder="1" applyAlignment="1">
      <alignment horizontal="center" vertical="center" wrapText="1"/>
    </xf>
    <xf numFmtId="0" fontId="4" fillId="0" borderId="1" xfId="0" applyFont="1" applyFill="1" applyBorder="1" applyAlignment="1">
      <alignment horizontal="center" vertical="center" wrapText="1"/>
    </xf>
    <xf numFmtId="9" fontId="4" fillId="0" borderId="1" xfId="2" applyFont="1" applyFill="1" applyBorder="1" applyAlignment="1">
      <alignment horizontal="center" vertical="center" wrapText="1"/>
    </xf>
    <xf numFmtId="9" fontId="4" fillId="0" borderId="0" xfId="2" applyFont="1" applyFill="1" applyAlignment="1">
      <alignment horizontal="center" vertical="center" wrapText="1"/>
    </xf>
    <xf numFmtId="2" fontId="10" fillId="0" borderId="0" xfId="0" applyNumberFormat="1" applyFont="1" applyFill="1" applyAlignment="1">
      <alignment horizontal="center" wrapText="1"/>
    </xf>
    <xf numFmtId="0" fontId="11" fillId="0" borderId="0" xfId="0" applyFont="1" applyAlignment="1"/>
    <xf numFmtId="0" fontId="11" fillId="0" borderId="0" xfId="0" applyFont="1"/>
    <xf numFmtId="0" fontId="11" fillId="0" borderId="0" xfId="0" applyFont="1" applyAlignment="1">
      <alignment wrapText="1"/>
    </xf>
    <xf numFmtId="2" fontId="10" fillId="0" borderId="0" xfId="0" applyNumberFormat="1" applyFont="1" applyFill="1" applyAlignment="1">
      <alignment horizontal="center" wrapText="1"/>
    </xf>
    <xf numFmtId="0" fontId="11" fillId="0" borderId="1" xfId="0" applyFont="1" applyBorder="1" applyAlignment="1">
      <alignment horizontal="center" wrapText="1"/>
    </xf>
    <xf numFmtId="49" fontId="10" fillId="4" borderId="0" xfId="0" applyNumberFormat="1" applyFont="1" applyFill="1" applyAlignment="1">
      <alignment horizontal="center" vertical="center" wrapText="1"/>
    </xf>
    <xf numFmtId="49" fontId="10" fillId="0" borderId="0" xfId="0" applyNumberFormat="1" applyFont="1" applyFill="1" applyAlignment="1">
      <alignment horizontal="center" wrapText="1"/>
    </xf>
    <xf numFmtId="0" fontId="11" fillId="0" borderId="1" xfId="0" applyFont="1" applyBorder="1" applyAlignment="1">
      <alignment vertical="center"/>
    </xf>
    <xf numFmtId="165" fontId="11" fillId="0" borderId="1" xfId="0" applyNumberFormat="1" applyFont="1" applyBorder="1" applyAlignment="1">
      <alignment vertical="center"/>
    </xf>
    <xf numFmtId="0" fontId="11" fillId="0" borderId="0" xfId="0" applyFont="1" applyFill="1" applyAlignment="1">
      <alignment wrapText="1"/>
    </xf>
    <xf numFmtId="49" fontId="10" fillId="0" borderId="0" xfId="0" applyNumberFormat="1" applyFont="1" applyFill="1" applyAlignment="1">
      <alignment horizontal="right" wrapText="1"/>
    </xf>
    <xf numFmtId="39" fontId="10" fillId="0" borderId="0" xfId="0" applyNumberFormat="1" applyFont="1" applyFill="1" applyAlignment="1">
      <alignment horizontal="center" wrapText="1"/>
    </xf>
    <xf numFmtId="0" fontId="6" fillId="3" borderId="0" xfId="0" applyFont="1" applyFill="1" applyAlignment="1">
      <alignment horizontal="left" vertical="center" wrapText="1"/>
    </xf>
    <xf numFmtId="0" fontId="11" fillId="0" borderId="0" xfId="0" applyFont="1" applyFill="1" applyAlignment="1">
      <alignment horizontal="justify" vertical="center" wrapText="1"/>
    </xf>
    <xf numFmtId="0" fontId="12" fillId="3" borderId="0" xfId="0" applyFont="1" applyFill="1" applyAlignment="1">
      <alignment horizontal="left" vertical="center" wrapText="1"/>
    </xf>
    <xf numFmtId="0" fontId="11" fillId="0" borderId="0" xfId="0" applyFont="1" applyFill="1" applyAlignment="1">
      <alignment horizontal="left" wrapText="1"/>
    </xf>
    <xf numFmtId="0" fontId="12" fillId="3" borderId="0" xfId="0" applyFont="1" applyFill="1" applyAlignment="1">
      <alignment horizontal="left" vertical="top" wrapText="1"/>
    </xf>
    <xf numFmtId="0" fontId="12" fillId="3" borderId="0" xfId="0" applyFont="1" applyFill="1" applyAlignment="1">
      <alignment vertical="center"/>
    </xf>
    <xf numFmtId="0" fontId="6" fillId="3" borderId="0" xfId="0" applyFont="1" applyFill="1" applyAlignment="1">
      <alignment vertical="center" wrapText="1"/>
    </xf>
    <xf numFmtId="0" fontId="11" fillId="0" borderId="0" xfId="0" applyFont="1" applyFill="1" applyAlignment="1">
      <alignment horizontal="right" wrapText="1"/>
    </xf>
    <xf numFmtId="39" fontId="11" fillId="0" borderId="0" xfId="0" applyNumberFormat="1" applyFont="1" applyFill="1" applyAlignment="1">
      <alignment horizontal="left" wrapText="1"/>
    </xf>
    <xf numFmtId="0" fontId="10" fillId="0" borderId="0" xfId="0" applyFont="1" applyFill="1" applyAlignment="1">
      <alignment horizontal="center" wrapText="1"/>
    </xf>
    <xf numFmtId="0" fontId="11" fillId="0" borderId="0" xfId="0" applyFont="1" applyFill="1" applyAlignment="1">
      <alignment horizontal="center" wrapText="1"/>
    </xf>
    <xf numFmtId="166" fontId="11" fillId="0" borderId="0" xfId="0" applyNumberFormat="1" applyFont="1" applyFill="1" applyAlignment="1">
      <alignment horizontal="center" wrapText="1"/>
    </xf>
    <xf numFmtId="39" fontId="10" fillId="0" borderId="1" xfId="0" applyNumberFormat="1" applyFont="1" applyBorder="1" applyAlignment="1">
      <alignment horizontal="center" vertical="center" wrapText="1"/>
    </xf>
    <xf numFmtId="0" fontId="11" fillId="0" borderId="0" xfId="0" applyFont="1" applyBorder="1" applyAlignment="1">
      <alignment horizontal="center" wrapText="1"/>
    </xf>
    <xf numFmtId="167" fontId="11" fillId="0" borderId="1" xfId="1" applyNumberFormat="1" applyFont="1" applyFill="1" applyBorder="1" applyAlignment="1">
      <alignment horizontal="center" vertical="center"/>
    </xf>
    <xf numFmtId="0" fontId="15" fillId="0" borderId="1" xfId="0" applyFont="1" applyFill="1" applyBorder="1" applyAlignment="1">
      <alignment horizontal="center" vertical="center" wrapText="1"/>
    </xf>
    <xf numFmtId="168" fontId="11" fillId="0" borderId="1" xfId="1" applyNumberFormat="1" applyFont="1" applyFill="1" applyBorder="1" applyAlignment="1">
      <alignment horizontal="center" vertical="center"/>
    </xf>
    <xf numFmtId="0" fontId="10" fillId="5" borderId="2" xfId="0" applyFont="1" applyFill="1" applyBorder="1" applyAlignment="1">
      <alignment horizontal="center" vertical="center" wrapText="1"/>
    </xf>
    <xf numFmtId="39" fontId="11" fillId="5" borderId="4" xfId="0" applyNumberFormat="1" applyFont="1" applyFill="1" applyBorder="1" applyAlignment="1">
      <alignment horizontal="center" vertical="center" wrapText="1"/>
    </xf>
    <xf numFmtId="39" fontId="10" fillId="6" borderId="1" xfId="0" applyNumberFormat="1" applyFont="1" applyFill="1" applyBorder="1" applyAlignment="1">
      <alignment horizontal="center" vertical="center" wrapText="1"/>
    </xf>
    <xf numFmtId="39" fontId="10" fillId="0" borderId="0" xfId="0" applyNumberFormat="1" applyFont="1" applyAlignment="1">
      <alignment horizontal="center" wrapText="1"/>
    </xf>
    <xf numFmtId="39" fontId="11" fillId="6" borderId="1" xfId="0" applyNumberFormat="1" applyFont="1" applyFill="1" applyBorder="1" applyAlignment="1">
      <alignment horizontal="center" vertical="center" wrapText="1"/>
    </xf>
    <xf numFmtId="0" fontId="11" fillId="0" borderId="0" xfId="0" applyFont="1" applyAlignment="1">
      <alignment horizontal="center" wrapText="1"/>
    </xf>
    <xf numFmtId="39" fontId="11" fillId="0" borderId="0" xfId="0" applyNumberFormat="1" applyFont="1" applyAlignment="1">
      <alignment horizontal="center" wrapText="1"/>
    </xf>
    <xf numFmtId="0" fontId="10" fillId="0" borderId="0" xfId="0" applyFont="1" applyAlignment="1">
      <alignment horizontal="center" wrapText="1"/>
    </xf>
    <xf numFmtId="0" fontId="11" fillId="0" borderId="0" xfId="0" applyFont="1" applyBorder="1" applyAlignment="1">
      <alignment horizontal="left" wrapText="1"/>
    </xf>
    <xf numFmtId="0" fontId="10" fillId="0" borderId="0" xfId="0" applyFont="1" applyAlignment="1">
      <alignment horizontal="right" wrapText="1"/>
    </xf>
    <xf numFmtId="0" fontId="11" fillId="0" borderId="0" xfId="0" applyFont="1" applyAlignment="1">
      <alignment horizontal="left" wrapText="1"/>
    </xf>
    <xf numFmtId="1" fontId="10" fillId="0" borderId="0" xfId="0" applyNumberFormat="1" applyFont="1" applyAlignment="1">
      <alignment horizontal="center" wrapText="1"/>
    </xf>
    <xf numFmtId="0" fontId="10" fillId="0" borderId="0" xfId="0" applyFont="1" applyAlignment="1">
      <alignment horizontal="center" vertical="center" wrapText="1"/>
    </xf>
    <xf numFmtId="0" fontId="11" fillId="0" borderId="0" xfId="0" applyFont="1" applyAlignment="1">
      <alignment horizontal="center" vertical="center" wrapText="1"/>
    </xf>
    <xf numFmtId="0" fontId="10" fillId="0" borderId="0" xfId="0" applyFont="1" applyAlignment="1">
      <alignment horizontal="left"/>
    </xf>
    <xf numFmtId="0" fontId="10" fillId="0" borderId="0" xfId="0" applyFont="1" applyAlignment="1">
      <alignment horizontal="center"/>
    </xf>
    <xf numFmtId="15" fontId="11" fillId="0" borderId="0" xfId="0" applyNumberFormat="1" applyFont="1" applyAlignment="1">
      <alignment horizontal="right" wrapText="1"/>
    </xf>
    <xf numFmtId="39" fontId="11" fillId="0" borderId="0" xfId="0" applyNumberFormat="1" applyFont="1" applyAlignment="1">
      <alignment wrapText="1"/>
    </xf>
    <xf numFmtId="0" fontId="10" fillId="0" borderId="0" xfId="0" applyFont="1" applyBorder="1" applyAlignment="1">
      <alignment horizontal="center" vertical="center" wrapText="1"/>
    </xf>
    <xf numFmtId="0" fontId="11" fillId="0" borderId="0" xfId="0" applyFont="1" applyAlignment="1">
      <alignment vertical="center" wrapText="1"/>
    </xf>
    <xf numFmtId="0" fontId="11" fillId="0" borderId="0" xfId="0" applyFont="1" applyAlignment="1">
      <alignment vertical="center"/>
    </xf>
    <xf numFmtId="0" fontId="10" fillId="0" borderId="1" xfId="0" applyFont="1" applyBorder="1" applyAlignment="1">
      <alignment horizontal="center" vertical="center" wrapText="1"/>
    </xf>
    <xf numFmtId="0" fontId="10" fillId="0" borderId="8" xfId="0" applyFont="1" applyBorder="1" applyAlignment="1">
      <alignment horizontal="center" vertical="center" wrapText="1"/>
    </xf>
    <xf numFmtId="0" fontId="3" fillId="0" borderId="8" xfId="0" applyFont="1" applyBorder="1" applyAlignment="1">
      <alignment horizontal="center" vertical="center" wrapText="1"/>
    </xf>
    <xf numFmtId="15" fontId="10" fillId="0" borderId="1" xfId="0" applyNumberFormat="1" applyFont="1" applyBorder="1" applyAlignment="1">
      <alignment horizontal="center" vertical="center" wrapText="1"/>
    </xf>
    <xf numFmtId="0" fontId="11" fillId="0" borderId="0" xfId="0" applyFont="1" applyFill="1" applyBorder="1" applyAlignment="1">
      <alignment horizontal="left" vertical="center" wrapText="1"/>
    </xf>
    <xf numFmtId="0" fontId="11" fillId="0" borderId="1" xfId="0" applyFont="1" applyBorder="1" applyAlignment="1"/>
    <xf numFmtId="0" fontId="11" fillId="0" borderId="1" xfId="0" applyFont="1" applyBorder="1" applyAlignment="1">
      <alignment horizontal="center" vertical="center"/>
    </xf>
    <xf numFmtId="0" fontId="11" fillId="0" borderId="1" xfId="0" applyFont="1" applyBorder="1" applyAlignment="1">
      <alignment horizontal="center" vertical="center" wrapText="1"/>
    </xf>
    <xf numFmtId="10" fontId="11" fillId="0" borderId="1" xfId="0" applyNumberFormat="1" applyFont="1" applyBorder="1" applyAlignment="1">
      <alignment horizontal="center" vertical="center" wrapText="1"/>
    </xf>
    <xf numFmtId="1" fontId="11" fillId="0" borderId="1" xfId="0" applyNumberFormat="1" applyFont="1" applyBorder="1" applyAlignment="1">
      <alignment horizontal="center" vertical="center" wrapText="1"/>
    </xf>
    <xf numFmtId="0" fontId="11" fillId="0" borderId="1" xfId="0" applyFont="1" applyFill="1" applyBorder="1" applyAlignment="1">
      <alignment horizontal="justify" vertical="center" wrapText="1"/>
    </xf>
    <xf numFmtId="15" fontId="11" fillId="0" borderId="1" xfId="0" applyNumberFormat="1" applyFont="1" applyBorder="1" applyAlignment="1">
      <alignment horizontal="center" vertical="center" wrapText="1"/>
    </xf>
    <xf numFmtId="39" fontId="11" fillId="0" borderId="1" xfId="0" applyNumberFormat="1" applyFont="1" applyBorder="1" applyAlignment="1">
      <alignment horizontal="center" vertical="center" wrapText="1"/>
    </xf>
    <xf numFmtId="39" fontId="11" fillId="0" borderId="1" xfId="0" applyNumberFormat="1" applyFont="1" applyFill="1" applyBorder="1" applyAlignment="1">
      <alignment horizontal="right" vertical="center" wrapText="1"/>
    </xf>
    <xf numFmtId="0" fontId="10" fillId="0" borderId="1" xfId="0" applyFont="1" applyFill="1" applyBorder="1" applyAlignment="1">
      <alignment horizontal="center" vertical="center" wrapText="1"/>
    </xf>
    <xf numFmtId="0" fontId="11" fillId="0" borderId="1" xfId="0" applyFont="1" applyFill="1" applyBorder="1" applyAlignment="1">
      <alignment horizontal="center" vertical="center" wrapText="1"/>
    </xf>
    <xf numFmtId="10" fontId="11" fillId="0" borderId="1" xfId="0" applyNumberFormat="1" applyFont="1" applyFill="1" applyBorder="1" applyAlignment="1">
      <alignment horizontal="center" vertical="center" wrapText="1"/>
    </xf>
    <xf numFmtId="1" fontId="11" fillId="0" borderId="1" xfId="0" applyNumberFormat="1" applyFont="1" applyFill="1" applyBorder="1" applyAlignment="1">
      <alignment horizontal="center" vertical="center" wrapText="1"/>
    </xf>
    <xf numFmtId="15" fontId="11" fillId="0" borderId="1" xfId="0" applyNumberFormat="1" applyFont="1" applyFill="1" applyBorder="1" applyAlignment="1">
      <alignment horizontal="center" vertical="center" wrapText="1"/>
    </xf>
    <xf numFmtId="39" fontId="11" fillId="0" borderId="1" xfId="0" applyNumberFormat="1" applyFont="1" applyFill="1" applyBorder="1" applyAlignment="1">
      <alignment horizontal="center" vertical="center" wrapText="1"/>
    </xf>
    <xf numFmtId="39" fontId="11" fillId="0" borderId="1" xfId="0" applyNumberFormat="1" applyFont="1" applyBorder="1" applyAlignment="1">
      <alignment horizontal="right" vertical="center" wrapText="1"/>
    </xf>
    <xf numFmtId="0" fontId="11" fillId="0" borderId="1" xfId="0" applyFont="1" applyFill="1" applyBorder="1" applyAlignment="1">
      <alignment horizontal="left" vertical="center" wrapText="1"/>
    </xf>
    <xf numFmtId="0" fontId="16" fillId="0" borderId="1" xfId="0" applyFont="1" applyFill="1" applyBorder="1" applyAlignment="1">
      <alignment horizontal="left" vertical="center" wrapText="1"/>
    </xf>
    <xf numFmtId="0" fontId="10" fillId="0" borderId="0" xfId="0" applyFont="1" applyAlignment="1"/>
    <xf numFmtId="0" fontId="11" fillId="0" borderId="1" xfId="0" applyFont="1" applyBorder="1" applyAlignment="1">
      <alignment vertical="center" wrapText="1"/>
    </xf>
    <xf numFmtId="15" fontId="10" fillId="0" borderId="0" xfId="0" applyNumberFormat="1" applyFont="1" applyAlignment="1">
      <alignment horizontal="right" wrapText="1"/>
    </xf>
    <xf numFmtId="0" fontId="11" fillId="0" borderId="9" xfId="0" applyFont="1" applyFill="1" applyBorder="1" applyAlignment="1">
      <alignment horizontal="center" wrapText="1"/>
    </xf>
    <xf numFmtId="0" fontId="11" fillId="0" borderId="0" xfId="0" applyFont="1" applyAlignment="1">
      <alignment horizontal="center"/>
    </xf>
    <xf numFmtId="0" fontId="11" fillId="7" borderId="0" xfId="0" applyFont="1" applyFill="1" applyAlignment="1">
      <alignment horizontal="center" vertical="center" wrapText="1"/>
    </xf>
    <xf numFmtId="0" fontId="11" fillId="7" borderId="0" xfId="0" applyFont="1" applyFill="1" applyAlignment="1">
      <alignment horizontal="center" wrapText="1"/>
    </xf>
    <xf numFmtId="0" fontId="11" fillId="0" borderId="0" xfId="0" applyFont="1" applyAlignment="1">
      <alignment horizontal="right"/>
    </xf>
    <xf numFmtId="39" fontId="11" fillId="0" borderId="0" xfId="0" applyNumberFormat="1" applyFont="1" applyAlignment="1">
      <alignment horizontal="right"/>
    </xf>
    <xf numFmtId="0" fontId="11" fillId="2" borderId="4" xfId="0" applyFont="1" applyFill="1" applyBorder="1" applyAlignment="1">
      <alignment horizontal="center" vertical="center" wrapText="1"/>
    </xf>
    <xf numFmtId="0" fontId="10" fillId="2" borderId="10" xfId="0" applyFont="1" applyFill="1" applyBorder="1" applyAlignment="1">
      <alignment horizontal="center" vertical="center" wrapText="1"/>
    </xf>
    <xf numFmtId="2" fontId="11" fillId="0" borderId="0" xfId="0" applyNumberFormat="1" applyFont="1" applyFill="1" applyBorder="1" applyAlignment="1">
      <alignment horizontal="right" vertical="center"/>
    </xf>
    <xf numFmtId="164" fontId="11" fillId="0" borderId="0" xfId="2" applyNumberFormat="1" applyFont="1" applyFill="1" applyBorder="1" applyAlignment="1">
      <alignment horizontal="right" vertical="center"/>
    </xf>
    <xf numFmtId="43" fontId="11" fillId="0" borderId="0" xfId="1" applyFont="1" applyFill="1" applyBorder="1" applyAlignment="1">
      <alignment horizontal="center" vertical="center" wrapText="1"/>
    </xf>
    <xf numFmtId="169" fontId="11" fillId="0" borderId="0" xfId="0" applyNumberFormat="1" applyFont="1" applyAlignment="1">
      <alignment horizontal="center" wrapText="1"/>
    </xf>
    <xf numFmtId="10" fontId="11" fillId="0" borderId="0" xfId="0" applyNumberFormat="1" applyFont="1" applyAlignment="1">
      <alignment horizontal="right"/>
    </xf>
    <xf numFmtId="0" fontId="10" fillId="2" borderId="1" xfId="0" applyFont="1" applyFill="1" applyBorder="1" applyAlignment="1">
      <alignment horizontal="center" vertical="center" wrapText="1"/>
    </xf>
    <xf numFmtId="0" fontId="10" fillId="0" borderId="1" xfId="0" applyFont="1" applyFill="1" applyBorder="1" applyAlignment="1">
      <alignment horizontal="left" vertical="center" wrapText="1"/>
    </xf>
    <xf numFmtId="0" fontId="11" fillId="0" borderId="8" xfId="0" applyFont="1" applyFill="1" applyBorder="1" applyAlignment="1">
      <alignment horizontal="left" vertical="center" wrapText="1"/>
    </xf>
    <xf numFmtId="0" fontId="11" fillId="0" borderId="10" xfId="0" applyFont="1" applyFill="1" applyBorder="1" applyAlignment="1">
      <alignment horizontal="center" wrapText="1"/>
    </xf>
    <xf numFmtId="0" fontId="11" fillId="0" borderId="4" xfId="0" applyFont="1" applyFill="1" applyBorder="1" applyAlignment="1">
      <alignment horizontal="center" vertical="center" wrapText="1"/>
    </xf>
    <xf numFmtId="0" fontId="11" fillId="0" borderId="11" xfId="0" applyFont="1" applyBorder="1" applyAlignment="1">
      <alignment horizontal="center" vertical="center" wrapText="1"/>
    </xf>
    <xf numFmtId="10" fontId="11" fillId="0" borderId="1" xfId="0" applyNumberFormat="1" applyFont="1" applyFill="1" applyBorder="1" applyAlignment="1">
      <alignment vertical="center" wrapText="1"/>
    </xf>
    <xf numFmtId="43" fontId="11" fillId="0" borderId="1" xfId="1" applyFont="1" applyBorder="1" applyAlignment="1">
      <alignment vertical="center" wrapText="1"/>
    </xf>
    <xf numFmtId="0" fontId="11" fillId="0" borderId="1" xfId="0" applyFont="1" applyFill="1" applyBorder="1" applyAlignment="1">
      <alignment vertical="center" wrapText="1"/>
    </xf>
    <xf numFmtId="10" fontId="11" fillId="0" borderId="1" xfId="2" applyNumberFormat="1" applyFont="1" applyFill="1" applyBorder="1" applyAlignment="1">
      <alignment vertical="center" wrapText="1"/>
    </xf>
    <xf numFmtId="43" fontId="11" fillId="0" borderId="1" xfId="1" applyFont="1" applyFill="1" applyBorder="1" applyAlignment="1">
      <alignment vertical="center" wrapText="1"/>
    </xf>
    <xf numFmtId="10" fontId="11" fillId="0" borderId="1" xfId="0" applyNumberFormat="1" applyFont="1" applyBorder="1" applyAlignment="1">
      <alignment vertical="center" wrapText="1"/>
    </xf>
    <xf numFmtId="0" fontId="11" fillId="0" borderId="4" xfId="0" applyFont="1" applyBorder="1" applyAlignment="1">
      <alignment horizontal="center" vertical="center" wrapText="1"/>
    </xf>
    <xf numFmtId="39" fontId="11" fillId="0" borderId="0" xfId="0" applyNumberFormat="1" applyFont="1" applyFill="1" applyAlignment="1">
      <alignment horizontal="right"/>
    </xf>
    <xf numFmtId="0" fontId="10" fillId="0" borderId="10" xfId="0" applyFont="1" applyFill="1" applyBorder="1" applyAlignment="1">
      <alignment horizontal="center" vertical="center" wrapText="1"/>
    </xf>
    <xf numFmtId="39" fontId="11" fillId="0" borderId="11" xfId="0" applyNumberFormat="1" applyFont="1" applyBorder="1" applyAlignment="1">
      <alignment horizontal="right" vertical="center" wrapText="1"/>
    </xf>
    <xf numFmtId="0" fontId="16" fillId="0" borderId="1" xfId="0" applyFont="1" applyFill="1" applyBorder="1" applyAlignment="1">
      <alignment vertical="center" wrapText="1"/>
    </xf>
    <xf numFmtId="0" fontId="17" fillId="0" borderId="1" xfId="0" applyFont="1" applyFill="1" applyBorder="1" applyAlignment="1">
      <alignment vertical="center" wrapText="1"/>
    </xf>
    <xf numFmtId="169" fontId="16" fillId="0" borderId="8" xfId="0" applyNumberFormat="1" applyFont="1" applyFill="1" applyBorder="1" applyAlignment="1">
      <alignment horizontal="center" vertical="center" wrapText="1"/>
    </xf>
    <xf numFmtId="0" fontId="16" fillId="0" borderId="12" xfId="0" applyFont="1" applyFill="1" applyBorder="1" applyAlignment="1">
      <alignment horizontal="center" vertical="center" wrapText="1"/>
    </xf>
    <xf numFmtId="39" fontId="11" fillId="0" borderId="11" xfId="0" applyNumberFormat="1" applyFont="1" applyBorder="1" applyAlignment="1">
      <alignment horizontal="center" vertical="center" wrapText="1"/>
    </xf>
    <xf numFmtId="0" fontId="10" fillId="8" borderId="1" xfId="0" applyFont="1" applyFill="1" applyBorder="1" applyAlignment="1">
      <alignment horizontal="center" vertical="center" wrapText="1"/>
    </xf>
    <xf numFmtId="0" fontId="11" fillId="8" borderId="1" xfId="0" applyFont="1" applyFill="1" applyBorder="1" applyAlignment="1">
      <alignment horizontal="center" vertical="center" wrapText="1"/>
    </xf>
    <xf numFmtId="0" fontId="18" fillId="0" borderId="0" xfId="0" applyFont="1"/>
    <xf numFmtId="0" fontId="11" fillId="0" borderId="13" xfId="0" applyFont="1" applyBorder="1" applyAlignment="1">
      <alignment horizontal="center" vertical="center" wrapText="1"/>
    </xf>
    <xf numFmtId="2" fontId="13" fillId="0" borderId="0" xfId="4" applyNumberFormat="1" applyFont="1" applyFill="1" applyAlignment="1">
      <alignment horizontal="center" vertical="center" wrapText="1"/>
    </xf>
    <xf numFmtId="0" fontId="6" fillId="0" borderId="0" xfId="4" applyFont="1" applyAlignment="1"/>
    <xf numFmtId="0" fontId="6" fillId="0" borderId="1" xfId="4" applyFont="1" applyBorder="1" applyAlignment="1">
      <alignment horizontal="center" vertical="center" wrapText="1"/>
    </xf>
    <xf numFmtId="170" fontId="6" fillId="0" borderId="1" xfId="1" applyNumberFormat="1" applyFont="1" applyBorder="1" applyAlignment="1">
      <alignment horizontal="center" vertical="center"/>
    </xf>
    <xf numFmtId="0" fontId="6" fillId="0" borderId="0" xfId="4" applyFont="1"/>
    <xf numFmtId="2" fontId="13" fillId="0" borderId="0" xfId="4" applyNumberFormat="1" applyFont="1" applyFill="1" applyAlignment="1">
      <alignment horizontal="center" wrapText="1"/>
    </xf>
    <xf numFmtId="49" fontId="13" fillId="4" borderId="0" xfId="4" applyNumberFormat="1" applyFont="1" applyFill="1" applyAlignment="1">
      <alignment horizontal="center" vertical="center" wrapText="1"/>
    </xf>
    <xf numFmtId="0" fontId="13" fillId="3" borderId="10" xfId="4" applyFont="1" applyFill="1" applyBorder="1" applyAlignment="1">
      <alignment horizontal="center" vertical="center" wrapText="1"/>
    </xf>
    <xf numFmtId="0" fontId="13" fillId="3" borderId="14" xfId="4" applyFont="1" applyFill="1" applyBorder="1" applyAlignment="1">
      <alignment horizontal="center" vertical="center" wrapText="1"/>
    </xf>
    <xf numFmtId="0" fontId="13" fillId="3" borderId="15" xfId="4" applyFont="1" applyFill="1" applyBorder="1" applyAlignment="1">
      <alignment horizontal="center" vertical="center" wrapText="1"/>
    </xf>
    <xf numFmtId="0" fontId="13" fillId="3" borderId="16" xfId="4" applyFont="1" applyFill="1" applyBorder="1" applyAlignment="1">
      <alignment horizontal="center" vertical="center" wrapText="1"/>
    </xf>
    <xf numFmtId="0" fontId="13" fillId="3" borderId="16" xfId="4" applyFont="1" applyFill="1" applyBorder="1" applyAlignment="1">
      <alignment horizontal="center" vertical="center" wrapText="1"/>
    </xf>
    <xf numFmtId="0" fontId="13" fillId="3" borderId="17" xfId="4" applyFont="1" applyFill="1" applyBorder="1" applyAlignment="1">
      <alignment horizontal="center" vertical="center" wrapText="1"/>
    </xf>
    <xf numFmtId="0" fontId="13" fillId="3" borderId="18" xfId="4" applyFont="1" applyFill="1" applyBorder="1" applyAlignment="1">
      <alignment horizontal="center" vertical="center" wrapText="1"/>
    </xf>
    <xf numFmtId="0" fontId="13" fillId="9" borderId="19" xfId="4" applyFont="1" applyFill="1" applyBorder="1" applyAlignment="1">
      <alignment horizontal="center" vertical="center" wrapText="1"/>
    </xf>
    <xf numFmtId="0" fontId="15" fillId="9" borderId="19" xfId="4" applyFont="1" applyFill="1" applyBorder="1" applyAlignment="1">
      <alignment horizontal="center" vertical="center" wrapText="1"/>
    </xf>
    <xf numFmtId="0" fontId="13" fillId="9" borderId="20" xfId="4" applyFont="1" applyFill="1" applyBorder="1" applyAlignment="1">
      <alignment horizontal="center" vertical="center" wrapText="1"/>
    </xf>
    <xf numFmtId="14" fontId="13" fillId="9" borderId="21" xfId="4" applyNumberFormat="1" applyFont="1" applyFill="1" applyBorder="1" applyAlignment="1">
      <alignment horizontal="center" vertical="center" wrapText="1"/>
    </xf>
    <xf numFmtId="0" fontId="6" fillId="9" borderId="22" xfId="4" applyFont="1" applyFill="1" applyBorder="1" applyAlignment="1">
      <alignment horizontal="center" vertical="center" wrapText="1"/>
    </xf>
    <xf numFmtId="0" fontId="6" fillId="9" borderId="23" xfId="4" applyFont="1" applyFill="1" applyBorder="1" applyAlignment="1">
      <alignment horizontal="justify" vertical="center" wrapText="1"/>
    </xf>
    <xf numFmtId="0" fontId="6" fillId="9" borderId="24" xfId="4" applyFont="1" applyFill="1" applyBorder="1" applyAlignment="1">
      <alignment horizontal="justify" vertical="center" wrapText="1"/>
    </xf>
    <xf numFmtId="0" fontId="6" fillId="9" borderId="25" xfId="4" applyFont="1" applyFill="1" applyBorder="1" applyAlignment="1">
      <alignment horizontal="justify" vertical="center" wrapText="1"/>
    </xf>
    <xf numFmtId="0" fontId="6" fillId="9" borderId="26" xfId="4" applyFont="1" applyFill="1" applyBorder="1" applyAlignment="1">
      <alignment horizontal="justify" vertical="center" wrapText="1"/>
    </xf>
    <xf numFmtId="3" fontId="6" fillId="9" borderId="21" xfId="4" applyNumberFormat="1" applyFont="1" applyFill="1" applyBorder="1" applyAlignment="1">
      <alignment horizontal="center" vertical="center" wrapText="1"/>
    </xf>
    <xf numFmtId="170" fontId="6" fillId="2" borderId="1" xfId="1" applyNumberFormat="1" applyFont="1" applyFill="1" applyBorder="1" applyAlignment="1">
      <alignment horizontal="center" vertical="center"/>
    </xf>
    <xf numFmtId="0" fontId="13" fillId="9" borderId="27" xfId="4" applyFont="1" applyFill="1" applyBorder="1" applyAlignment="1">
      <alignment horizontal="center" vertical="center" wrapText="1"/>
    </xf>
    <xf numFmtId="0" fontId="15" fillId="9" borderId="27" xfId="4" applyFont="1" applyFill="1" applyBorder="1" applyAlignment="1">
      <alignment horizontal="center" vertical="center" wrapText="1"/>
    </xf>
    <xf numFmtId="0" fontId="13" fillId="9" borderId="28" xfId="4" applyFont="1" applyFill="1" applyBorder="1" applyAlignment="1">
      <alignment horizontal="center" vertical="center" wrapText="1"/>
    </xf>
    <xf numFmtId="14" fontId="13" fillId="9" borderId="29" xfId="4" applyNumberFormat="1" applyFont="1" applyFill="1" applyBorder="1" applyAlignment="1">
      <alignment horizontal="center" vertical="center" wrapText="1"/>
    </xf>
    <xf numFmtId="0" fontId="6" fillId="9" borderId="9" xfId="4" applyFont="1" applyFill="1" applyBorder="1" applyAlignment="1">
      <alignment horizontal="center" vertical="center" wrapText="1"/>
    </xf>
    <xf numFmtId="0" fontId="6" fillId="9" borderId="30" xfId="4" applyFont="1" applyFill="1" applyBorder="1" applyAlignment="1">
      <alignment horizontal="justify" vertical="center" wrapText="1"/>
    </xf>
    <xf numFmtId="0" fontId="6" fillId="9" borderId="31" xfId="4" applyFont="1" applyFill="1" applyBorder="1" applyAlignment="1">
      <alignment horizontal="justify" vertical="center" wrapText="1"/>
    </xf>
    <xf numFmtId="0" fontId="6" fillId="9" borderId="32" xfId="4" applyFont="1" applyFill="1" applyBorder="1" applyAlignment="1">
      <alignment horizontal="justify" vertical="center" wrapText="1"/>
    </xf>
    <xf numFmtId="0" fontId="6" fillId="9" borderId="33" xfId="4" applyFont="1" applyFill="1" applyBorder="1" applyAlignment="1">
      <alignment horizontal="justify" vertical="center" wrapText="1"/>
    </xf>
    <xf numFmtId="3" fontId="6" fillId="9" borderId="29" xfId="4" applyNumberFormat="1" applyFont="1" applyFill="1" applyBorder="1" applyAlignment="1">
      <alignment horizontal="center" vertical="center" wrapText="1"/>
    </xf>
    <xf numFmtId="0" fontId="13" fillId="0" borderId="0" xfId="4" applyFont="1" applyAlignment="1">
      <alignment vertical="center"/>
    </xf>
    <xf numFmtId="3" fontId="13" fillId="0" borderId="0" xfId="4" applyNumberFormat="1" applyFont="1" applyAlignment="1">
      <alignment vertical="center"/>
    </xf>
    <xf numFmtId="0" fontId="6" fillId="0" borderId="0" xfId="4" applyFont="1" applyFill="1" applyBorder="1" applyAlignment="1">
      <alignment horizontal="left" wrapText="1"/>
    </xf>
    <xf numFmtId="0" fontId="6" fillId="0" borderId="0" xfId="4" applyFont="1" applyAlignment="1">
      <alignment wrapText="1"/>
    </xf>
    <xf numFmtId="0" fontId="13" fillId="0" borderId="0" xfId="4" applyFont="1" applyFill="1" applyAlignment="1">
      <alignment horizontal="center" wrapText="1"/>
    </xf>
    <xf numFmtId="171" fontId="6" fillId="0" borderId="0" xfId="4" applyNumberFormat="1" applyFont="1" applyFill="1" applyBorder="1" applyAlignment="1">
      <alignment horizontal="right" wrapText="1"/>
    </xf>
    <xf numFmtId="0" fontId="6" fillId="0" borderId="0" xfId="4" applyFont="1" applyBorder="1" applyAlignment="1">
      <alignment horizontal="center" wrapText="1"/>
    </xf>
    <xf numFmtId="168" fontId="6" fillId="0" borderId="0" xfId="1" applyNumberFormat="1" applyFont="1" applyFill="1" applyBorder="1" applyAlignment="1">
      <alignment horizontal="center" vertical="center"/>
    </xf>
    <xf numFmtId="1" fontId="6" fillId="0" borderId="0" xfId="4" applyNumberFormat="1" applyFont="1" applyFill="1" applyBorder="1" applyAlignment="1">
      <alignment horizontal="right" wrapText="1"/>
    </xf>
    <xf numFmtId="39" fontId="6" fillId="0" borderId="0" xfId="4" applyNumberFormat="1" applyFont="1" applyAlignment="1">
      <alignment horizontal="center" wrapText="1"/>
    </xf>
    <xf numFmtId="1" fontId="6" fillId="0" borderId="0" xfId="4" applyNumberFormat="1" applyFont="1" applyBorder="1" applyAlignment="1">
      <alignment horizontal="right" wrapText="1"/>
    </xf>
    <xf numFmtId="0" fontId="13" fillId="0" borderId="0" xfId="4" applyFont="1" applyAlignment="1">
      <alignment horizontal="center" wrapText="1"/>
    </xf>
    <xf numFmtId="15" fontId="6" fillId="0" borderId="0" xfId="4" applyNumberFormat="1" applyFont="1"/>
    <xf numFmtId="39" fontId="6" fillId="0" borderId="0" xfId="4" applyNumberFormat="1" applyFont="1" applyFill="1" applyAlignment="1">
      <alignment horizontal="center" wrapText="1"/>
    </xf>
    <xf numFmtId="0" fontId="6" fillId="0" borderId="0" xfId="4" applyFont="1" applyAlignment="1">
      <alignment horizontal="center" wrapText="1"/>
    </xf>
    <xf numFmtId="0" fontId="13" fillId="0" borderId="0" xfId="4" applyFont="1" applyAlignment="1">
      <alignment horizontal="right" wrapText="1"/>
    </xf>
    <xf numFmtId="0" fontId="6" fillId="0" borderId="0" xfId="4" applyFont="1" applyBorder="1" applyAlignment="1">
      <alignment horizontal="left" wrapText="1"/>
    </xf>
    <xf numFmtId="0" fontId="13" fillId="10" borderId="0" xfId="4" applyFont="1" applyFill="1" applyAlignment="1">
      <alignment horizontal="right" wrapText="1"/>
    </xf>
    <xf numFmtId="1" fontId="13" fillId="10" borderId="0" xfId="4" applyNumberFormat="1" applyFont="1" applyFill="1" applyAlignment="1">
      <alignment horizontal="center" wrapText="1"/>
    </xf>
    <xf numFmtId="0" fontId="13" fillId="10" borderId="0" xfId="4" applyFont="1" applyFill="1" applyAlignment="1">
      <alignment horizontal="center" vertical="center" wrapText="1"/>
    </xf>
    <xf numFmtId="0" fontId="13" fillId="10" borderId="0" xfId="4" applyFont="1" applyFill="1" applyAlignment="1">
      <alignment horizontal="center" vertical="center" wrapText="1"/>
    </xf>
    <xf numFmtId="0" fontId="6" fillId="10" borderId="0" xfId="4" applyFont="1" applyFill="1" applyAlignment="1">
      <alignment horizontal="center" vertical="center" wrapText="1"/>
    </xf>
    <xf numFmtId="0" fontId="6" fillId="10" borderId="0" xfId="4" applyFont="1" applyFill="1" applyAlignment="1">
      <alignment horizontal="center" vertical="center" wrapText="1"/>
    </xf>
    <xf numFmtId="0" fontId="6" fillId="0" borderId="0" xfId="4" applyFont="1" applyAlignment="1">
      <alignment vertical="center" wrapText="1"/>
    </xf>
    <xf numFmtId="0" fontId="6" fillId="0" borderId="0" xfId="4" applyFont="1" applyAlignment="1">
      <alignment vertical="center"/>
    </xf>
    <xf numFmtId="15" fontId="6" fillId="0" borderId="0" xfId="4" applyNumberFormat="1" applyFont="1" applyAlignment="1">
      <alignment horizontal="right" wrapText="1"/>
    </xf>
    <xf numFmtId="0" fontId="19" fillId="11" borderId="34" xfId="4" applyFont="1" applyFill="1" applyBorder="1" applyAlignment="1">
      <alignment horizontal="center" vertical="center" wrapText="1"/>
    </xf>
    <xf numFmtId="0" fontId="19" fillId="11" borderId="35" xfId="4" applyFont="1" applyFill="1" applyBorder="1" applyAlignment="1">
      <alignment horizontal="center" vertical="center" wrapText="1"/>
    </xf>
    <xf numFmtId="0" fontId="19" fillId="11" borderId="36" xfId="4" applyFont="1" applyFill="1" applyBorder="1" applyAlignment="1">
      <alignment horizontal="center" vertical="center" wrapText="1"/>
    </xf>
    <xf numFmtId="0" fontId="19" fillId="11" borderId="17" xfId="4" applyFont="1" applyFill="1" applyBorder="1" applyAlignment="1">
      <alignment horizontal="center" vertical="center" wrapText="1"/>
    </xf>
    <xf numFmtId="0" fontId="19" fillId="11" borderId="36" xfId="4" applyFont="1" applyFill="1" applyBorder="1" applyAlignment="1">
      <alignment horizontal="center" vertical="center" wrapText="1"/>
    </xf>
    <xf numFmtId="0" fontId="19" fillId="11" borderId="18" xfId="4" applyFont="1" applyFill="1" applyBorder="1" applyAlignment="1">
      <alignment horizontal="center" vertical="center" wrapText="1"/>
    </xf>
    <xf numFmtId="0" fontId="6" fillId="0" borderId="37" xfId="4" applyFont="1" applyBorder="1" applyAlignment="1">
      <alignment horizontal="center" vertical="center" wrapText="1"/>
    </xf>
    <xf numFmtId="9" fontId="6" fillId="12" borderId="11" xfId="4" applyNumberFormat="1" applyFont="1" applyFill="1" applyBorder="1" applyAlignment="1">
      <alignment horizontal="center" vertical="center" wrapText="1"/>
    </xf>
    <xf numFmtId="1" fontId="13" fillId="12" borderId="38" xfId="4" applyNumberFormat="1" applyFont="1" applyFill="1" applyBorder="1" applyAlignment="1">
      <alignment horizontal="center" vertical="center" wrapText="1"/>
    </xf>
    <xf numFmtId="14" fontId="6" fillId="12" borderId="11" xfId="4" applyNumberFormat="1" applyFont="1" applyFill="1" applyBorder="1" applyAlignment="1">
      <alignment horizontal="center" vertical="center" wrapText="1"/>
    </xf>
    <xf numFmtId="0" fontId="6" fillId="0" borderId="11" xfId="4" applyNumberFormat="1" applyFont="1" applyBorder="1" applyAlignment="1">
      <alignment horizontal="center" vertical="center" wrapText="1"/>
    </xf>
    <xf numFmtId="0" fontId="6" fillId="12" borderId="11" xfId="4" applyFont="1" applyFill="1" applyBorder="1" applyAlignment="1">
      <alignment horizontal="center" vertical="center" wrapText="1"/>
    </xf>
    <xf numFmtId="9" fontId="6" fillId="12" borderId="11" xfId="2" applyFont="1" applyFill="1" applyBorder="1" applyAlignment="1">
      <alignment horizontal="justify" vertical="center" wrapText="1"/>
    </xf>
    <xf numFmtId="172" fontId="6" fillId="12" borderId="11" xfId="4" applyNumberFormat="1" applyFont="1" applyFill="1" applyBorder="1" applyAlignment="1">
      <alignment horizontal="center" vertical="center" wrapText="1"/>
    </xf>
    <xf numFmtId="170" fontId="6" fillId="12" borderId="11" xfId="4" applyNumberFormat="1" applyFont="1" applyFill="1" applyBorder="1" applyAlignment="1">
      <alignment horizontal="center" vertical="center" wrapText="1"/>
    </xf>
    <xf numFmtId="4" fontId="6" fillId="0" borderId="11" xfId="4" applyNumberFormat="1" applyFont="1" applyBorder="1" applyAlignment="1">
      <alignment horizontal="center" vertical="center" wrapText="1"/>
    </xf>
    <xf numFmtId="0" fontId="6" fillId="0" borderId="11" xfId="4" applyNumberFormat="1" applyFont="1" applyBorder="1" applyAlignment="1">
      <alignment horizontal="center" vertical="center" wrapText="1"/>
    </xf>
    <xf numFmtId="0" fontId="6" fillId="0" borderId="13" xfId="4" applyNumberFormat="1" applyFont="1" applyBorder="1" applyAlignment="1">
      <alignment horizontal="center" vertical="center" wrapText="1"/>
    </xf>
    <xf numFmtId="173" fontId="13" fillId="0" borderId="3" xfId="4" applyNumberFormat="1" applyFont="1" applyFill="1" applyBorder="1" applyAlignment="1">
      <alignment horizontal="center" vertical="center" wrapText="1"/>
    </xf>
    <xf numFmtId="0" fontId="6" fillId="0" borderId="5" xfId="4" applyFont="1" applyBorder="1" applyAlignment="1">
      <alignment horizontal="center" vertical="center" wrapText="1"/>
    </xf>
    <xf numFmtId="9" fontId="6" fillId="12" borderId="1" xfId="4" applyNumberFormat="1" applyFont="1" applyFill="1" applyBorder="1" applyAlignment="1">
      <alignment horizontal="center" vertical="center" wrapText="1"/>
    </xf>
    <xf numFmtId="1" fontId="13" fillId="12" borderId="39" xfId="4" applyNumberFormat="1" applyFont="1" applyFill="1" applyBorder="1" applyAlignment="1">
      <alignment horizontal="center" vertical="center" wrapText="1"/>
    </xf>
    <xf numFmtId="14" fontId="6" fillId="12" borderId="1" xfId="4" applyNumberFormat="1" applyFont="1" applyFill="1" applyBorder="1" applyAlignment="1">
      <alignment horizontal="center" vertical="center" wrapText="1"/>
    </xf>
    <xf numFmtId="0" fontId="6" fillId="0" borderId="1" xfId="4" applyNumberFormat="1" applyFont="1" applyBorder="1" applyAlignment="1">
      <alignment horizontal="center" vertical="center" wrapText="1"/>
    </xf>
    <xf numFmtId="0" fontId="6" fillId="12" borderId="1" xfId="4" applyFont="1" applyFill="1" applyBorder="1" applyAlignment="1">
      <alignment horizontal="center" vertical="center"/>
    </xf>
    <xf numFmtId="9" fontId="6" fillId="12" borderId="1" xfId="2" applyFont="1" applyFill="1" applyBorder="1" applyAlignment="1">
      <alignment horizontal="justify" vertical="center" wrapText="1"/>
    </xf>
    <xf numFmtId="172" fontId="6" fillId="8" borderId="1" xfId="4" applyNumberFormat="1" applyFont="1" applyFill="1" applyBorder="1" applyAlignment="1">
      <alignment horizontal="center" vertical="center" wrapText="1"/>
    </xf>
    <xf numFmtId="170" fontId="6" fillId="12" borderId="1" xfId="4" applyNumberFormat="1" applyFont="1" applyFill="1" applyBorder="1" applyAlignment="1">
      <alignment horizontal="center" vertical="center" wrapText="1"/>
    </xf>
    <xf numFmtId="172" fontId="6" fillId="12" borderId="1" xfId="4" applyNumberFormat="1" applyFont="1" applyFill="1" applyBorder="1" applyAlignment="1">
      <alignment horizontal="center" vertical="center" wrapText="1"/>
    </xf>
    <xf numFmtId="173" fontId="13" fillId="0" borderId="3" xfId="4" applyNumberFormat="1" applyFont="1" applyBorder="1" applyAlignment="1">
      <alignment horizontal="center" vertical="center" wrapText="1"/>
    </xf>
    <xf numFmtId="0" fontId="6" fillId="0" borderId="28" xfId="4" applyFont="1" applyBorder="1" applyAlignment="1">
      <alignment horizontal="center" vertical="center" wrapText="1"/>
    </xf>
    <xf numFmtId="9" fontId="6" fillId="12" borderId="40" xfId="4" applyNumberFormat="1" applyFont="1" applyFill="1" applyBorder="1" applyAlignment="1">
      <alignment horizontal="center" vertical="center" wrapText="1"/>
    </xf>
    <xf numFmtId="1" fontId="13" fillId="12" borderId="12" xfId="4" applyNumberFormat="1" applyFont="1" applyFill="1" applyBorder="1" applyAlignment="1">
      <alignment horizontal="center" vertical="center" wrapText="1"/>
    </xf>
    <xf numFmtId="14" fontId="6" fillId="12" borderId="40" xfId="4" applyNumberFormat="1" applyFont="1" applyFill="1" applyBorder="1" applyAlignment="1">
      <alignment horizontal="center" vertical="center" wrapText="1"/>
    </xf>
    <xf numFmtId="0" fontId="6" fillId="0" borderId="40" xfId="4" applyNumberFormat="1" applyFont="1" applyBorder="1" applyAlignment="1">
      <alignment horizontal="center" vertical="center" wrapText="1"/>
    </xf>
    <xf numFmtId="0" fontId="6" fillId="12" borderId="41" xfId="4" applyFont="1" applyFill="1" applyBorder="1" applyAlignment="1">
      <alignment horizontal="center" vertical="center"/>
    </xf>
    <xf numFmtId="0" fontId="19" fillId="0" borderId="36" xfId="4" applyFont="1" applyFill="1" applyBorder="1" applyAlignment="1">
      <alignment horizontal="right" vertical="center" wrapText="1"/>
    </xf>
    <xf numFmtId="0" fontId="19" fillId="0" borderId="16" xfId="4" applyFont="1" applyFill="1" applyBorder="1" applyAlignment="1">
      <alignment horizontal="right" vertical="center" wrapText="1"/>
    </xf>
    <xf numFmtId="4" fontId="19" fillId="11" borderId="34" xfId="4" applyNumberFormat="1" applyFont="1" applyFill="1" applyBorder="1" applyAlignment="1">
      <alignment horizontal="center" vertical="center" wrapText="1"/>
    </xf>
    <xf numFmtId="0" fontId="19" fillId="0" borderId="35" xfId="4" applyFont="1" applyFill="1" applyBorder="1" applyAlignment="1">
      <alignment vertical="center" wrapText="1"/>
    </xf>
    <xf numFmtId="0" fontId="19" fillId="0" borderId="36" xfId="4" applyFont="1" applyFill="1" applyBorder="1" applyAlignment="1">
      <alignment horizontal="center" vertical="center" wrapText="1"/>
    </xf>
    <xf numFmtId="173" fontId="13" fillId="0" borderId="18" xfId="4" applyNumberFormat="1" applyFont="1" applyFill="1" applyBorder="1" applyAlignment="1">
      <alignment horizontal="center" vertical="center" wrapText="1"/>
    </xf>
    <xf numFmtId="0" fontId="3" fillId="11" borderId="34" xfId="4" applyFont="1" applyFill="1" applyBorder="1" applyAlignment="1">
      <alignment horizontal="center" vertical="center" wrapText="1"/>
    </xf>
    <xf numFmtId="0" fontId="3" fillId="11" borderId="35" xfId="4" applyFont="1" applyFill="1" applyBorder="1" applyAlignment="1">
      <alignment horizontal="center" vertical="center" wrapText="1"/>
    </xf>
    <xf numFmtId="0" fontId="3" fillId="11" borderId="36" xfId="4" applyFont="1" applyFill="1" applyBorder="1" applyAlignment="1">
      <alignment horizontal="center" vertical="center" wrapText="1"/>
    </xf>
    <xf numFmtId="0" fontId="3" fillId="11" borderId="17" xfId="4" applyFont="1" applyFill="1" applyBorder="1" applyAlignment="1">
      <alignment horizontal="center" vertical="center" wrapText="1"/>
    </xf>
    <xf numFmtId="0" fontId="3" fillId="11" borderId="36" xfId="4" applyFont="1" applyFill="1" applyBorder="1" applyAlignment="1">
      <alignment horizontal="center" vertical="center" wrapText="1"/>
    </xf>
    <xf numFmtId="0" fontId="3" fillId="11" borderId="18" xfId="4" applyFont="1" applyFill="1" applyBorder="1" applyAlignment="1">
      <alignment horizontal="center" vertical="center" wrapText="1"/>
    </xf>
    <xf numFmtId="0" fontId="15" fillId="0" borderId="0" xfId="4" applyFont="1" applyAlignment="1"/>
    <xf numFmtId="0" fontId="15" fillId="0" borderId="0" xfId="4" applyFont="1"/>
    <xf numFmtId="0" fontId="6" fillId="0" borderId="0" xfId="4" applyFont="1" applyFill="1" applyBorder="1" applyAlignment="1">
      <alignment vertical="center" wrapText="1"/>
    </xf>
    <xf numFmtId="9" fontId="6" fillId="0" borderId="0" xfId="4" applyNumberFormat="1" applyFont="1" applyFill="1" applyBorder="1" applyAlignment="1">
      <alignment vertical="center" wrapText="1"/>
    </xf>
    <xf numFmtId="1" fontId="13" fillId="0" borderId="0" xfId="4" applyNumberFormat="1" applyFont="1" applyFill="1" applyBorder="1" applyAlignment="1">
      <alignment vertical="center" wrapText="1"/>
    </xf>
    <xf numFmtId="15" fontId="6" fillId="0" borderId="0" xfId="4" applyNumberFormat="1" applyFont="1" applyFill="1" applyBorder="1" applyAlignment="1">
      <alignment vertical="center" wrapText="1"/>
    </xf>
    <xf numFmtId="0" fontId="6" fillId="0" borderId="0" xfId="4" applyFont="1" applyFill="1" applyBorder="1" applyAlignment="1">
      <alignment vertical="center"/>
    </xf>
    <xf numFmtId="0" fontId="6" fillId="0" borderId="0" xfId="4" applyFont="1" applyFill="1" applyBorder="1" applyAlignment="1">
      <alignment horizontal="center" vertical="center"/>
    </xf>
    <xf numFmtId="15" fontId="6" fillId="0" borderId="0" xfId="4" applyNumberFormat="1" applyFont="1" applyFill="1" applyBorder="1" applyAlignment="1">
      <alignment horizontal="right" vertical="center" wrapText="1"/>
    </xf>
    <xf numFmtId="39" fontId="6" fillId="0" borderId="0" xfId="4" applyNumberFormat="1" applyFont="1" applyFill="1" applyBorder="1" applyAlignment="1">
      <alignment horizontal="right" vertical="center" wrapText="1"/>
    </xf>
    <xf numFmtId="0" fontId="6" fillId="0" borderId="0" xfId="4" applyNumberFormat="1" applyFont="1" applyFill="1" applyBorder="1" applyAlignment="1">
      <alignment horizontal="right" vertical="center" wrapText="1"/>
    </xf>
    <xf numFmtId="39" fontId="13" fillId="10" borderId="0" xfId="4" applyNumberFormat="1" applyFont="1" applyFill="1" applyAlignment="1">
      <alignment horizontal="center" wrapText="1"/>
    </xf>
    <xf numFmtId="0" fontId="6" fillId="12" borderId="1" xfId="4" applyFont="1" applyFill="1" applyBorder="1" applyAlignment="1">
      <alignment horizontal="center" vertical="center" wrapText="1"/>
    </xf>
    <xf numFmtId="0" fontId="6" fillId="0" borderId="1" xfId="4" applyFont="1" applyBorder="1" applyAlignment="1">
      <alignment horizontal="center" vertical="center"/>
    </xf>
    <xf numFmtId="0" fontId="6" fillId="0" borderId="13" xfId="4" applyNumberFormat="1" applyFont="1" applyFill="1" applyBorder="1" applyAlignment="1">
      <alignment horizontal="center" vertical="center" wrapText="1"/>
    </xf>
    <xf numFmtId="173" fontId="12" fillId="0" borderId="3" xfId="4" applyNumberFormat="1" applyFont="1" applyFill="1" applyBorder="1" applyAlignment="1">
      <alignment horizontal="center" vertical="center" wrapText="1"/>
    </xf>
    <xf numFmtId="0" fontId="6" fillId="0" borderId="39" xfId="4" applyNumberFormat="1" applyFont="1" applyBorder="1" applyAlignment="1">
      <alignment horizontal="center" vertical="center" wrapText="1"/>
    </xf>
    <xf numFmtId="0" fontId="6" fillId="12" borderId="41" xfId="4" applyFont="1" applyFill="1" applyBorder="1" applyAlignment="1">
      <alignment horizontal="center" vertical="center" wrapText="1"/>
    </xf>
    <xf numFmtId="0" fontId="6" fillId="0" borderId="42" xfId="4" applyNumberFormat="1" applyFont="1" applyBorder="1" applyAlignment="1">
      <alignment horizontal="justify" vertical="center" wrapText="1"/>
    </xf>
    <xf numFmtId="173" fontId="13" fillId="0" borderId="18" xfId="4" applyNumberFormat="1" applyFont="1" applyBorder="1" applyAlignment="1">
      <alignment horizontal="center" vertical="center" wrapText="1"/>
    </xf>
    <xf numFmtId="0" fontId="6" fillId="0" borderId="0" xfId="4" applyFont="1" applyAlignment="1">
      <alignment horizontal="center" vertical="center"/>
    </xf>
    <xf numFmtId="0" fontId="6" fillId="12" borderId="11" xfId="4" applyFont="1" applyFill="1" applyBorder="1" applyAlignment="1">
      <alignment horizontal="center" vertical="center"/>
    </xf>
    <xf numFmtId="173" fontId="12" fillId="0" borderId="43" xfId="4" applyNumberFormat="1" applyFont="1" applyFill="1" applyBorder="1" applyAlignment="1">
      <alignment horizontal="center" vertical="center" wrapText="1"/>
    </xf>
    <xf numFmtId="173" fontId="13" fillId="0" borderId="43" xfId="4" applyNumberFormat="1" applyFont="1" applyBorder="1" applyAlignment="1">
      <alignment horizontal="center" vertical="center" wrapText="1"/>
    </xf>
    <xf numFmtId="0" fontId="11" fillId="0" borderId="1" xfId="4" applyFont="1" applyBorder="1" applyAlignment="1">
      <alignment horizontal="center"/>
    </xf>
    <xf numFmtId="170" fontId="6" fillId="0" borderId="1" xfId="1" applyNumberFormat="1" applyFont="1" applyBorder="1"/>
    <xf numFmtId="0" fontId="15" fillId="0" borderId="1" xfId="4" applyFont="1" applyBorder="1" applyAlignment="1">
      <alignment horizontal="center"/>
    </xf>
    <xf numFmtId="170" fontId="15" fillId="0" borderId="1" xfId="1" applyNumberFormat="1" applyFont="1" applyBorder="1"/>
    <xf numFmtId="170" fontId="6" fillId="0" borderId="0" xfId="4" applyNumberFormat="1" applyFont="1" applyAlignment="1">
      <alignment horizontal="center" vertical="center"/>
    </xf>
    <xf numFmtId="173" fontId="13" fillId="0" borderId="43" xfId="4" applyNumberFormat="1" applyFont="1" applyFill="1" applyBorder="1" applyAlignment="1">
      <alignment horizontal="center" vertical="center" wrapText="1"/>
    </xf>
    <xf numFmtId="173" fontId="13" fillId="8" borderId="3" xfId="4" applyNumberFormat="1" applyFont="1" applyFill="1" applyBorder="1" applyAlignment="1">
      <alignment horizontal="center" vertical="center" wrapText="1"/>
    </xf>
    <xf numFmtId="0" fontId="6" fillId="9" borderId="19" xfId="4" applyFont="1" applyFill="1" applyBorder="1" applyAlignment="1">
      <alignment horizontal="center" vertical="center" wrapText="1"/>
    </xf>
    <xf numFmtId="0" fontId="6" fillId="9" borderId="23" xfId="4" applyFont="1" applyFill="1" applyBorder="1" applyAlignment="1">
      <alignment horizontal="center" vertical="center" wrapText="1"/>
    </xf>
    <xf numFmtId="0" fontId="6" fillId="9" borderId="26" xfId="4" applyFont="1" applyFill="1" applyBorder="1" applyAlignment="1">
      <alignment horizontal="center" vertical="center" wrapText="1"/>
    </xf>
    <xf numFmtId="0" fontId="6" fillId="9" borderId="21" xfId="4" applyFont="1" applyFill="1" applyBorder="1" applyAlignment="1">
      <alignment horizontal="center" vertical="center" wrapText="1"/>
    </xf>
    <xf numFmtId="0" fontId="6" fillId="9" borderId="27" xfId="4" applyFont="1" applyFill="1" applyBorder="1" applyAlignment="1">
      <alignment horizontal="center" vertical="center" wrapText="1"/>
    </xf>
    <xf numFmtId="0" fontId="6" fillId="9" borderId="30" xfId="4" applyFont="1" applyFill="1" applyBorder="1" applyAlignment="1">
      <alignment horizontal="center" vertical="center" wrapText="1"/>
    </xf>
    <xf numFmtId="0" fontId="6" fillId="9" borderId="33" xfId="4" applyFont="1" applyFill="1" applyBorder="1" applyAlignment="1">
      <alignment horizontal="center" vertical="center" wrapText="1"/>
    </xf>
    <xf numFmtId="0" fontId="6" fillId="9" borderId="29" xfId="4" applyFont="1" applyFill="1" applyBorder="1" applyAlignment="1">
      <alignment horizontal="center" vertical="center" wrapText="1"/>
    </xf>
    <xf numFmtId="0" fontId="6" fillId="0" borderId="11" xfId="4" applyNumberFormat="1" applyFont="1" applyBorder="1" applyAlignment="1">
      <alignment horizontal="justify" vertical="center" wrapText="1"/>
    </xf>
    <xf numFmtId="9" fontId="6" fillId="12" borderId="8" xfId="2" applyFont="1" applyFill="1" applyBorder="1" applyAlignment="1">
      <alignment horizontal="justify" vertical="center" wrapText="1"/>
    </xf>
    <xf numFmtId="172" fontId="6" fillId="12" borderId="8" xfId="4" applyNumberFormat="1" applyFont="1" applyFill="1" applyBorder="1" applyAlignment="1">
      <alignment horizontal="center" vertical="center" wrapText="1"/>
    </xf>
    <xf numFmtId="170" fontId="6" fillId="12" borderId="8" xfId="4" applyNumberFormat="1" applyFont="1" applyFill="1" applyBorder="1" applyAlignment="1">
      <alignment horizontal="center" vertical="center" wrapText="1"/>
    </xf>
    <xf numFmtId="0" fontId="6" fillId="0" borderId="11" xfId="4" applyNumberFormat="1" applyFont="1" applyFill="1" applyBorder="1" applyAlignment="1">
      <alignment horizontal="justify" vertical="center" wrapText="1"/>
    </xf>
    <xf numFmtId="0" fontId="6" fillId="0" borderId="44" xfId="4" applyNumberFormat="1" applyFont="1" applyFill="1" applyBorder="1" applyAlignment="1">
      <alignment horizontal="center" vertical="center" wrapText="1"/>
    </xf>
    <xf numFmtId="173" fontId="13" fillId="0" borderId="45" xfId="4" applyNumberFormat="1" applyFont="1" applyFill="1" applyBorder="1" applyAlignment="1">
      <alignment horizontal="center" vertical="center" wrapText="1"/>
    </xf>
    <xf numFmtId="0" fontId="6" fillId="0" borderId="0" xfId="4" applyFont="1" applyFill="1" applyBorder="1" applyAlignment="1">
      <alignment horizontal="center" vertical="center" wrapText="1"/>
    </xf>
    <xf numFmtId="9" fontId="6" fillId="0" borderId="0" xfId="4" applyNumberFormat="1" applyFont="1" applyFill="1" applyBorder="1" applyAlignment="1">
      <alignment horizontal="center" vertical="center" wrapText="1"/>
    </xf>
    <xf numFmtId="1" fontId="13" fillId="0" borderId="0" xfId="4" applyNumberFormat="1" applyFont="1" applyFill="1" applyBorder="1" applyAlignment="1">
      <alignment horizontal="center" vertical="center" wrapText="1"/>
    </xf>
    <xf numFmtId="14" fontId="6" fillId="0" borderId="0" xfId="4" applyNumberFormat="1" applyFont="1" applyFill="1" applyBorder="1" applyAlignment="1">
      <alignment horizontal="center" vertical="center" wrapText="1"/>
    </xf>
    <xf numFmtId="0" fontId="6" fillId="0" borderId="0" xfId="4" applyNumberFormat="1" applyFont="1" applyFill="1" applyBorder="1" applyAlignment="1">
      <alignment horizontal="center" vertical="center" wrapText="1"/>
    </xf>
    <xf numFmtId="0" fontId="19" fillId="0" borderId="0" xfId="4" applyFont="1" applyFill="1" applyBorder="1" applyAlignment="1">
      <alignment horizontal="right" vertical="center" wrapText="1"/>
    </xf>
    <xf numFmtId="4" fontId="19" fillId="0" borderId="0" xfId="4" applyNumberFormat="1" applyFont="1" applyFill="1" applyBorder="1" applyAlignment="1">
      <alignment horizontal="center" vertical="center" wrapText="1"/>
    </xf>
    <xf numFmtId="0" fontId="19" fillId="0" borderId="0" xfId="4" applyFont="1" applyFill="1" applyBorder="1" applyAlignment="1">
      <alignment vertical="center" wrapText="1"/>
    </xf>
    <xf numFmtId="0" fontId="19" fillId="0" borderId="0" xfId="4" applyFont="1" applyFill="1" applyBorder="1" applyAlignment="1">
      <alignment horizontal="center" vertical="center" wrapText="1"/>
    </xf>
    <xf numFmtId="173" fontId="13" fillId="0" borderId="0" xfId="4" applyNumberFormat="1" applyFont="1" applyFill="1" applyBorder="1" applyAlignment="1">
      <alignment horizontal="center" vertical="center" wrapText="1"/>
    </xf>
    <xf numFmtId="0" fontId="13" fillId="0" borderId="0" xfId="4" applyFont="1" applyFill="1" applyAlignment="1">
      <alignment horizontal="right" wrapText="1"/>
    </xf>
    <xf numFmtId="0" fontId="6" fillId="0" borderId="0" xfId="4" applyFont="1" applyFill="1" applyAlignment="1">
      <alignment horizontal="center" vertical="center" wrapText="1"/>
    </xf>
    <xf numFmtId="39" fontId="13" fillId="0" borderId="0" xfId="4" applyNumberFormat="1" applyFont="1" applyFill="1" applyAlignment="1">
      <alignment horizontal="center" wrapText="1"/>
    </xf>
    <xf numFmtId="0" fontId="19" fillId="11" borderId="46" xfId="4" applyFont="1" applyFill="1" applyBorder="1" applyAlignment="1">
      <alignment horizontal="center" vertical="center" wrapText="1"/>
    </xf>
    <xf numFmtId="0" fontId="19" fillId="11" borderId="38" xfId="4" applyFont="1" applyFill="1" applyBorder="1" applyAlignment="1">
      <alignment horizontal="center" vertical="center" wrapText="1"/>
    </xf>
    <xf numFmtId="0" fontId="19" fillId="11" borderId="47" xfId="4" applyFont="1" applyFill="1" applyBorder="1" applyAlignment="1">
      <alignment horizontal="center" vertical="center" wrapText="1"/>
    </xf>
    <xf numFmtId="0" fontId="19" fillId="11" borderId="26" xfId="4" applyFont="1" applyFill="1" applyBorder="1" applyAlignment="1">
      <alignment horizontal="center" vertical="center" wrapText="1"/>
    </xf>
    <xf numFmtId="0" fontId="19" fillId="11" borderId="47" xfId="4" applyFont="1" applyFill="1" applyBorder="1" applyAlignment="1">
      <alignment horizontal="center" vertical="center" wrapText="1"/>
    </xf>
    <xf numFmtId="0" fontId="19" fillId="11" borderId="21" xfId="4" applyFont="1" applyFill="1" applyBorder="1" applyAlignment="1">
      <alignment horizontal="center" vertical="center" wrapText="1"/>
    </xf>
    <xf numFmtId="0" fontId="6" fillId="0" borderId="20" xfId="4" applyFont="1" applyBorder="1" applyAlignment="1">
      <alignment horizontal="center" vertical="center" wrapText="1"/>
    </xf>
    <xf numFmtId="9" fontId="6" fillId="12" borderId="42" xfId="4" applyNumberFormat="1" applyFont="1" applyFill="1" applyBorder="1" applyAlignment="1">
      <alignment horizontal="center" vertical="center" wrapText="1"/>
    </xf>
    <xf numFmtId="14" fontId="6" fillId="12" borderId="42" xfId="4" applyNumberFormat="1" applyFont="1" applyFill="1" applyBorder="1" applyAlignment="1">
      <alignment horizontal="center" vertical="center" wrapText="1"/>
    </xf>
    <xf numFmtId="0" fontId="6" fillId="0" borderId="42" xfId="4" applyNumberFormat="1" applyFont="1" applyBorder="1" applyAlignment="1">
      <alignment horizontal="center" vertical="center" wrapText="1"/>
    </xf>
    <xf numFmtId="0" fontId="6" fillId="12" borderId="42" xfId="4" applyFont="1" applyFill="1" applyBorder="1" applyAlignment="1">
      <alignment horizontal="center" vertical="center" wrapText="1"/>
    </xf>
    <xf numFmtId="9" fontId="6" fillId="12" borderId="42" xfId="2" applyFont="1" applyFill="1" applyBorder="1" applyAlignment="1">
      <alignment horizontal="justify" vertical="center" wrapText="1"/>
    </xf>
    <xf numFmtId="172" fontId="6" fillId="12" borderId="42" xfId="4" applyNumberFormat="1" applyFont="1" applyFill="1" applyBorder="1" applyAlignment="1">
      <alignment horizontal="center" vertical="center" wrapText="1"/>
    </xf>
    <xf numFmtId="170" fontId="6" fillId="12" borderId="42" xfId="4" applyNumberFormat="1" applyFont="1" applyFill="1" applyBorder="1" applyAlignment="1">
      <alignment horizontal="center" vertical="center" wrapText="1"/>
    </xf>
    <xf numFmtId="4" fontId="6" fillId="0" borderId="42" xfId="4" applyNumberFormat="1" applyFont="1" applyBorder="1" applyAlignment="1">
      <alignment horizontal="center" vertical="center" wrapText="1"/>
    </xf>
    <xf numFmtId="0" fontId="6" fillId="0" borderId="42" xfId="4" applyNumberFormat="1" applyFont="1" applyBorder="1" applyAlignment="1">
      <alignment horizontal="center" vertical="center" wrapText="1"/>
    </xf>
    <xf numFmtId="0" fontId="6" fillId="0" borderId="48" xfId="4" applyNumberFormat="1" applyFont="1" applyBorder="1" applyAlignment="1">
      <alignment horizontal="center" vertical="center" wrapText="1"/>
    </xf>
    <xf numFmtId="173" fontId="13" fillId="0" borderId="49" xfId="4" applyNumberFormat="1" applyFont="1" applyFill="1" applyBorder="1" applyAlignment="1">
      <alignment horizontal="center" vertical="center" wrapText="1"/>
    </xf>
    <xf numFmtId="0" fontId="3" fillId="0" borderId="0" xfId="4" applyFont="1" applyFill="1" applyBorder="1" applyAlignment="1">
      <alignment horizontal="center" vertical="center" wrapText="1"/>
    </xf>
    <xf numFmtId="0" fontId="6" fillId="0" borderId="46" xfId="4" applyFont="1" applyBorder="1" applyAlignment="1">
      <alignment horizontal="center" vertical="center" wrapText="1"/>
    </xf>
    <xf numFmtId="9" fontId="6" fillId="12" borderId="38" xfId="4" applyNumberFormat="1" applyFont="1" applyFill="1" applyBorder="1" applyAlignment="1">
      <alignment horizontal="center" vertical="center" wrapText="1"/>
    </xf>
    <xf numFmtId="14" fontId="6" fillId="12" borderId="47" xfId="4" applyNumberFormat="1" applyFont="1" applyFill="1" applyBorder="1" applyAlignment="1">
      <alignment horizontal="center" vertical="center" wrapText="1"/>
    </xf>
    <xf numFmtId="0" fontId="6" fillId="0" borderId="26" xfId="4" applyNumberFormat="1" applyFont="1" applyBorder="1" applyAlignment="1">
      <alignment horizontal="center" vertical="center" wrapText="1"/>
    </xf>
    <xf numFmtId="0" fontId="6" fillId="12" borderId="38" xfId="4" applyFont="1" applyFill="1" applyBorder="1" applyAlignment="1">
      <alignment horizontal="center" vertical="center"/>
    </xf>
    <xf numFmtId="173" fontId="12" fillId="8" borderId="43" xfId="4" applyNumberFormat="1" applyFont="1" applyFill="1" applyBorder="1" applyAlignment="1">
      <alignment horizontal="center" vertical="center" wrapText="1"/>
    </xf>
    <xf numFmtId="0" fontId="6" fillId="0" borderId="50" xfId="4" applyFont="1" applyBorder="1" applyAlignment="1">
      <alignment horizontal="center" vertical="center" wrapText="1"/>
    </xf>
    <xf numFmtId="9" fontId="6" fillId="12" borderId="39" xfId="4" applyNumberFormat="1" applyFont="1" applyFill="1" applyBorder="1" applyAlignment="1">
      <alignment horizontal="center" vertical="center" wrapText="1"/>
    </xf>
    <xf numFmtId="14" fontId="6" fillId="12" borderId="44" xfId="4" applyNumberFormat="1" applyFont="1" applyFill="1" applyBorder="1" applyAlignment="1">
      <alignment horizontal="center" vertical="center" wrapText="1"/>
    </xf>
    <xf numFmtId="0" fontId="6" fillId="0" borderId="51" xfId="4" applyNumberFormat="1" applyFont="1" applyBorder="1" applyAlignment="1">
      <alignment horizontal="center" vertical="center" wrapText="1"/>
    </xf>
    <xf numFmtId="0" fontId="6" fillId="12" borderId="39" xfId="4" applyFont="1" applyFill="1" applyBorder="1" applyAlignment="1">
      <alignment horizontal="center" vertical="center"/>
    </xf>
    <xf numFmtId="9" fontId="6" fillId="0" borderId="8" xfId="2" applyFont="1" applyFill="1" applyBorder="1" applyAlignment="1">
      <alignment horizontal="justify" vertical="center" wrapText="1"/>
    </xf>
    <xf numFmtId="172" fontId="6" fillId="0" borderId="8" xfId="4" applyNumberFormat="1" applyFont="1" applyFill="1" applyBorder="1" applyAlignment="1">
      <alignment horizontal="center" vertical="center" wrapText="1"/>
    </xf>
    <xf numFmtId="170" fontId="6" fillId="0" borderId="8" xfId="4" applyNumberFormat="1" applyFont="1" applyFill="1" applyBorder="1" applyAlignment="1">
      <alignment horizontal="center" vertical="center" wrapText="1"/>
    </xf>
    <xf numFmtId="4" fontId="6" fillId="0" borderId="11" xfId="4" applyNumberFormat="1" applyFont="1" applyFill="1" applyBorder="1" applyAlignment="1">
      <alignment horizontal="center" vertical="center" wrapText="1"/>
    </xf>
    <xf numFmtId="174" fontId="6" fillId="12" borderId="42" xfId="4" applyNumberFormat="1" applyFont="1" applyFill="1" applyBorder="1" applyAlignment="1">
      <alignment horizontal="right" vertical="center" wrapText="1"/>
    </xf>
    <xf numFmtId="174" fontId="6" fillId="12" borderId="1" xfId="4" applyNumberFormat="1" applyFont="1" applyFill="1" applyBorder="1" applyAlignment="1">
      <alignment horizontal="right" vertical="center" wrapText="1"/>
    </xf>
    <xf numFmtId="0" fontId="13" fillId="0" borderId="13" xfId="4" applyNumberFormat="1" applyFont="1" applyBorder="1" applyAlignment="1">
      <alignment horizontal="center" vertical="center" wrapText="1"/>
    </xf>
    <xf numFmtId="0" fontId="11" fillId="0" borderId="1" xfId="4" applyFont="1" applyBorder="1" applyAlignment="1">
      <alignment horizontal="center" vertical="center" wrapText="1"/>
    </xf>
    <xf numFmtId="170" fontId="6" fillId="0" borderId="1" xfId="1" applyNumberFormat="1" applyFont="1" applyBorder="1" applyAlignment="1">
      <alignment vertical="center"/>
    </xf>
    <xf numFmtId="0" fontId="11" fillId="0" borderId="1" xfId="4" applyFont="1" applyBorder="1" applyAlignment="1">
      <alignment horizontal="center" wrapText="1"/>
    </xf>
    <xf numFmtId="170" fontId="6" fillId="0" borderId="1" xfId="1" applyNumberFormat="1" applyFont="1" applyBorder="1" applyAlignment="1">
      <alignment wrapText="1"/>
    </xf>
    <xf numFmtId="0" fontId="6" fillId="0" borderId="52" xfId="4" applyFont="1" applyBorder="1" applyAlignment="1">
      <alignment horizontal="center" vertical="center" wrapText="1"/>
    </xf>
    <xf numFmtId="9" fontId="6" fillId="12" borderId="12" xfId="4" applyNumberFormat="1" applyFont="1" applyFill="1" applyBorder="1" applyAlignment="1">
      <alignment horizontal="center" vertical="center" wrapText="1"/>
    </xf>
    <xf numFmtId="14" fontId="6" fillId="12" borderId="53" xfId="4" applyNumberFormat="1" applyFont="1" applyFill="1" applyBorder="1" applyAlignment="1">
      <alignment horizontal="center" vertical="center" wrapText="1"/>
    </xf>
    <xf numFmtId="0" fontId="6" fillId="0" borderId="33" xfId="4" applyNumberFormat="1" applyFont="1" applyBorder="1" applyAlignment="1">
      <alignment horizontal="center" vertical="center" wrapText="1"/>
    </xf>
    <xf numFmtId="0" fontId="6" fillId="12" borderId="12" xfId="4" applyFont="1" applyFill="1" applyBorder="1" applyAlignment="1">
      <alignment horizontal="center" vertical="center"/>
    </xf>
    <xf numFmtId="173" fontId="13" fillId="8" borderId="43" xfId="4" applyNumberFormat="1" applyFont="1" applyFill="1" applyBorder="1" applyAlignment="1">
      <alignment horizontal="center" vertical="center" wrapText="1"/>
    </xf>
    <xf numFmtId="9" fontId="6" fillId="0" borderId="1" xfId="2" applyFont="1" applyFill="1" applyBorder="1" applyAlignment="1">
      <alignment horizontal="justify" vertical="center" wrapText="1"/>
    </xf>
    <xf numFmtId="172" fontId="6" fillId="0" borderId="1" xfId="4" applyNumberFormat="1" applyFont="1" applyFill="1" applyBorder="1" applyAlignment="1">
      <alignment horizontal="center" vertical="center" wrapText="1"/>
    </xf>
    <xf numFmtId="170" fontId="6" fillId="0" borderId="1" xfId="4" applyNumberFormat="1" applyFont="1" applyFill="1" applyBorder="1" applyAlignment="1">
      <alignment horizontal="center" vertical="center" wrapText="1"/>
    </xf>
    <xf numFmtId="14" fontId="6" fillId="12" borderId="38" xfId="4" applyNumberFormat="1" applyFont="1" applyFill="1" applyBorder="1" applyAlignment="1">
      <alignment horizontal="center" vertical="center" wrapText="1"/>
    </xf>
    <xf numFmtId="0" fontId="6" fillId="0" borderId="38" xfId="4" applyNumberFormat="1" applyFont="1" applyBorder="1" applyAlignment="1">
      <alignment horizontal="center" vertical="center" wrapText="1"/>
    </xf>
    <xf numFmtId="14" fontId="6" fillId="12" borderId="39" xfId="4" applyNumberFormat="1" applyFont="1" applyFill="1" applyBorder="1" applyAlignment="1">
      <alignment horizontal="center" vertical="center" wrapText="1"/>
    </xf>
    <xf numFmtId="0" fontId="6" fillId="0" borderId="39" xfId="4" applyNumberFormat="1" applyFont="1" applyBorder="1" applyAlignment="1">
      <alignment horizontal="center" vertical="center" wrapText="1"/>
    </xf>
    <xf numFmtId="14" fontId="6" fillId="12" borderId="12" xfId="4" applyNumberFormat="1" applyFont="1" applyFill="1" applyBorder="1" applyAlignment="1">
      <alignment horizontal="center" vertical="center" wrapText="1"/>
    </xf>
    <xf numFmtId="0" fontId="6" fillId="0" borderId="12" xfId="4" applyNumberFormat="1" applyFont="1" applyBorder="1" applyAlignment="1">
      <alignment horizontal="center" vertical="center" wrapText="1"/>
    </xf>
    <xf numFmtId="173" fontId="12" fillId="8" borderId="3" xfId="4" applyNumberFormat="1" applyFont="1" applyFill="1" applyBorder="1" applyAlignment="1">
      <alignment horizontal="center" vertical="center" wrapText="1"/>
    </xf>
  </cellXfs>
  <cellStyles count="5">
    <cellStyle name="Hipervínculo" xfId="3" builtinId="8"/>
    <cellStyle name="Millares" xfId="1" builtinId="3"/>
    <cellStyle name="Normal" xfId="0" builtinId="0"/>
    <cellStyle name="Normal 2 10" xfId="4" xr:uid="{B7664C3F-7BC9-4338-BC06-ACD4C375AE30}"/>
    <cellStyle name="Porcentaje" xfId="2" builtinId="5"/>
  </cellStyles>
  <dxfs count="60">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condense val="0"/>
        <extend val="0"/>
        <color rgb="FF006100"/>
      </font>
      <fill>
        <patternFill>
          <bgColor rgb="FFC6EFCE"/>
        </patternFill>
      </fill>
    </dxf>
    <dxf>
      <font>
        <condense val="0"/>
        <extend val="0"/>
        <color rgb="FF9C0006"/>
      </font>
      <fill>
        <patternFill>
          <bgColor rgb="FFFFC7CE"/>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condense val="0"/>
        <extend val="0"/>
        <color rgb="FF006100"/>
      </font>
      <fill>
        <patternFill>
          <bgColor rgb="FFC6EFCE"/>
        </patternFill>
      </fill>
    </dxf>
    <dxf>
      <font>
        <condense val="0"/>
        <extend val="0"/>
        <color rgb="FF9C0006"/>
      </font>
      <fill>
        <patternFill>
          <bgColor rgb="FFFFC7CE"/>
        </patternFill>
      </fill>
    </dxf>
    <dxf>
      <fill>
        <patternFill>
          <bgColor theme="8" tint="0.39994506668294322"/>
        </patternFill>
      </fill>
    </dxf>
    <dxf>
      <font>
        <condense val="0"/>
        <extend val="0"/>
        <color rgb="FF9C0006"/>
      </font>
      <fill>
        <patternFill>
          <bgColor rgb="FFFFC7CE"/>
        </patternFill>
      </fill>
    </dxf>
    <dxf>
      <fill>
        <patternFill>
          <bgColor theme="8" tint="0.39994506668294322"/>
        </patternFill>
      </fill>
    </dxf>
    <dxf>
      <font>
        <condense val="0"/>
        <extend val="0"/>
        <color rgb="FF9C0006"/>
      </font>
      <fill>
        <patternFill>
          <bgColor rgb="FFFFC7CE"/>
        </patternFill>
      </fill>
    </dxf>
    <dxf>
      <font>
        <condense val="0"/>
        <extend val="0"/>
        <color rgb="FF9C0006"/>
      </font>
      <fill>
        <patternFill>
          <bgColor rgb="FFFFC7CE"/>
        </patternFill>
      </fill>
    </dxf>
    <dxf>
      <fill>
        <patternFill>
          <bgColor theme="8" tint="0.39994506668294322"/>
        </patternFill>
      </fill>
    </dxf>
    <dxf>
      <font>
        <condense val="0"/>
        <extend val="0"/>
        <color rgb="FF9C0006"/>
      </font>
      <fill>
        <patternFill>
          <bgColor rgb="FFFFC7CE"/>
        </patternFill>
      </fill>
    </dxf>
    <dxf>
      <font>
        <condense val="0"/>
        <extend val="0"/>
        <color rgb="FF9C0006"/>
      </font>
      <fill>
        <patternFill>
          <bgColor rgb="FFFFC7CE"/>
        </patternFill>
      </fill>
    </dxf>
    <dxf>
      <fill>
        <patternFill>
          <bgColor theme="8" tint="0.39994506668294322"/>
        </patternFill>
      </fill>
    </dxf>
    <dxf>
      <font>
        <condense val="0"/>
        <extend val="0"/>
        <color rgb="FF9C0006"/>
      </font>
      <fill>
        <patternFill>
          <bgColor rgb="FFFFC7CE"/>
        </patternFill>
      </fill>
    </dxf>
    <dxf>
      <font>
        <condense val="0"/>
        <extend val="0"/>
        <color rgb="FF9C0006"/>
      </font>
      <fill>
        <patternFill>
          <bgColor rgb="FFFFC7CE"/>
        </patternFill>
      </fill>
    </dxf>
    <dxf>
      <fill>
        <patternFill>
          <bgColor theme="8" tint="0.39994506668294322"/>
        </patternFill>
      </fill>
    </dxf>
    <dxf>
      <font>
        <condense val="0"/>
        <extend val="0"/>
        <color rgb="FF9C0006"/>
      </font>
      <fill>
        <patternFill>
          <bgColor rgb="FFFFC7CE"/>
        </patternFill>
      </fill>
    </dxf>
    <dxf>
      <font>
        <condense val="0"/>
        <extend val="0"/>
        <color rgb="FF9C0006"/>
      </font>
      <fill>
        <patternFill>
          <bgColor rgb="FFFFC7CE"/>
        </patternFill>
      </fill>
    </dxf>
    <dxf>
      <fill>
        <patternFill>
          <bgColor theme="8" tint="0.39994506668294322"/>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ill>
        <patternFill>
          <bgColor theme="8" tint="0.39994506668294322"/>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ill>
        <patternFill>
          <bgColor indexed="44"/>
        </patternFill>
      </fill>
    </dxf>
    <dxf>
      <fill>
        <patternFill>
          <bgColor indexed="44"/>
        </patternFill>
      </fill>
    </dxf>
    <dxf>
      <fill>
        <patternFill>
          <bgColor indexed="44"/>
        </patternFill>
      </fill>
    </dxf>
    <dxf>
      <fill>
        <patternFill>
          <bgColor indexed="44"/>
        </patternFill>
      </fill>
    </dxf>
    <dxf>
      <fill>
        <patternFill>
          <bgColor indexed="44"/>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calcChain" Target="calcChain.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Evaluaci&#243;n%20grupo%202.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formación"/>
      <sheetName val="K-Kr Constructor"/>
      <sheetName val="FORMATO 06 Saldo contrato (SCE)"/>
      <sheetName val="Exp. oferente"/>
      <sheetName val="Exp. oferente ADICIONAL"/>
      <sheetName val="Resumen Evaluación"/>
      <sheetName val="Exp. profesionales"/>
      <sheetName val="Exp. profesionales (2)"/>
      <sheetName val="Exp. profesionales ADICIONAL"/>
      <sheetName val="Exp. profesinal años"/>
      <sheetName val="Formato 7A"/>
      <sheetName val="Formato 7A (2)"/>
      <sheetName val="Formato 11"/>
      <sheetName val="Formato 11 (2)"/>
      <sheetName val="Resumen Puntaje"/>
    </sheetNames>
    <sheetDataSet>
      <sheetData sheetId="0">
        <row r="5">
          <cell r="A5">
            <v>1</v>
          </cell>
          <cell r="B5" t="str">
            <v>SUNCOLOMBIA S.A.S</v>
          </cell>
          <cell r="C5" t="str">
            <v>JUAN DIEGO GÓMEZ ZULUAGA C.C. 80.186.640</v>
          </cell>
          <cell r="D5" t="str">
            <v xml:space="preserve">(SUNCOLOMBIA S.A.S 100% -  0% -  0%- 0%- 0%) </v>
          </cell>
          <cell r="E5" t="str">
            <v>SUNCOLOMBIA S.A.S</v>
          </cell>
          <cell r="F5" t="str">
            <v>NIT 900538988-6</v>
          </cell>
          <cell r="G5">
            <v>1</v>
          </cell>
        </row>
        <row r="6">
          <cell r="A6">
            <v>2</v>
          </cell>
        </row>
        <row r="7">
          <cell r="A7">
            <v>3</v>
          </cell>
        </row>
        <row r="8">
          <cell r="A8">
            <v>4</v>
          </cell>
        </row>
        <row r="9">
          <cell r="A9">
            <v>5</v>
          </cell>
        </row>
        <row r="10">
          <cell r="A10">
            <v>6</v>
          </cell>
        </row>
        <row r="11">
          <cell r="A11">
            <v>7</v>
          </cell>
        </row>
        <row r="12">
          <cell r="A12">
            <v>8</v>
          </cell>
        </row>
        <row r="13">
          <cell r="A13">
            <v>9</v>
          </cell>
        </row>
        <row r="14">
          <cell r="A14">
            <v>10</v>
          </cell>
        </row>
      </sheetData>
      <sheetData sheetId="1">
        <row r="1">
          <cell r="A1" t="str">
            <v>EMPRESA NACIONAL PROMOTORA DEL DESARROLLO TERRITORIAL – ENTerritorio
CLIENTE
COMISIÓN RECTORA DEL SISTEMA GENERAL DE REGALIAS
(SGR)
OBJETO
ESTRUCTURACION INTEGRAL DE SOLUCIONES INDIVIDUALES FOTOVOLTAICAS EN VIVIENDA RURAL DISPERSA DE MUNICIPIOS PDET, EN EL MARCO DE LOS LINEAMIENTOS Y REQUISITOS FIJADOS EN EL ACUERDO ÚNICO No. 045 DE 2017 MODIFICADO POR EL ACUERDO 52 DE 2018 EXPEDIDO POR LA COMISIÓN RECTORA DEL SISTEMA GENERAL DE REGALÍAS Y DEMÁS NORMATIVIDAD VIGENTE
CONVOCATORIA MERITORIA
CME -016-2020 
GRUPO 2</v>
          </cell>
        </row>
        <row r="6">
          <cell r="B6">
            <v>2590.3706237504312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mailto:juridico@suncolombia.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A45214-988E-4581-A5DC-0BD401BB0CDC}">
  <dimension ref="A1:AE16"/>
  <sheetViews>
    <sheetView tabSelected="1" zoomScale="85" zoomScaleNormal="85" workbookViewId="0">
      <selection activeCell="B26" sqref="B26"/>
    </sheetView>
  </sheetViews>
  <sheetFormatPr baseColWidth="10" defaultColWidth="10.85546875" defaultRowHeight="15" x14ac:dyDescent="0.25"/>
  <cols>
    <col min="1" max="1" width="5.85546875" style="3" customWidth="1"/>
    <col min="2" max="2" width="30.5703125" style="3" customWidth="1"/>
    <col min="3" max="3" width="23.140625" style="3" customWidth="1"/>
    <col min="4" max="4" width="28.140625" style="3" customWidth="1"/>
    <col min="5" max="5" width="19.42578125" style="3" customWidth="1"/>
    <col min="6" max="6" width="18.85546875" style="3" customWidth="1"/>
    <col min="7" max="7" width="8.7109375" style="26" customWidth="1"/>
    <col min="8" max="9" width="19.42578125" style="3" hidden="1" customWidth="1"/>
    <col min="10" max="10" width="8.42578125" style="26" hidden="1" customWidth="1"/>
    <col min="11" max="12" width="19.42578125" style="3" hidden="1" customWidth="1"/>
    <col min="13" max="13" width="8.140625" style="26" hidden="1" customWidth="1"/>
    <col min="14" max="15" width="19.42578125" style="3" hidden="1" customWidth="1"/>
    <col min="16" max="16" width="8" style="26" hidden="1" customWidth="1"/>
    <col min="17" max="18" width="19.42578125" style="3" hidden="1" customWidth="1"/>
    <col min="19" max="19" width="7.85546875" style="26" hidden="1" customWidth="1"/>
    <col min="20" max="20" width="19.42578125" style="3" hidden="1" customWidth="1"/>
    <col min="21" max="21" width="5.140625" style="3" hidden="1" customWidth="1"/>
    <col min="22" max="22" width="19.42578125" style="3" hidden="1" customWidth="1"/>
    <col min="23" max="23" width="25.85546875" style="3" hidden="1" customWidth="1"/>
    <col min="24" max="24" width="19.42578125" style="3" hidden="1" customWidth="1"/>
    <col min="25" max="25" width="12.140625" style="2" bestFit="1" customWidth="1"/>
    <col min="26" max="31" width="11" style="2" customWidth="1"/>
    <col min="32" max="246" width="11" style="3" customWidth="1"/>
    <col min="247" max="16384" width="10.85546875" style="3"/>
  </cols>
  <sheetData>
    <row r="1" spans="1:25" ht="255.75" customHeight="1" x14ac:dyDescent="0.25">
      <c r="A1" s="1" t="s">
        <v>32</v>
      </c>
      <c r="B1" s="1"/>
      <c r="C1" s="1"/>
      <c r="D1" s="1"/>
      <c r="E1" s="1"/>
      <c r="F1" s="1"/>
      <c r="G1" s="1"/>
      <c r="H1" s="1"/>
      <c r="I1" s="1"/>
      <c r="J1" s="1"/>
      <c r="K1" s="1"/>
      <c r="L1" s="1"/>
      <c r="M1" s="1"/>
      <c r="N1" s="1"/>
      <c r="O1" s="1"/>
      <c r="P1" s="1"/>
      <c r="Q1" s="1"/>
      <c r="R1" s="1"/>
      <c r="S1" s="1"/>
      <c r="T1" s="1"/>
      <c r="U1" s="1"/>
      <c r="V1" s="1"/>
      <c r="W1" s="1"/>
      <c r="X1" s="1"/>
      <c r="Y1" s="1"/>
    </row>
    <row r="4" spans="1:25" ht="30" x14ac:dyDescent="0.25">
      <c r="A4" s="4" t="s">
        <v>0</v>
      </c>
      <c r="B4" s="4" t="s">
        <v>1</v>
      </c>
      <c r="C4" s="4" t="s">
        <v>2</v>
      </c>
      <c r="D4" s="4" t="s">
        <v>3</v>
      </c>
      <c r="E4" s="4" t="s">
        <v>4</v>
      </c>
      <c r="F4" s="4" t="s">
        <v>5</v>
      </c>
      <c r="G4" s="5" t="s">
        <v>6</v>
      </c>
      <c r="H4" s="4" t="s">
        <v>7</v>
      </c>
      <c r="I4" s="4" t="s">
        <v>8</v>
      </c>
      <c r="J4" s="5" t="s">
        <v>9</v>
      </c>
      <c r="K4" s="6" t="s">
        <v>10</v>
      </c>
      <c r="L4" s="4" t="s">
        <v>11</v>
      </c>
      <c r="M4" s="7" t="s">
        <v>12</v>
      </c>
      <c r="N4" s="6" t="s">
        <v>13</v>
      </c>
      <c r="O4" s="4" t="s">
        <v>14</v>
      </c>
      <c r="P4" s="8" t="s">
        <v>15</v>
      </c>
      <c r="Q4" s="9" t="s">
        <v>16</v>
      </c>
      <c r="R4" s="4" t="s">
        <v>17</v>
      </c>
      <c r="S4" s="8" t="s">
        <v>18</v>
      </c>
      <c r="T4" s="4" t="s">
        <v>19</v>
      </c>
      <c r="U4" s="4" t="s">
        <v>20</v>
      </c>
      <c r="V4" s="4" t="s">
        <v>21</v>
      </c>
      <c r="W4" s="4" t="s">
        <v>22</v>
      </c>
      <c r="X4" s="4" t="s">
        <v>23</v>
      </c>
      <c r="Y4" s="4" t="s">
        <v>24</v>
      </c>
    </row>
    <row r="5" spans="1:25" s="22" customFormat="1" ht="42.75" x14ac:dyDescent="0.25">
      <c r="A5" s="10">
        <v>1</v>
      </c>
      <c r="B5" s="11" t="s">
        <v>25</v>
      </c>
      <c r="C5" s="12" t="s">
        <v>26</v>
      </c>
      <c r="D5" s="10" t="s">
        <v>33</v>
      </c>
      <c r="E5" s="12" t="s">
        <v>25</v>
      </c>
      <c r="F5" s="13" t="s">
        <v>27</v>
      </c>
      <c r="G5" s="14">
        <v>1</v>
      </c>
      <c r="H5" s="12"/>
      <c r="I5" s="13"/>
      <c r="J5" s="14"/>
      <c r="K5" s="15"/>
      <c r="L5" s="13"/>
      <c r="M5" s="16"/>
      <c r="N5" s="17"/>
      <c r="O5" s="13"/>
      <c r="P5" s="18"/>
      <c r="Q5" s="19"/>
      <c r="R5" s="13"/>
      <c r="S5" s="18"/>
      <c r="T5" s="12">
        <v>3015854351</v>
      </c>
      <c r="U5" s="12"/>
      <c r="V5" s="12" t="s">
        <v>28</v>
      </c>
      <c r="W5" s="20" t="s">
        <v>29</v>
      </c>
      <c r="X5" s="12" t="s">
        <v>30</v>
      </c>
      <c r="Y5" s="21" t="s">
        <v>31</v>
      </c>
    </row>
    <row r="6" spans="1:25" s="22" customFormat="1" hidden="1" x14ac:dyDescent="0.25">
      <c r="A6" s="10">
        <v>2</v>
      </c>
      <c r="B6" s="11"/>
      <c r="C6" s="12"/>
      <c r="D6" s="10"/>
      <c r="E6" s="12"/>
      <c r="F6" s="13"/>
      <c r="G6" s="14"/>
      <c r="H6" s="12"/>
      <c r="I6" s="13"/>
      <c r="J6" s="14"/>
      <c r="K6" s="15"/>
      <c r="L6" s="13"/>
      <c r="M6" s="16"/>
      <c r="N6" s="17"/>
      <c r="O6" s="13"/>
      <c r="P6" s="18"/>
      <c r="Q6" s="19"/>
      <c r="R6" s="13"/>
      <c r="S6" s="18"/>
      <c r="T6" s="12"/>
      <c r="U6" s="12"/>
      <c r="V6" s="12"/>
      <c r="W6" s="20"/>
      <c r="X6" s="12"/>
      <c r="Y6" s="21" t="s">
        <v>31</v>
      </c>
    </row>
    <row r="7" spans="1:25" hidden="1" x14ac:dyDescent="0.25">
      <c r="A7" s="10">
        <v>3</v>
      </c>
      <c r="B7" s="23"/>
      <c r="C7" s="24"/>
      <c r="D7" s="10"/>
      <c r="E7" s="12"/>
      <c r="F7" s="13"/>
      <c r="G7" s="14"/>
      <c r="H7" s="12"/>
      <c r="I7" s="13"/>
      <c r="J7" s="14"/>
      <c r="K7" s="15"/>
      <c r="L7" s="13"/>
      <c r="M7" s="16"/>
      <c r="N7" s="17"/>
      <c r="O7" s="13"/>
      <c r="P7" s="18"/>
      <c r="Q7" s="19"/>
      <c r="R7" s="13"/>
      <c r="S7" s="18"/>
      <c r="T7" s="12"/>
      <c r="U7" s="12"/>
      <c r="V7" s="24"/>
      <c r="W7" s="20"/>
      <c r="X7" s="12"/>
      <c r="Y7" s="21" t="s">
        <v>31</v>
      </c>
    </row>
    <row r="8" spans="1:25" hidden="1" x14ac:dyDescent="0.25">
      <c r="A8" s="10">
        <v>4</v>
      </c>
      <c r="B8" s="23"/>
      <c r="C8" s="24"/>
      <c r="D8" s="10"/>
      <c r="E8" s="12"/>
      <c r="F8" s="13"/>
      <c r="G8" s="14"/>
      <c r="H8" s="12"/>
      <c r="I8" s="13"/>
      <c r="J8" s="14"/>
      <c r="K8" s="15"/>
      <c r="L8" s="13"/>
      <c r="M8" s="16"/>
      <c r="N8" s="15"/>
      <c r="O8" s="13"/>
      <c r="P8" s="18"/>
      <c r="Q8" s="19"/>
      <c r="R8" s="13"/>
      <c r="S8" s="18"/>
      <c r="T8" s="12"/>
      <c r="U8" s="12"/>
      <c r="V8" s="24"/>
      <c r="W8" s="20"/>
      <c r="X8" s="12"/>
      <c r="Y8" s="10"/>
    </row>
    <row r="9" spans="1:25" s="22" customFormat="1" hidden="1" x14ac:dyDescent="0.25">
      <c r="A9" s="10">
        <v>5</v>
      </c>
      <c r="B9" s="23"/>
      <c r="C9" s="24"/>
      <c r="D9" s="10"/>
      <c r="E9" s="12"/>
      <c r="F9" s="13"/>
      <c r="G9" s="14"/>
      <c r="H9" s="12"/>
      <c r="I9" s="13"/>
      <c r="J9" s="14"/>
      <c r="K9" s="12"/>
      <c r="L9" s="13"/>
      <c r="M9" s="14"/>
      <c r="N9" s="15"/>
      <c r="O9" s="13"/>
      <c r="P9" s="18"/>
      <c r="Q9" s="19"/>
      <c r="R9" s="13"/>
      <c r="S9" s="18"/>
      <c r="T9" s="12"/>
      <c r="U9" s="10"/>
      <c r="V9" s="12"/>
      <c r="W9" s="20"/>
      <c r="X9" s="12"/>
      <c r="Y9" s="10"/>
    </row>
    <row r="10" spans="1:25" hidden="1" x14ac:dyDescent="0.25">
      <c r="A10" s="10">
        <v>6</v>
      </c>
      <c r="B10" s="24"/>
      <c r="C10" s="24"/>
      <c r="D10" s="10"/>
      <c r="E10" s="24"/>
      <c r="F10" s="13"/>
      <c r="G10" s="25"/>
      <c r="H10" s="24"/>
      <c r="I10" s="13"/>
      <c r="J10" s="25"/>
      <c r="K10" s="24"/>
      <c r="L10" s="24"/>
      <c r="M10" s="25"/>
      <c r="T10" s="24"/>
      <c r="U10" s="24"/>
      <c r="V10" s="24"/>
      <c r="W10" s="24"/>
      <c r="X10" s="24"/>
      <c r="Y10" s="10"/>
    </row>
    <row r="11" spans="1:25" hidden="1" x14ac:dyDescent="0.25">
      <c r="A11" s="10">
        <v>7</v>
      </c>
      <c r="B11" s="24"/>
      <c r="C11" s="24"/>
      <c r="D11" s="10"/>
      <c r="E11" s="24"/>
      <c r="F11" s="13"/>
      <c r="G11" s="25"/>
      <c r="H11" s="24"/>
      <c r="I11" s="13"/>
      <c r="J11" s="25"/>
      <c r="K11" s="24"/>
      <c r="L11" s="24"/>
      <c r="M11" s="25"/>
      <c r="T11" s="24"/>
      <c r="U11" s="24"/>
      <c r="V11" s="24"/>
      <c r="W11" s="24"/>
      <c r="X11" s="24"/>
      <c r="Y11" s="10"/>
    </row>
    <row r="12" spans="1:25" hidden="1" x14ac:dyDescent="0.25">
      <c r="A12" s="10">
        <v>8</v>
      </c>
      <c r="B12" s="24"/>
      <c r="C12" s="24"/>
      <c r="D12" s="10"/>
      <c r="E12" s="24"/>
      <c r="F12" s="13"/>
      <c r="G12" s="25"/>
      <c r="H12" s="24"/>
      <c r="I12" s="13"/>
      <c r="J12" s="25"/>
      <c r="K12" s="24"/>
      <c r="L12" s="24"/>
      <c r="M12" s="25"/>
      <c r="T12" s="24"/>
      <c r="U12" s="24"/>
      <c r="V12" s="24"/>
      <c r="W12" s="24"/>
      <c r="X12" s="24"/>
      <c r="Y12" s="10"/>
    </row>
    <row r="13" spans="1:25" hidden="1" x14ac:dyDescent="0.25">
      <c r="A13" s="10">
        <v>9</v>
      </c>
      <c r="B13" s="24"/>
      <c r="C13" s="24"/>
      <c r="D13" s="10"/>
      <c r="E13" s="24"/>
      <c r="F13" s="13"/>
      <c r="G13" s="25"/>
      <c r="H13" s="24"/>
      <c r="I13" s="13"/>
      <c r="J13" s="25"/>
      <c r="K13" s="24"/>
      <c r="L13" s="24"/>
      <c r="M13" s="25"/>
      <c r="T13" s="24"/>
      <c r="U13" s="24"/>
      <c r="V13" s="24"/>
      <c r="W13" s="24"/>
      <c r="X13" s="24"/>
      <c r="Y13" s="10"/>
    </row>
    <row r="14" spans="1:25" hidden="1" x14ac:dyDescent="0.25">
      <c r="A14" s="10">
        <v>10</v>
      </c>
      <c r="B14" s="24"/>
      <c r="C14" s="24"/>
      <c r="D14" s="10"/>
      <c r="E14" s="24"/>
      <c r="F14" s="13"/>
      <c r="G14" s="25"/>
      <c r="H14" s="24"/>
      <c r="I14" s="13"/>
      <c r="J14" s="25"/>
      <c r="K14" s="24"/>
      <c r="L14" s="24"/>
      <c r="M14" s="25"/>
      <c r="T14" s="24"/>
      <c r="U14" s="24"/>
      <c r="V14" s="24"/>
      <c r="W14" s="24"/>
      <c r="X14" s="24"/>
      <c r="Y14" s="10"/>
    </row>
    <row r="15" spans="1:25" x14ac:dyDescent="0.25">
      <c r="D15"/>
    </row>
    <row r="16" spans="1:25" x14ac:dyDescent="0.25">
      <c r="D16"/>
    </row>
  </sheetData>
  <sheetProtection algorithmName="SHA-512" hashValue="/4uQfuoMuXvr8kqNJEo0PM1veh1aaqFZFo7UgIVMfZ65bpR9rxLpTWR37Fa8mnzJNR3UaXGGixJlHOIi5C+y/g==" saltValue="QoHtjEkVf4Gn43C4yhNWeg==" spinCount="100000" sheet="1" objects="1" scenarios="1"/>
  <mergeCells count="1">
    <mergeCell ref="A1:Y1"/>
  </mergeCells>
  <hyperlinks>
    <hyperlink ref="W5" r:id="rId1" xr:uid="{450E739C-2668-45C0-9484-61E7C9F47E53}"/>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B68A57-1C92-463B-A1ED-B738BD64F87B}">
  <dimension ref="A1:AG254"/>
  <sheetViews>
    <sheetView zoomScale="55" zoomScaleNormal="55" workbookViewId="0">
      <selection activeCell="F35" sqref="F35"/>
    </sheetView>
  </sheetViews>
  <sheetFormatPr baseColWidth="10" defaultColWidth="11" defaultRowHeight="12" x14ac:dyDescent="0.2"/>
  <cols>
    <col min="1" max="1" width="5.85546875" style="29" customWidth="1"/>
    <col min="2" max="2" width="19.42578125" style="29" customWidth="1"/>
    <col min="3" max="3" width="14.28515625" style="29" customWidth="1"/>
    <col min="4" max="4" width="8.42578125" style="29" customWidth="1"/>
    <col min="5" max="5" width="15.28515625" style="29" customWidth="1"/>
    <col min="6" max="6" width="43" style="29" customWidth="1"/>
    <col min="7" max="7" width="14.7109375" style="29" customWidth="1"/>
    <col min="8" max="8" width="10.85546875" style="29" customWidth="1"/>
    <col min="9" max="9" width="23.140625" style="29" customWidth="1"/>
    <col min="10" max="10" width="16.7109375" style="29" customWidth="1"/>
    <col min="11" max="11" width="25.42578125" style="29" customWidth="1"/>
    <col min="12" max="12" width="7.28515625" style="29" customWidth="1"/>
    <col min="13" max="13" width="2.42578125" style="29" customWidth="1"/>
    <col min="14" max="14" width="2.42578125" style="28" customWidth="1"/>
    <col min="15" max="15" width="6.42578125" style="28" hidden="1" customWidth="1"/>
    <col min="16" max="19" width="5.7109375" style="28" hidden="1" customWidth="1"/>
    <col min="20" max="20" width="0" style="28" hidden="1" customWidth="1"/>
    <col min="21" max="21" width="5.85546875" style="29" hidden="1" customWidth="1"/>
    <col min="22" max="22" width="14.7109375" style="29" hidden="1" customWidth="1"/>
    <col min="23" max="16384" width="11" style="29"/>
  </cols>
  <sheetData>
    <row r="1" spans="1:33" ht="202.5" customHeight="1" x14ac:dyDescent="0.2">
      <c r="A1" s="1" t="s">
        <v>32</v>
      </c>
      <c r="B1" s="1"/>
      <c r="C1" s="1"/>
      <c r="D1" s="1"/>
      <c r="E1" s="1"/>
      <c r="F1" s="1"/>
      <c r="G1" s="1"/>
      <c r="H1" s="1"/>
      <c r="I1" s="1"/>
      <c r="J1" s="1"/>
      <c r="K1" s="1"/>
      <c r="L1" s="27"/>
      <c r="M1" s="27"/>
      <c r="W1" s="30"/>
      <c r="AC1" s="30"/>
      <c r="AD1" s="30"/>
      <c r="AE1" s="30"/>
      <c r="AF1" s="30"/>
      <c r="AG1" s="30"/>
    </row>
    <row r="2" spans="1:33" ht="10.5" customHeight="1" x14ac:dyDescent="0.2">
      <c r="A2" s="31"/>
      <c r="B2" s="31"/>
      <c r="C2" s="31"/>
      <c r="D2" s="31"/>
      <c r="E2" s="31"/>
      <c r="F2" s="31"/>
      <c r="G2" s="31"/>
      <c r="H2" s="31"/>
      <c r="I2" s="31"/>
      <c r="J2" s="31"/>
      <c r="K2" s="31"/>
      <c r="L2" s="27"/>
      <c r="M2" s="27"/>
      <c r="U2" s="32" t="s">
        <v>34</v>
      </c>
      <c r="V2" s="32" t="s">
        <v>35</v>
      </c>
      <c r="W2" s="30"/>
      <c r="AC2" s="30"/>
      <c r="AD2" s="30"/>
      <c r="AE2" s="30"/>
      <c r="AF2" s="30"/>
      <c r="AG2" s="30"/>
    </row>
    <row r="3" spans="1:33" ht="21" customHeight="1" x14ac:dyDescent="0.2">
      <c r="A3" s="33" t="s">
        <v>36</v>
      </c>
      <c r="B3" s="33"/>
      <c r="C3" s="33"/>
      <c r="D3" s="33"/>
      <c r="E3" s="33"/>
      <c r="F3" s="33"/>
      <c r="G3" s="33"/>
      <c r="H3" s="33"/>
      <c r="I3" s="33"/>
      <c r="J3" s="33"/>
      <c r="K3" s="33"/>
      <c r="L3" s="34"/>
      <c r="M3" s="34"/>
      <c r="U3" s="35">
        <v>1984</v>
      </c>
      <c r="V3" s="36">
        <v>11298</v>
      </c>
      <c r="W3" s="30"/>
      <c r="AC3" s="30"/>
      <c r="AD3" s="30"/>
      <c r="AE3" s="30"/>
      <c r="AF3" s="30"/>
      <c r="AG3" s="30"/>
    </row>
    <row r="4" spans="1:33" ht="4.5" customHeight="1" x14ac:dyDescent="0.2">
      <c r="A4" s="37"/>
      <c r="B4" s="34"/>
      <c r="C4" s="34"/>
      <c r="D4" s="34"/>
      <c r="E4" s="34"/>
      <c r="F4" s="34"/>
      <c r="G4" s="38"/>
      <c r="H4" s="34"/>
      <c r="I4" s="39"/>
      <c r="J4" s="39"/>
      <c r="K4" s="34"/>
      <c r="L4" s="34"/>
      <c r="M4" s="34"/>
      <c r="U4" s="35">
        <v>1985</v>
      </c>
      <c r="V4" s="36">
        <v>13557.6</v>
      </c>
      <c r="W4" s="30"/>
      <c r="AC4" s="30"/>
      <c r="AD4" s="30"/>
      <c r="AE4" s="30"/>
      <c r="AF4" s="30"/>
      <c r="AG4" s="30"/>
    </row>
    <row r="5" spans="1:33" ht="25.5" customHeight="1" x14ac:dyDescent="0.2">
      <c r="A5" s="40" t="s">
        <v>37</v>
      </c>
      <c r="B5" s="40"/>
      <c r="C5" s="40"/>
      <c r="D5" s="40"/>
      <c r="E5" s="40"/>
      <c r="F5" s="40"/>
      <c r="G5" s="40"/>
      <c r="H5" s="40"/>
      <c r="I5" s="40"/>
      <c r="J5" s="40"/>
      <c r="K5" s="40"/>
      <c r="L5" s="41"/>
      <c r="M5" s="41"/>
      <c r="U5" s="35">
        <v>1986</v>
      </c>
      <c r="V5" s="36">
        <v>16811.400000000001</v>
      </c>
      <c r="W5" s="30"/>
      <c r="AC5" s="30"/>
      <c r="AD5" s="30"/>
      <c r="AE5" s="30"/>
      <c r="AF5" s="30"/>
      <c r="AG5" s="30"/>
    </row>
    <row r="6" spans="1:33" ht="36" customHeight="1" x14ac:dyDescent="0.2">
      <c r="A6" s="42" t="s">
        <v>38</v>
      </c>
      <c r="B6" s="42"/>
      <c r="C6" s="42"/>
      <c r="D6" s="42"/>
      <c r="E6" s="42"/>
      <c r="F6" s="42"/>
      <c r="G6" s="42"/>
      <c r="H6" s="42"/>
      <c r="I6" s="42"/>
      <c r="J6" s="42"/>
      <c r="K6" s="42"/>
      <c r="L6" s="43"/>
      <c r="M6" s="43"/>
      <c r="U6" s="35">
        <v>1987</v>
      </c>
      <c r="V6" s="36">
        <v>20509.8</v>
      </c>
      <c r="W6" s="30"/>
      <c r="AC6" s="30"/>
      <c r="AD6" s="30"/>
      <c r="AE6" s="30"/>
      <c r="AF6" s="30"/>
      <c r="AG6" s="30"/>
    </row>
    <row r="7" spans="1:33" ht="20.25" customHeight="1" x14ac:dyDescent="0.2">
      <c r="A7" s="40" t="s">
        <v>39</v>
      </c>
      <c r="B7" s="40"/>
      <c r="C7" s="40"/>
      <c r="D7" s="40"/>
      <c r="E7" s="40"/>
      <c r="F7" s="40"/>
      <c r="G7" s="40"/>
      <c r="H7" s="40"/>
      <c r="I7" s="40"/>
      <c r="J7" s="40"/>
      <c r="K7" s="40"/>
      <c r="L7" s="43"/>
      <c r="M7" s="43"/>
      <c r="U7" s="35"/>
      <c r="V7" s="36"/>
      <c r="W7" s="30"/>
      <c r="AC7" s="30"/>
      <c r="AD7" s="30"/>
      <c r="AE7" s="30"/>
      <c r="AF7" s="30"/>
      <c r="AG7" s="30"/>
    </row>
    <row r="8" spans="1:33" ht="17.25" customHeight="1" x14ac:dyDescent="0.2">
      <c r="A8" s="40" t="s">
        <v>40</v>
      </c>
      <c r="B8" s="40"/>
      <c r="C8" s="40"/>
      <c r="D8" s="40"/>
      <c r="E8" s="40"/>
      <c r="F8" s="40"/>
      <c r="G8" s="40"/>
      <c r="H8" s="40"/>
      <c r="I8" s="40"/>
      <c r="J8" s="40"/>
      <c r="K8" s="40"/>
      <c r="L8" s="43"/>
      <c r="M8" s="43"/>
      <c r="U8" s="35">
        <v>1987</v>
      </c>
      <c r="V8" s="36">
        <v>20509.8</v>
      </c>
      <c r="W8" s="30"/>
      <c r="AC8" s="30"/>
      <c r="AD8" s="30"/>
      <c r="AE8" s="30"/>
      <c r="AF8" s="30"/>
      <c r="AG8" s="30"/>
    </row>
    <row r="9" spans="1:33" ht="32.25" hidden="1" customHeight="1" x14ac:dyDescent="0.2">
      <c r="A9" s="44" t="s">
        <v>41</v>
      </c>
      <c r="B9" s="44"/>
      <c r="C9" s="44"/>
      <c r="D9" s="44"/>
      <c r="E9" s="44"/>
      <c r="F9" s="44"/>
      <c r="G9" s="44"/>
      <c r="H9" s="44"/>
      <c r="I9" s="44"/>
      <c r="J9" s="44"/>
      <c r="K9" s="44"/>
      <c r="L9" s="43"/>
      <c r="M9" s="43"/>
      <c r="U9" s="35">
        <v>1987</v>
      </c>
      <c r="V9" s="36">
        <v>20509.8</v>
      </c>
      <c r="W9" s="30"/>
      <c r="AC9" s="30"/>
      <c r="AD9" s="30"/>
      <c r="AE9" s="30"/>
      <c r="AF9" s="30"/>
      <c r="AG9" s="30"/>
    </row>
    <row r="10" spans="1:33" ht="18.75" hidden="1" customHeight="1" x14ac:dyDescent="0.2">
      <c r="A10" s="45" t="s">
        <v>42</v>
      </c>
      <c r="B10" s="46"/>
      <c r="C10" s="46"/>
      <c r="D10" s="46"/>
      <c r="E10" s="46"/>
      <c r="F10" s="46"/>
      <c r="G10" s="46"/>
      <c r="H10" s="46"/>
      <c r="I10" s="46"/>
      <c r="J10" s="46"/>
      <c r="K10" s="46"/>
      <c r="L10" s="43"/>
      <c r="M10" s="43"/>
      <c r="U10" s="35">
        <v>1987</v>
      </c>
      <c r="V10" s="36">
        <v>20509.8</v>
      </c>
      <c r="W10" s="30"/>
      <c r="AC10" s="30"/>
      <c r="AD10" s="30"/>
      <c r="AE10" s="30"/>
      <c r="AF10" s="30"/>
      <c r="AG10" s="30"/>
    </row>
    <row r="11" spans="1:33" ht="18.75" hidden="1" customHeight="1" x14ac:dyDescent="0.2">
      <c r="A11" s="45" t="s">
        <v>43</v>
      </c>
      <c r="B11" s="46"/>
      <c r="C11" s="46"/>
      <c r="D11" s="46"/>
      <c r="E11" s="46"/>
      <c r="F11" s="46"/>
      <c r="G11" s="46"/>
      <c r="H11" s="46"/>
      <c r="I11" s="46"/>
      <c r="J11" s="46"/>
      <c r="K11" s="46"/>
      <c r="L11" s="43"/>
      <c r="M11" s="43"/>
      <c r="U11" s="35">
        <v>1987</v>
      </c>
      <c r="V11" s="36">
        <v>20509.8</v>
      </c>
      <c r="W11" s="30"/>
      <c r="AC11" s="30"/>
      <c r="AD11" s="30"/>
      <c r="AE11" s="30"/>
      <c r="AF11" s="30"/>
      <c r="AG11" s="30"/>
    </row>
    <row r="12" spans="1:33" ht="27" customHeight="1" x14ac:dyDescent="0.2">
      <c r="A12" s="43"/>
      <c r="B12" s="43"/>
      <c r="C12" s="43"/>
      <c r="D12" s="43"/>
      <c r="E12" s="43"/>
      <c r="F12" s="43"/>
      <c r="G12" s="47"/>
      <c r="H12" s="43"/>
      <c r="I12" s="48"/>
      <c r="K12" s="43"/>
      <c r="L12" s="28"/>
      <c r="M12" s="28"/>
      <c r="U12" s="35">
        <v>1988</v>
      </c>
      <c r="V12" s="36">
        <v>25637.4</v>
      </c>
      <c r="W12" s="30"/>
      <c r="AC12" s="30"/>
      <c r="AD12" s="30"/>
      <c r="AE12" s="30"/>
      <c r="AF12" s="30"/>
    </row>
    <row r="13" spans="1:33" ht="30" customHeight="1" x14ac:dyDescent="0.25">
      <c r="A13" s="37"/>
      <c r="B13" s="49"/>
      <c r="C13" s="49"/>
      <c r="F13"/>
      <c r="G13"/>
      <c r="H13" s="50"/>
      <c r="I13" s="51"/>
      <c r="J13" s="52" t="s">
        <v>35</v>
      </c>
      <c r="K13" s="28"/>
      <c r="L13" s="28"/>
      <c r="M13" s="28"/>
      <c r="U13" s="35">
        <v>1989</v>
      </c>
      <c r="V13" s="36">
        <v>32559.599999999999</v>
      </c>
      <c r="W13" s="30"/>
      <c r="AC13" s="30"/>
      <c r="AD13" s="30"/>
      <c r="AE13" s="30"/>
      <c r="AF13" s="30"/>
    </row>
    <row r="14" spans="1:33" x14ac:dyDescent="0.2">
      <c r="A14" s="37"/>
      <c r="B14" s="49"/>
      <c r="C14" s="49"/>
      <c r="D14" s="53"/>
      <c r="E14" s="53"/>
      <c r="H14" s="50"/>
      <c r="I14" s="51"/>
      <c r="J14" s="54">
        <v>2590.3706237504312</v>
      </c>
      <c r="U14" s="35">
        <v>1990</v>
      </c>
      <c r="V14" s="36">
        <v>41025</v>
      </c>
      <c r="W14" s="30"/>
      <c r="AC14" s="30"/>
      <c r="AD14" s="30"/>
      <c r="AE14" s="30"/>
      <c r="AF14" s="30"/>
      <c r="AG14" s="30"/>
    </row>
    <row r="15" spans="1:33" ht="23.25" customHeight="1" x14ac:dyDescent="0.2">
      <c r="A15" s="37"/>
      <c r="B15" s="49"/>
      <c r="C15" s="49"/>
      <c r="D15" s="53"/>
      <c r="E15" s="53"/>
      <c r="F15" s="55"/>
      <c r="G15" s="56"/>
      <c r="H15" s="57" t="s">
        <v>44</v>
      </c>
      <c r="I15" s="58">
        <v>2273835104.6399999</v>
      </c>
      <c r="J15" s="59" t="s">
        <v>35</v>
      </c>
      <c r="K15" s="60"/>
      <c r="U15" s="35">
        <v>1991</v>
      </c>
      <c r="V15" s="36">
        <v>51716.1</v>
      </c>
      <c r="W15" s="30"/>
      <c r="AC15" s="30"/>
      <c r="AD15" s="30"/>
      <c r="AE15" s="30"/>
      <c r="AF15" s="30"/>
      <c r="AG15" s="30"/>
    </row>
    <row r="16" spans="1:33" ht="64.5" customHeight="1" x14ac:dyDescent="0.2">
      <c r="A16" s="37"/>
      <c r="B16" s="49"/>
      <c r="C16" s="49"/>
      <c r="D16" s="49"/>
      <c r="E16" s="49"/>
      <c r="F16" s="55"/>
      <c r="G16" s="56"/>
      <c r="H16" s="57" t="s">
        <v>45</v>
      </c>
      <c r="I16" s="58">
        <v>877803</v>
      </c>
      <c r="J16" s="61">
        <v>2331.3335613753879</v>
      </c>
      <c r="K16" s="60"/>
      <c r="L16" s="43"/>
      <c r="M16" s="43"/>
      <c r="U16" s="35">
        <v>1992</v>
      </c>
      <c r="V16" s="36">
        <v>65190</v>
      </c>
      <c r="W16" s="30"/>
      <c r="AC16" s="30"/>
      <c r="AD16" s="30"/>
      <c r="AE16" s="30"/>
      <c r="AF16" s="30"/>
      <c r="AG16" s="30"/>
    </row>
    <row r="17" spans="1:33" ht="22.5" customHeight="1" x14ac:dyDescent="0.2">
      <c r="A17" s="37"/>
      <c r="B17" s="49"/>
      <c r="C17" s="49"/>
      <c r="D17" s="49"/>
      <c r="E17" s="49"/>
      <c r="F17" s="60"/>
      <c r="G17" s="60"/>
      <c r="H17" s="62"/>
      <c r="I17" s="63"/>
      <c r="J17" s="60"/>
      <c r="K17" s="60"/>
      <c r="L17" s="64"/>
      <c r="M17" s="43"/>
      <c r="U17" s="35">
        <v>1993</v>
      </c>
      <c r="V17" s="36">
        <v>81510</v>
      </c>
      <c r="W17" s="30"/>
      <c r="AC17" s="30"/>
      <c r="AD17" s="30"/>
      <c r="AE17" s="30"/>
      <c r="AF17" s="30"/>
      <c r="AG17" s="30"/>
    </row>
    <row r="18" spans="1:33" ht="18" customHeight="1" x14ac:dyDescent="0.2">
      <c r="A18" s="30"/>
      <c r="B18" s="64"/>
      <c r="C18" s="64"/>
      <c r="D18" s="64"/>
      <c r="E18" s="64"/>
      <c r="F18" s="65"/>
      <c r="G18" s="66"/>
      <c r="H18" s="64"/>
      <c r="I18" s="64"/>
      <c r="J18" s="64"/>
      <c r="K18" s="64"/>
      <c r="L18" s="62"/>
      <c r="M18" s="67"/>
      <c r="U18" s="35">
        <v>1994</v>
      </c>
      <c r="V18" s="36">
        <v>98700</v>
      </c>
      <c r="W18" s="30"/>
      <c r="AC18" s="30"/>
      <c r="AD18" s="30"/>
      <c r="AE18" s="30"/>
      <c r="AF18" s="30"/>
      <c r="AG18" s="30"/>
    </row>
    <row r="19" spans="1:33" x14ac:dyDescent="0.2">
      <c r="A19" s="30"/>
      <c r="B19" s="66" t="s">
        <v>46</v>
      </c>
      <c r="C19" s="68">
        <v>1</v>
      </c>
      <c r="D19" s="69" t="s">
        <v>25</v>
      </c>
      <c r="E19" s="69"/>
      <c r="F19" s="69"/>
      <c r="G19" s="69"/>
      <c r="H19" s="69"/>
      <c r="I19" s="69"/>
      <c r="J19" s="60"/>
      <c r="K19" s="62"/>
      <c r="L19" s="62"/>
      <c r="M19" s="64"/>
      <c r="U19" s="35">
        <v>1995</v>
      </c>
      <c r="V19" s="36">
        <v>118933.5</v>
      </c>
      <c r="W19" s="30"/>
      <c r="AC19" s="30"/>
      <c r="AD19" s="30"/>
      <c r="AE19" s="30"/>
      <c r="AF19" s="30"/>
      <c r="AG19" s="30"/>
    </row>
    <row r="20" spans="1:33" x14ac:dyDescent="0.2">
      <c r="A20" s="30"/>
      <c r="B20" s="66"/>
      <c r="C20" s="66"/>
      <c r="D20" s="70" t="s">
        <v>33</v>
      </c>
      <c r="E20" s="70"/>
      <c r="F20" s="70"/>
      <c r="G20" s="70"/>
      <c r="H20" s="70"/>
      <c r="I20" s="70"/>
      <c r="J20" s="60"/>
      <c r="K20" s="62"/>
      <c r="L20" s="62"/>
      <c r="M20" s="64"/>
      <c r="U20" s="35">
        <v>1996</v>
      </c>
      <c r="V20" s="36">
        <v>142125</v>
      </c>
      <c r="W20" s="30"/>
      <c r="AC20" s="30"/>
      <c r="AD20" s="30"/>
      <c r="AE20" s="30"/>
      <c r="AF20" s="30"/>
      <c r="AG20" s="30"/>
    </row>
    <row r="21" spans="1:33" ht="14.25" customHeight="1" x14ac:dyDescent="0.2">
      <c r="A21" s="30"/>
      <c r="B21" s="66"/>
      <c r="C21" s="66"/>
      <c r="D21" s="70"/>
      <c r="E21" s="70"/>
      <c r="F21" s="70"/>
      <c r="G21" s="70"/>
      <c r="H21" s="70"/>
      <c r="I21" s="70"/>
      <c r="J21" s="60"/>
      <c r="K21" s="62"/>
      <c r="L21" s="30"/>
      <c r="M21" s="62"/>
      <c r="O21" s="71" t="s">
        <v>3</v>
      </c>
      <c r="P21" s="72"/>
      <c r="Q21" s="72"/>
      <c r="R21" s="72"/>
      <c r="S21" s="72"/>
      <c r="U21" s="35">
        <v>1997</v>
      </c>
      <c r="V21" s="36">
        <v>172005</v>
      </c>
      <c r="W21" s="30"/>
      <c r="AC21" s="30"/>
      <c r="AD21" s="30"/>
      <c r="AE21" s="30"/>
      <c r="AF21" s="30"/>
      <c r="AG21" s="30"/>
    </row>
    <row r="22" spans="1:33" s="77" customFormat="1" ht="15" customHeight="1" x14ac:dyDescent="0.2">
      <c r="A22" s="30"/>
      <c r="B22" s="30"/>
      <c r="C22" s="30"/>
      <c r="D22" s="30"/>
      <c r="E22" s="30"/>
      <c r="F22" s="30"/>
      <c r="G22" s="73"/>
      <c r="H22" s="62"/>
      <c r="I22" s="63"/>
      <c r="J22" s="74"/>
      <c r="K22" s="30"/>
      <c r="L22" s="75"/>
      <c r="M22" s="62"/>
      <c r="N22" s="28"/>
      <c r="O22" s="35" t="s">
        <v>25</v>
      </c>
      <c r="P22" s="35">
        <v>0</v>
      </c>
      <c r="Q22" s="35">
        <v>0</v>
      </c>
      <c r="R22" s="35">
        <v>0</v>
      </c>
      <c r="S22" s="35">
        <v>0</v>
      </c>
      <c r="T22" s="28"/>
      <c r="U22" s="35">
        <v>1998</v>
      </c>
      <c r="V22" s="36">
        <v>203826</v>
      </c>
      <c r="W22" s="76"/>
      <c r="AC22" s="76"/>
      <c r="AD22" s="76"/>
      <c r="AE22" s="76"/>
      <c r="AF22" s="76"/>
      <c r="AG22" s="76"/>
    </row>
    <row r="23" spans="1:33" ht="36" x14ac:dyDescent="0.2">
      <c r="A23" s="78" t="s">
        <v>47</v>
      </c>
      <c r="B23" s="78" t="s">
        <v>48</v>
      </c>
      <c r="C23" s="79" t="s">
        <v>49</v>
      </c>
      <c r="D23" s="79" t="s">
        <v>50</v>
      </c>
      <c r="E23" s="80" t="s">
        <v>51</v>
      </c>
      <c r="F23" s="78" t="s">
        <v>52</v>
      </c>
      <c r="G23" s="81" t="s">
        <v>53</v>
      </c>
      <c r="H23" s="78" t="s">
        <v>54</v>
      </c>
      <c r="I23" s="52" t="s">
        <v>55</v>
      </c>
      <c r="J23" s="52" t="s">
        <v>35</v>
      </c>
      <c r="K23" s="78" t="s">
        <v>56</v>
      </c>
      <c r="L23" s="82"/>
      <c r="M23" s="62"/>
      <c r="O23" s="83">
        <v>1973.8418289225181</v>
      </c>
      <c r="P23" s="83">
        <v>0</v>
      </c>
      <c r="Q23" s="83">
        <v>0</v>
      </c>
      <c r="R23" s="83">
        <v>0</v>
      </c>
      <c r="S23" s="83">
        <v>0</v>
      </c>
      <c r="T23" s="77"/>
      <c r="U23" s="35">
        <v>1999</v>
      </c>
      <c r="V23" s="36">
        <v>236460</v>
      </c>
      <c r="W23" s="30"/>
      <c r="AC23" s="30"/>
      <c r="AD23" s="30"/>
      <c r="AE23" s="30"/>
      <c r="AF23" s="30"/>
      <c r="AG23" s="30"/>
    </row>
    <row r="24" spans="1:33" ht="48" x14ac:dyDescent="0.2">
      <c r="A24" s="84">
        <v>1</v>
      </c>
      <c r="B24" s="85" t="s">
        <v>57</v>
      </c>
      <c r="C24" s="85" t="s">
        <v>25</v>
      </c>
      <c r="D24" s="86">
        <v>1</v>
      </c>
      <c r="E24" s="87">
        <v>38</v>
      </c>
      <c r="F24" s="88" t="s">
        <v>58</v>
      </c>
      <c r="G24" s="89">
        <v>43655</v>
      </c>
      <c r="H24" s="85" t="s">
        <v>59</v>
      </c>
      <c r="I24" s="90">
        <v>1634570000</v>
      </c>
      <c r="J24" s="91">
        <v>1973.8418289225181</v>
      </c>
      <c r="K24" s="92" t="s">
        <v>72</v>
      </c>
      <c r="L24" s="82">
        <v>1</v>
      </c>
      <c r="M24" s="30"/>
      <c r="O24" s="83">
        <v>0</v>
      </c>
      <c r="P24" s="83">
        <v>0</v>
      </c>
      <c r="Q24" s="83">
        <v>0</v>
      </c>
      <c r="R24" s="83">
        <v>0</v>
      </c>
      <c r="S24" s="83">
        <v>0</v>
      </c>
      <c r="U24" s="35">
        <v>2000</v>
      </c>
      <c r="V24" s="36">
        <v>260100</v>
      </c>
      <c r="W24" s="30"/>
      <c r="AC24" s="30"/>
      <c r="AD24" s="30"/>
      <c r="AE24" s="30"/>
      <c r="AF24" s="30"/>
      <c r="AG24" s="30"/>
    </row>
    <row r="25" spans="1:33" ht="36" x14ac:dyDescent="0.2">
      <c r="A25" s="84">
        <v>2</v>
      </c>
      <c r="B25" s="85" t="s">
        <v>60</v>
      </c>
      <c r="C25" s="85" t="s">
        <v>25</v>
      </c>
      <c r="D25" s="86">
        <v>0.5</v>
      </c>
      <c r="E25" s="87">
        <v>23</v>
      </c>
      <c r="F25" s="88" t="s">
        <v>61</v>
      </c>
      <c r="G25" s="89">
        <v>43096</v>
      </c>
      <c r="H25" s="85" t="s">
        <v>59</v>
      </c>
      <c r="I25" s="90">
        <v>6705310400</v>
      </c>
      <c r="J25" s="91"/>
      <c r="K25" s="138" t="s">
        <v>71</v>
      </c>
      <c r="L25" s="82">
        <v>1</v>
      </c>
      <c r="M25" s="75"/>
      <c r="N25" s="77"/>
      <c r="O25" s="83">
        <v>2107.0907516025795</v>
      </c>
      <c r="P25" s="83">
        <v>0</v>
      </c>
      <c r="Q25" s="83">
        <v>0</v>
      </c>
      <c r="R25" s="83">
        <v>0</v>
      </c>
      <c r="S25" s="83">
        <v>0</v>
      </c>
      <c r="U25" s="35">
        <v>2001</v>
      </c>
      <c r="V25" s="36">
        <v>286000</v>
      </c>
      <c r="W25" s="30"/>
      <c r="AC25" s="30"/>
      <c r="AD25" s="30"/>
      <c r="AE25" s="30"/>
      <c r="AF25" s="30"/>
      <c r="AG25" s="30"/>
    </row>
    <row r="26" spans="1:33" ht="60" x14ac:dyDescent="0.2">
      <c r="A26" s="85">
        <v>3</v>
      </c>
      <c r="B26" s="85" t="s">
        <v>62</v>
      </c>
      <c r="C26" s="85" t="s">
        <v>25</v>
      </c>
      <c r="D26" s="86">
        <v>1</v>
      </c>
      <c r="E26" s="87">
        <v>25</v>
      </c>
      <c r="F26" s="88" t="s">
        <v>63</v>
      </c>
      <c r="G26" s="89">
        <v>43100</v>
      </c>
      <c r="H26" s="85" t="s">
        <v>59</v>
      </c>
      <c r="I26" s="90">
        <v>1554436668</v>
      </c>
      <c r="J26" s="91">
        <v>2107.0907516025795</v>
      </c>
      <c r="K26" s="92" t="s">
        <v>64</v>
      </c>
      <c r="L26" s="82">
        <v>1</v>
      </c>
      <c r="M26" s="82"/>
      <c r="O26" s="83">
        <v>0</v>
      </c>
      <c r="P26" s="83">
        <v>0</v>
      </c>
      <c r="Q26" s="83">
        <v>0</v>
      </c>
      <c r="R26" s="83">
        <v>0</v>
      </c>
      <c r="S26" s="83">
        <v>0</v>
      </c>
      <c r="U26" s="35">
        <v>2002</v>
      </c>
      <c r="V26" s="36">
        <v>309000</v>
      </c>
      <c r="W26" s="30"/>
      <c r="AC26" s="30"/>
      <c r="AD26" s="30"/>
      <c r="AE26" s="30"/>
      <c r="AF26" s="30"/>
      <c r="AG26" s="30"/>
    </row>
    <row r="27" spans="1:33" hidden="1" x14ac:dyDescent="0.2">
      <c r="A27" s="85">
        <v>4</v>
      </c>
      <c r="B27" s="93"/>
      <c r="C27" s="93"/>
      <c r="D27" s="94"/>
      <c r="E27" s="95"/>
      <c r="F27" s="93"/>
      <c r="G27" s="96"/>
      <c r="H27" s="93"/>
      <c r="I27" s="97"/>
      <c r="J27" s="98">
        <v>0</v>
      </c>
      <c r="K27" s="92"/>
      <c r="L27" s="82">
        <v>1</v>
      </c>
      <c r="M27" s="82"/>
      <c r="O27" s="83">
        <v>0</v>
      </c>
      <c r="P27" s="83">
        <v>0</v>
      </c>
      <c r="Q27" s="83">
        <v>0</v>
      </c>
      <c r="R27" s="83">
        <v>0</v>
      </c>
      <c r="S27" s="83">
        <v>0</v>
      </c>
      <c r="U27" s="35">
        <v>2003</v>
      </c>
      <c r="V27" s="36">
        <v>332000</v>
      </c>
      <c r="W27" s="30"/>
      <c r="AC27" s="30"/>
      <c r="AD27" s="30"/>
      <c r="AE27" s="30"/>
      <c r="AF27" s="30"/>
      <c r="AG27" s="30"/>
    </row>
    <row r="28" spans="1:33" hidden="1" x14ac:dyDescent="0.2">
      <c r="A28" s="85">
        <v>5</v>
      </c>
      <c r="B28" s="93"/>
      <c r="C28" s="85"/>
      <c r="D28" s="86"/>
      <c r="E28" s="95"/>
      <c r="F28" s="93"/>
      <c r="G28" s="96"/>
      <c r="H28" s="93"/>
      <c r="I28" s="97"/>
      <c r="J28" s="98">
        <v>0</v>
      </c>
      <c r="K28" s="92"/>
      <c r="L28" s="82">
        <v>1</v>
      </c>
      <c r="M28" s="82"/>
      <c r="O28" s="83">
        <v>0</v>
      </c>
      <c r="P28" s="83">
        <v>0</v>
      </c>
      <c r="Q28" s="83">
        <v>0</v>
      </c>
      <c r="R28" s="83">
        <v>0</v>
      </c>
      <c r="S28" s="83">
        <v>0</v>
      </c>
      <c r="U28" s="35">
        <v>2004</v>
      </c>
      <c r="V28" s="36">
        <v>358000</v>
      </c>
      <c r="W28" s="30"/>
      <c r="AC28" s="30"/>
      <c r="AD28" s="30"/>
      <c r="AE28" s="30"/>
      <c r="AF28" s="30"/>
      <c r="AG28" s="30"/>
    </row>
    <row r="29" spans="1:33" hidden="1" x14ac:dyDescent="0.2">
      <c r="A29" s="85">
        <v>6</v>
      </c>
      <c r="B29" s="93"/>
      <c r="C29" s="85"/>
      <c r="D29" s="86"/>
      <c r="E29" s="87"/>
      <c r="F29" s="93"/>
      <c r="G29" s="89"/>
      <c r="H29" s="85"/>
      <c r="I29" s="90"/>
      <c r="J29" s="98">
        <v>0</v>
      </c>
      <c r="K29" s="99"/>
      <c r="L29" s="82">
        <v>1</v>
      </c>
      <c r="M29" s="82"/>
      <c r="O29" s="83">
        <v>0</v>
      </c>
      <c r="P29" s="83">
        <v>0</v>
      </c>
      <c r="Q29" s="83">
        <v>0</v>
      </c>
      <c r="R29" s="83">
        <v>0</v>
      </c>
      <c r="S29" s="83">
        <v>0</v>
      </c>
      <c r="U29" s="35">
        <v>2005</v>
      </c>
      <c r="V29" s="36">
        <v>381500</v>
      </c>
      <c r="W29" s="30"/>
      <c r="AC29" s="30"/>
      <c r="AD29" s="30"/>
      <c r="AE29" s="30"/>
      <c r="AF29" s="30"/>
      <c r="AG29" s="30"/>
    </row>
    <row r="30" spans="1:33" hidden="1" x14ac:dyDescent="0.2">
      <c r="A30" s="85">
        <v>7</v>
      </c>
      <c r="B30" s="93"/>
      <c r="C30" s="85"/>
      <c r="D30" s="86"/>
      <c r="E30" s="87"/>
      <c r="F30" s="93"/>
      <c r="G30" s="89"/>
      <c r="H30" s="85"/>
      <c r="I30" s="90"/>
      <c r="J30" s="98">
        <v>0</v>
      </c>
      <c r="K30" s="99"/>
      <c r="L30" s="82">
        <v>1</v>
      </c>
      <c r="M30" s="82"/>
      <c r="O30" s="83">
        <v>0</v>
      </c>
      <c r="P30" s="83">
        <v>0</v>
      </c>
      <c r="Q30" s="83">
        <v>0</v>
      </c>
      <c r="R30" s="83">
        <v>0</v>
      </c>
      <c r="S30" s="83">
        <v>0</v>
      </c>
      <c r="U30" s="35">
        <v>2006</v>
      </c>
      <c r="V30" s="36">
        <v>408000</v>
      </c>
      <c r="W30" s="30"/>
      <c r="AC30" s="30"/>
      <c r="AD30" s="30"/>
      <c r="AE30" s="30"/>
      <c r="AF30" s="30"/>
      <c r="AG30" s="30"/>
    </row>
    <row r="31" spans="1:33" hidden="1" x14ac:dyDescent="0.2">
      <c r="A31" s="85">
        <v>8</v>
      </c>
      <c r="B31" s="93"/>
      <c r="C31" s="85"/>
      <c r="D31" s="86"/>
      <c r="E31" s="87"/>
      <c r="F31" s="93"/>
      <c r="G31" s="89"/>
      <c r="H31" s="85"/>
      <c r="I31" s="90"/>
      <c r="J31" s="98">
        <v>0</v>
      </c>
      <c r="K31" s="100"/>
      <c r="L31" s="82">
        <v>1</v>
      </c>
      <c r="M31" s="82"/>
      <c r="O31" s="83">
        <v>0</v>
      </c>
      <c r="P31" s="83">
        <v>0</v>
      </c>
      <c r="Q31" s="83">
        <v>0</v>
      </c>
      <c r="R31" s="83">
        <v>0</v>
      </c>
      <c r="S31" s="83">
        <v>0</v>
      </c>
      <c r="U31" s="35">
        <v>2007</v>
      </c>
      <c r="V31" s="36">
        <v>433700</v>
      </c>
      <c r="W31" s="30"/>
      <c r="AC31" s="30"/>
      <c r="AD31" s="30"/>
      <c r="AE31" s="30"/>
      <c r="AF31" s="30"/>
      <c r="AG31" s="30"/>
    </row>
    <row r="32" spans="1:33" hidden="1" x14ac:dyDescent="0.2">
      <c r="A32" s="85">
        <v>9</v>
      </c>
      <c r="B32" s="93"/>
      <c r="C32" s="85"/>
      <c r="D32" s="86"/>
      <c r="E32" s="87"/>
      <c r="F32" s="93"/>
      <c r="G32" s="89"/>
      <c r="H32" s="85"/>
      <c r="I32" s="90"/>
      <c r="J32" s="98">
        <v>0</v>
      </c>
      <c r="K32" s="99"/>
      <c r="L32" s="82">
        <v>1</v>
      </c>
      <c r="M32" s="82"/>
      <c r="O32" s="101">
        <v>4080.9325805250974</v>
      </c>
      <c r="P32" s="101">
        <v>0</v>
      </c>
      <c r="Q32" s="101">
        <v>0</v>
      </c>
      <c r="R32" s="101">
        <v>0</v>
      </c>
      <c r="S32" s="101">
        <v>0</v>
      </c>
      <c r="U32" s="102">
        <v>2008</v>
      </c>
      <c r="V32" s="36">
        <v>461500</v>
      </c>
      <c r="W32" s="30"/>
      <c r="AC32" s="30"/>
      <c r="AD32" s="30"/>
      <c r="AE32" s="30"/>
      <c r="AF32" s="30"/>
      <c r="AG32" s="30"/>
    </row>
    <row r="33" spans="1:33" hidden="1" x14ac:dyDescent="0.2">
      <c r="A33" s="85">
        <v>10</v>
      </c>
      <c r="B33" s="93"/>
      <c r="C33" s="85"/>
      <c r="D33" s="86"/>
      <c r="E33" s="87"/>
      <c r="F33" s="93"/>
      <c r="G33" s="89"/>
      <c r="H33" s="85"/>
      <c r="I33" s="90"/>
      <c r="J33" s="98">
        <v>0</v>
      </c>
      <c r="K33" s="99"/>
      <c r="L33" s="82">
        <v>1</v>
      </c>
      <c r="M33" s="82"/>
      <c r="U33" s="102">
        <v>2009</v>
      </c>
      <c r="V33" s="36">
        <v>496900</v>
      </c>
      <c r="W33" s="30"/>
      <c r="AC33" s="30"/>
      <c r="AD33" s="30"/>
      <c r="AE33" s="30"/>
      <c r="AF33" s="30"/>
      <c r="AG33" s="30"/>
    </row>
    <row r="34" spans="1:33" ht="15.75" thickBot="1" x14ac:dyDescent="0.3">
      <c r="A34" s="30"/>
      <c r="B34" s="30"/>
      <c r="C34"/>
      <c r="D34" s="30"/>
      <c r="E34" s="30"/>
      <c r="F34" s="30"/>
      <c r="G34" s="103"/>
      <c r="H34" s="62"/>
      <c r="I34" s="60" t="s">
        <v>65</v>
      </c>
      <c r="J34" s="60">
        <v>4080.9325805250974</v>
      </c>
      <c r="K34" s="104"/>
      <c r="L34" s="62">
        <v>10</v>
      </c>
      <c r="M34" s="82"/>
      <c r="T34" s="105"/>
      <c r="U34" s="102">
        <v>2010</v>
      </c>
      <c r="V34" s="36">
        <v>515000</v>
      </c>
      <c r="W34" s="62"/>
      <c r="AC34" s="62"/>
      <c r="AD34" s="62"/>
      <c r="AE34" s="62"/>
      <c r="AF34" s="62"/>
      <c r="AG34" s="62"/>
    </row>
    <row r="35" spans="1:33" ht="45" customHeight="1" thickBot="1" x14ac:dyDescent="0.25">
      <c r="A35" s="62"/>
      <c r="B35" s="106" t="s">
        <v>66</v>
      </c>
      <c r="C35" s="106"/>
      <c r="D35" s="106"/>
      <c r="E35" s="107"/>
      <c r="F35" s="62"/>
      <c r="G35" s="73"/>
      <c r="H35" s="108"/>
      <c r="I35" s="109"/>
      <c r="J35" s="110" t="s">
        <v>67</v>
      </c>
      <c r="K35" s="111" t="s">
        <v>73</v>
      </c>
      <c r="L35" s="62"/>
      <c r="M35" s="62"/>
      <c r="T35" s="105"/>
      <c r="U35" s="102">
        <v>2011</v>
      </c>
      <c r="V35" s="36">
        <v>535600</v>
      </c>
      <c r="W35" s="62"/>
      <c r="AC35" s="62"/>
      <c r="AD35" s="62"/>
      <c r="AE35" s="62"/>
      <c r="AF35" s="62"/>
      <c r="AG35" s="62"/>
    </row>
    <row r="36" spans="1:33" x14ac:dyDescent="0.2">
      <c r="A36" s="62"/>
      <c r="B36" s="106"/>
      <c r="C36" s="106"/>
      <c r="D36" s="106"/>
      <c r="E36" s="107"/>
      <c r="F36" s="62"/>
      <c r="G36" s="112" t="s">
        <v>25</v>
      </c>
      <c r="H36" s="113">
        <v>1</v>
      </c>
      <c r="I36" s="114">
        <v>4080.9325805250974</v>
      </c>
      <c r="J36" s="62" t="s">
        <v>68</v>
      </c>
      <c r="K36" s="62"/>
      <c r="L36" s="62"/>
      <c r="M36" s="62"/>
      <c r="N36" s="105"/>
      <c r="O36" s="105"/>
      <c r="P36" s="105"/>
      <c r="Q36" s="105"/>
      <c r="R36" s="105"/>
      <c r="S36" s="105"/>
      <c r="T36" s="105"/>
      <c r="U36" s="102">
        <v>2012</v>
      </c>
      <c r="V36" s="36">
        <v>566700</v>
      </c>
      <c r="W36" s="62"/>
      <c r="AC36" s="62"/>
      <c r="AD36" s="62"/>
      <c r="AE36" s="62"/>
      <c r="AF36" s="62"/>
      <c r="AG36" s="62"/>
    </row>
    <row r="37" spans="1:33" x14ac:dyDescent="0.2">
      <c r="A37" s="62"/>
      <c r="B37" s="62"/>
      <c r="C37" s="62"/>
      <c r="D37" s="62"/>
      <c r="E37" s="62"/>
      <c r="F37" s="62"/>
      <c r="G37" s="112">
        <v>0</v>
      </c>
      <c r="H37" s="113">
        <v>0</v>
      </c>
      <c r="I37" s="114">
        <v>0</v>
      </c>
      <c r="J37" s="62" t="s">
        <v>69</v>
      </c>
      <c r="K37" s="62"/>
      <c r="L37" s="62"/>
      <c r="M37" s="62"/>
      <c r="N37" s="105"/>
      <c r="O37" s="105"/>
      <c r="P37" s="105"/>
      <c r="Q37" s="105"/>
      <c r="R37" s="105"/>
      <c r="S37" s="105"/>
      <c r="T37" s="105"/>
      <c r="U37" s="102">
        <v>2013</v>
      </c>
      <c r="V37" s="36">
        <v>589500</v>
      </c>
      <c r="W37" s="62"/>
      <c r="AC37" s="62"/>
      <c r="AD37" s="62"/>
      <c r="AE37" s="62"/>
      <c r="AF37" s="62"/>
      <c r="AG37" s="62"/>
    </row>
    <row r="38" spans="1:33" x14ac:dyDescent="0.2">
      <c r="A38" s="62"/>
      <c r="B38" s="62"/>
      <c r="C38" s="62"/>
      <c r="D38" s="62"/>
      <c r="E38" s="62"/>
      <c r="F38" s="62"/>
      <c r="G38" s="112">
        <v>0</v>
      </c>
      <c r="H38" s="113">
        <v>0</v>
      </c>
      <c r="I38" s="114">
        <v>0</v>
      </c>
      <c r="J38" s="62" t="s">
        <v>69</v>
      </c>
      <c r="K38" s="62"/>
      <c r="L38" s="62"/>
      <c r="M38" s="62"/>
      <c r="N38" s="105"/>
      <c r="O38" s="105"/>
      <c r="P38" s="105"/>
      <c r="Q38" s="105"/>
      <c r="R38" s="105"/>
      <c r="S38" s="105"/>
      <c r="T38" s="105"/>
      <c r="U38" s="102">
        <v>2014</v>
      </c>
      <c r="V38" s="36">
        <v>616000</v>
      </c>
      <c r="W38" s="62"/>
      <c r="AC38" s="62"/>
      <c r="AD38" s="62"/>
      <c r="AE38" s="62"/>
      <c r="AF38" s="62"/>
      <c r="AG38" s="62"/>
    </row>
    <row r="39" spans="1:33" x14ac:dyDescent="0.2">
      <c r="A39" s="62"/>
      <c r="B39" s="62"/>
      <c r="C39" s="62"/>
      <c r="D39" s="62"/>
      <c r="E39" s="62"/>
      <c r="F39" s="62"/>
      <c r="G39" s="112">
        <v>0</v>
      </c>
      <c r="H39" s="113">
        <v>0</v>
      </c>
      <c r="I39" s="114">
        <v>0</v>
      </c>
      <c r="J39" s="62" t="s">
        <v>69</v>
      </c>
      <c r="K39" s="115"/>
      <c r="L39" s="62"/>
      <c r="M39" s="62"/>
      <c r="N39" s="105"/>
      <c r="O39" s="105"/>
      <c r="P39" s="105"/>
      <c r="Q39" s="105"/>
      <c r="R39" s="105"/>
      <c r="S39" s="105"/>
      <c r="T39" s="105"/>
      <c r="U39" s="102">
        <v>2015</v>
      </c>
      <c r="V39" s="36">
        <v>644350</v>
      </c>
      <c r="W39" s="30"/>
      <c r="AC39" s="30"/>
      <c r="AD39" s="30"/>
      <c r="AE39" s="30"/>
      <c r="AF39" s="30"/>
      <c r="AG39" s="30"/>
    </row>
    <row r="40" spans="1:33" x14ac:dyDescent="0.2">
      <c r="A40" s="62"/>
      <c r="B40" s="62"/>
      <c r="C40" s="62"/>
      <c r="D40" s="62"/>
      <c r="E40" s="62"/>
      <c r="F40" s="62"/>
      <c r="G40" s="112">
        <v>0</v>
      </c>
      <c r="H40" s="113">
        <v>0</v>
      </c>
      <c r="I40" s="114">
        <v>0</v>
      </c>
      <c r="J40" s="62" t="s">
        <v>69</v>
      </c>
      <c r="K40" s="115"/>
      <c r="M40" s="62"/>
      <c r="N40" s="105"/>
      <c r="O40" s="105"/>
      <c r="P40" s="105"/>
      <c r="Q40" s="105"/>
      <c r="R40" s="105"/>
      <c r="S40" s="105"/>
      <c r="U40" s="35">
        <v>2016</v>
      </c>
      <c r="V40" s="36">
        <v>689454</v>
      </c>
      <c r="W40" s="30"/>
      <c r="AC40" s="30"/>
      <c r="AD40" s="30"/>
      <c r="AE40" s="30"/>
      <c r="AF40" s="30"/>
      <c r="AG40" s="30"/>
    </row>
    <row r="41" spans="1:33" x14ac:dyDescent="0.2">
      <c r="A41" s="62"/>
      <c r="B41" s="62"/>
      <c r="C41" s="62"/>
      <c r="D41" s="62"/>
      <c r="E41" s="62"/>
      <c r="F41" s="62"/>
      <c r="G41" s="112"/>
      <c r="H41" s="116"/>
      <c r="I41" s="60"/>
      <c r="J41" s="62">
        <v>0</v>
      </c>
      <c r="K41" s="62"/>
      <c r="L41" s="62"/>
      <c r="M41" s="62"/>
      <c r="N41" s="105"/>
      <c r="O41" s="105"/>
      <c r="P41" s="105"/>
      <c r="Q41" s="105"/>
      <c r="R41" s="105"/>
      <c r="S41" s="105"/>
      <c r="U41" s="35">
        <v>2017</v>
      </c>
      <c r="V41" s="36">
        <v>737717</v>
      </c>
      <c r="W41" s="30"/>
      <c r="AC41" s="30"/>
      <c r="AD41" s="30"/>
      <c r="AE41" s="30"/>
      <c r="AF41" s="30"/>
      <c r="AG41" s="30"/>
    </row>
    <row r="42" spans="1:33" x14ac:dyDescent="0.2">
      <c r="L42" s="62"/>
      <c r="M42" s="62"/>
      <c r="N42" s="105"/>
      <c r="O42" s="105"/>
      <c r="P42" s="105"/>
      <c r="Q42" s="105"/>
      <c r="R42" s="105"/>
      <c r="S42" s="105"/>
      <c r="U42" s="35">
        <v>2018</v>
      </c>
      <c r="V42" s="36">
        <v>781242</v>
      </c>
      <c r="W42" s="30"/>
      <c r="AC42" s="30"/>
      <c r="AD42" s="30"/>
      <c r="AE42" s="30"/>
      <c r="AF42" s="30"/>
      <c r="AG42" s="30"/>
    </row>
    <row r="43" spans="1:33" hidden="1" x14ac:dyDescent="0.2">
      <c r="A43" s="30"/>
      <c r="B43" s="66" t="s">
        <v>46</v>
      </c>
      <c r="C43" s="68">
        <v>2</v>
      </c>
      <c r="D43" s="69">
        <v>0</v>
      </c>
      <c r="E43" s="69"/>
      <c r="F43" s="69"/>
      <c r="G43" s="69"/>
      <c r="H43" s="69"/>
      <c r="I43" s="69"/>
      <c r="J43" s="60"/>
      <c r="K43" s="62"/>
      <c r="L43" s="62"/>
      <c r="U43" s="35">
        <v>2019</v>
      </c>
      <c r="V43" s="36">
        <v>828116</v>
      </c>
    </row>
    <row r="44" spans="1:33" hidden="1" x14ac:dyDescent="0.2">
      <c r="A44" s="30"/>
      <c r="B44" s="66"/>
      <c r="C44" s="66"/>
      <c r="D44" s="70">
        <v>0</v>
      </c>
      <c r="E44" s="70"/>
      <c r="F44" s="70"/>
      <c r="G44" s="70"/>
      <c r="H44" s="70"/>
      <c r="I44" s="70"/>
      <c r="J44" s="60"/>
      <c r="K44" s="62"/>
      <c r="L44" s="30"/>
      <c r="M44" s="62"/>
      <c r="U44" s="35">
        <v>2020</v>
      </c>
      <c r="V44" s="36">
        <v>877803</v>
      </c>
    </row>
    <row r="45" spans="1:33" ht="46.5" hidden="1" customHeight="1" x14ac:dyDescent="0.2">
      <c r="A45" s="30"/>
      <c r="B45" s="66"/>
      <c r="C45" s="66"/>
      <c r="D45" s="70"/>
      <c r="E45" s="70"/>
      <c r="F45" s="70"/>
      <c r="G45" s="70"/>
      <c r="H45" s="70"/>
      <c r="I45" s="70"/>
      <c r="J45" s="60"/>
      <c r="K45" s="62"/>
      <c r="L45" s="75"/>
      <c r="M45" s="62"/>
      <c r="O45" s="71" t="s">
        <v>3</v>
      </c>
      <c r="P45" s="72"/>
      <c r="Q45" s="72"/>
      <c r="R45" s="72"/>
      <c r="S45" s="72"/>
    </row>
    <row r="46" spans="1:33" ht="13.5" hidden="1" customHeight="1" x14ac:dyDescent="0.2">
      <c r="A46" s="30"/>
      <c r="B46" s="30"/>
      <c r="C46" s="30"/>
      <c r="D46" s="30"/>
      <c r="E46" s="30"/>
      <c r="F46" s="30"/>
      <c r="G46" s="73"/>
      <c r="H46" s="62"/>
      <c r="I46" s="63"/>
      <c r="J46" s="74"/>
      <c r="K46" s="30"/>
      <c r="L46" s="82"/>
      <c r="M46" s="62"/>
      <c r="O46" s="35">
        <v>0</v>
      </c>
      <c r="P46" s="35">
        <v>0</v>
      </c>
      <c r="Q46" s="35">
        <v>0</v>
      </c>
      <c r="R46" s="35">
        <v>0</v>
      </c>
      <c r="S46" s="35">
        <v>0</v>
      </c>
    </row>
    <row r="47" spans="1:33" ht="36" hidden="1" x14ac:dyDescent="0.2">
      <c r="A47" s="78" t="s">
        <v>47</v>
      </c>
      <c r="B47" s="117" t="s">
        <v>48</v>
      </c>
      <c r="C47" s="79" t="s">
        <v>49</v>
      </c>
      <c r="D47" s="79" t="s">
        <v>50</v>
      </c>
      <c r="E47" s="80" t="s">
        <v>51</v>
      </c>
      <c r="F47" s="78" t="s">
        <v>52</v>
      </c>
      <c r="G47" s="81" t="s">
        <v>53</v>
      </c>
      <c r="H47" s="78" t="s">
        <v>54</v>
      </c>
      <c r="I47" s="52" t="s">
        <v>55</v>
      </c>
      <c r="J47" s="52" t="s">
        <v>35</v>
      </c>
      <c r="K47" s="78" t="s">
        <v>56</v>
      </c>
      <c r="L47" s="82"/>
      <c r="M47" s="30"/>
      <c r="O47" s="83">
        <v>0</v>
      </c>
      <c r="P47" s="83">
        <v>0</v>
      </c>
      <c r="Q47" s="83">
        <v>0</v>
      </c>
      <c r="R47" s="83">
        <v>0</v>
      </c>
      <c r="S47" s="83">
        <v>0</v>
      </c>
    </row>
    <row r="48" spans="1:33" hidden="1" x14ac:dyDescent="0.2">
      <c r="A48" s="85">
        <v>1</v>
      </c>
      <c r="B48" s="85"/>
      <c r="C48" s="85"/>
      <c r="D48" s="86"/>
      <c r="E48" s="87"/>
      <c r="F48" s="88"/>
      <c r="G48" s="89"/>
      <c r="H48" s="85"/>
      <c r="I48" s="90"/>
      <c r="J48" s="91">
        <v>0</v>
      </c>
      <c r="K48" s="92"/>
      <c r="L48" s="82">
        <v>1</v>
      </c>
      <c r="M48" s="75"/>
      <c r="N48" s="77"/>
      <c r="O48" s="83">
        <v>0</v>
      </c>
      <c r="P48" s="83">
        <v>0</v>
      </c>
      <c r="Q48" s="83">
        <v>0</v>
      </c>
      <c r="R48" s="83">
        <v>0</v>
      </c>
      <c r="S48" s="83">
        <v>0</v>
      </c>
    </row>
    <row r="49" spans="1:19" hidden="1" x14ac:dyDescent="0.2">
      <c r="A49" s="85">
        <v>2</v>
      </c>
      <c r="B49" s="85"/>
      <c r="C49" s="85"/>
      <c r="D49" s="86"/>
      <c r="E49" s="87"/>
      <c r="F49" s="88"/>
      <c r="G49" s="89"/>
      <c r="H49" s="85"/>
      <c r="I49" s="90"/>
      <c r="J49" s="91"/>
      <c r="K49" s="92"/>
      <c r="L49" s="82">
        <v>1</v>
      </c>
      <c r="M49" s="82"/>
      <c r="O49" s="83">
        <v>0</v>
      </c>
      <c r="P49" s="83">
        <v>0</v>
      </c>
      <c r="Q49" s="83">
        <v>0</v>
      </c>
      <c r="R49" s="83">
        <v>0</v>
      </c>
      <c r="S49" s="83">
        <v>0</v>
      </c>
    </row>
    <row r="50" spans="1:19" hidden="1" x14ac:dyDescent="0.2">
      <c r="A50" s="85">
        <v>3</v>
      </c>
      <c r="B50" s="85"/>
      <c r="C50" s="85"/>
      <c r="D50" s="86"/>
      <c r="E50" s="87"/>
      <c r="F50" s="88"/>
      <c r="G50" s="89"/>
      <c r="H50" s="85"/>
      <c r="I50" s="90"/>
      <c r="J50" s="91">
        <v>0</v>
      </c>
      <c r="K50" s="92"/>
      <c r="L50" s="82">
        <v>1</v>
      </c>
      <c r="M50" s="82"/>
      <c r="O50" s="83">
        <v>0</v>
      </c>
      <c r="P50" s="83">
        <v>0</v>
      </c>
      <c r="Q50" s="83">
        <v>0</v>
      </c>
      <c r="R50" s="83">
        <v>0</v>
      </c>
      <c r="S50" s="83">
        <v>0</v>
      </c>
    </row>
    <row r="51" spans="1:19" hidden="1" x14ac:dyDescent="0.2">
      <c r="A51" s="85">
        <v>4</v>
      </c>
      <c r="B51" s="85"/>
      <c r="C51" s="85"/>
      <c r="D51" s="86"/>
      <c r="E51" s="87"/>
      <c r="F51" s="88"/>
      <c r="G51" s="89"/>
      <c r="H51" s="85"/>
      <c r="I51" s="90"/>
      <c r="J51" s="98"/>
      <c r="K51" s="92"/>
      <c r="L51" s="82">
        <v>1</v>
      </c>
      <c r="M51" s="82"/>
      <c r="O51" s="83">
        <v>0</v>
      </c>
      <c r="P51" s="83">
        <v>0</v>
      </c>
      <c r="Q51" s="83">
        <v>0</v>
      </c>
      <c r="R51" s="83">
        <v>0</v>
      </c>
      <c r="S51" s="83">
        <v>0</v>
      </c>
    </row>
    <row r="52" spans="1:19" hidden="1" x14ac:dyDescent="0.2">
      <c r="A52" s="85">
        <v>5</v>
      </c>
      <c r="B52" s="85"/>
      <c r="C52" s="85"/>
      <c r="D52" s="86"/>
      <c r="E52" s="87"/>
      <c r="F52" s="88"/>
      <c r="G52" s="89"/>
      <c r="H52" s="102"/>
      <c r="I52" s="90"/>
      <c r="J52" s="98">
        <v>0</v>
      </c>
      <c r="K52" s="92"/>
      <c r="L52" s="82">
        <v>1</v>
      </c>
      <c r="M52" s="82"/>
      <c r="O52" s="83">
        <v>0</v>
      </c>
      <c r="P52" s="83">
        <v>0</v>
      </c>
      <c r="Q52" s="83">
        <v>0</v>
      </c>
      <c r="R52" s="83">
        <v>0</v>
      </c>
      <c r="S52" s="83">
        <v>0</v>
      </c>
    </row>
    <row r="53" spans="1:19" hidden="1" x14ac:dyDescent="0.2">
      <c r="A53" s="85">
        <v>6</v>
      </c>
      <c r="B53" s="32"/>
      <c r="C53" s="85"/>
      <c r="D53" s="86"/>
      <c r="E53" s="87"/>
      <c r="F53" s="88"/>
      <c r="G53" s="89"/>
      <c r="H53" s="102"/>
      <c r="I53" s="90"/>
      <c r="J53" s="98">
        <v>0</v>
      </c>
      <c r="K53" s="118"/>
      <c r="L53" s="82">
        <v>1</v>
      </c>
      <c r="M53" s="82"/>
      <c r="O53" s="83">
        <v>0</v>
      </c>
      <c r="P53" s="83">
        <v>0</v>
      </c>
      <c r="Q53" s="83">
        <v>0</v>
      </c>
      <c r="R53" s="83">
        <v>0</v>
      </c>
      <c r="S53" s="83">
        <v>0</v>
      </c>
    </row>
    <row r="54" spans="1:19" hidden="1" x14ac:dyDescent="0.2">
      <c r="A54" s="85">
        <v>7</v>
      </c>
      <c r="B54" s="32"/>
      <c r="C54" s="85"/>
      <c r="D54" s="86"/>
      <c r="E54" s="87"/>
      <c r="F54" s="88"/>
      <c r="G54" s="89"/>
      <c r="H54" s="102"/>
      <c r="I54" s="90"/>
      <c r="J54" s="98">
        <v>0</v>
      </c>
      <c r="K54" s="118"/>
      <c r="L54" s="82">
        <v>1</v>
      </c>
      <c r="M54" s="82"/>
      <c r="O54" s="83">
        <v>0</v>
      </c>
      <c r="P54" s="83">
        <v>0</v>
      </c>
      <c r="Q54" s="83">
        <v>0</v>
      </c>
      <c r="R54" s="83">
        <v>0</v>
      </c>
      <c r="S54" s="83">
        <v>0</v>
      </c>
    </row>
    <row r="55" spans="1:19" hidden="1" x14ac:dyDescent="0.2">
      <c r="A55" s="85">
        <v>8</v>
      </c>
      <c r="B55" s="32"/>
      <c r="C55" s="85"/>
      <c r="D55" s="86"/>
      <c r="E55" s="87"/>
      <c r="F55" s="88"/>
      <c r="G55" s="89"/>
      <c r="H55" s="85"/>
      <c r="I55" s="90"/>
      <c r="J55" s="98">
        <v>0</v>
      </c>
      <c r="K55" s="99"/>
      <c r="L55" s="82">
        <v>1</v>
      </c>
      <c r="M55" s="82"/>
      <c r="O55" s="83">
        <v>0</v>
      </c>
      <c r="P55" s="83">
        <v>0</v>
      </c>
      <c r="Q55" s="83">
        <v>0</v>
      </c>
      <c r="R55" s="83">
        <v>0</v>
      </c>
      <c r="S55" s="83">
        <v>0</v>
      </c>
    </row>
    <row r="56" spans="1:19" hidden="1" x14ac:dyDescent="0.2">
      <c r="A56" s="85">
        <v>9</v>
      </c>
      <c r="B56" s="32"/>
      <c r="C56" s="85"/>
      <c r="D56" s="86"/>
      <c r="E56" s="87"/>
      <c r="F56" s="88"/>
      <c r="G56" s="89"/>
      <c r="H56" s="85"/>
      <c r="I56" s="90"/>
      <c r="J56" s="98">
        <v>0</v>
      </c>
      <c r="K56" s="119"/>
      <c r="L56" s="82">
        <v>1</v>
      </c>
      <c r="M56" s="82"/>
      <c r="O56" s="101">
        <v>0</v>
      </c>
      <c r="P56" s="101">
        <v>0</v>
      </c>
      <c r="Q56" s="101">
        <v>0</v>
      </c>
      <c r="R56" s="101">
        <v>0</v>
      </c>
      <c r="S56" s="101">
        <v>0</v>
      </c>
    </row>
    <row r="57" spans="1:19" ht="12.75" hidden="1" thickBot="1" x14ac:dyDescent="0.25">
      <c r="A57" s="30"/>
      <c r="B57" s="30"/>
      <c r="C57" s="30"/>
      <c r="D57" s="30"/>
      <c r="E57" s="30"/>
      <c r="F57" s="30"/>
      <c r="G57" s="103"/>
      <c r="H57" s="62"/>
      <c r="I57" s="60" t="s">
        <v>65</v>
      </c>
      <c r="J57" s="60">
        <v>0</v>
      </c>
      <c r="K57" s="120"/>
      <c r="L57" s="62">
        <v>9</v>
      </c>
      <c r="M57" s="82"/>
    </row>
    <row r="58" spans="1:19" ht="26.25" hidden="1" customHeight="1" x14ac:dyDescent="0.2">
      <c r="A58" s="62"/>
      <c r="B58" s="62"/>
      <c r="C58" s="62"/>
      <c r="D58" s="62"/>
      <c r="E58" s="62"/>
      <c r="F58" s="62"/>
      <c r="G58" s="73"/>
      <c r="H58" s="108"/>
      <c r="I58" s="109"/>
      <c r="J58" s="121" t="s">
        <v>67</v>
      </c>
      <c r="K58" s="111" t="s">
        <v>70</v>
      </c>
      <c r="L58" s="62"/>
      <c r="M58" s="62"/>
    </row>
    <row r="59" spans="1:19" hidden="1" x14ac:dyDescent="0.2">
      <c r="A59" s="62"/>
      <c r="B59" s="62"/>
      <c r="C59" s="62"/>
      <c r="D59" s="62"/>
      <c r="E59" s="62"/>
      <c r="F59" s="62"/>
      <c r="G59" s="112">
        <v>0</v>
      </c>
      <c r="H59" s="113">
        <v>0</v>
      </c>
      <c r="I59" s="114">
        <v>0</v>
      </c>
      <c r="J59" s="62" t="s">
        <v>68</v>
      </c>
      <c r="K59" s="62"/>
      <c r="L59" s="62"/>
      <c r="M59" s="62"/>
      <c r="N59" s="105"/>
      <c r="O59" s="105"/>
      <c r="P59" s="105"/>
      <c r="Q59" s="105"/>
      <c r="R59" s="105"/>
      <c r="S59" s="105"/>
    </row>
    <row r="60" spans="1:19" hidden="1" x14ac:dyDescent="0.2">
      <c r="A60" s="62"/>
      <c r="B60" s="62"/>
      <c r="C60" s="62"/>
      <c r="D60" s="62"/>
      <c r="E60" s="62"/>
      <c r="F60" s="62"/>
      <c r="G60" s="112">
        <v>0</v>
      </c>
      <c r="H60" s="113">
        <v>0</v>
      </c>
      <c r="I60" s="114">
        <v>0</v>
      </c>
      <c r="J60" s="62" t="s">
        <v>68</v>
      </c>
      <c r="K60" s="62"/>
      <c r="L60" s="62"/>
      <c r="M60" s="62"/>
      <c r="N60" s="105"/>
      <c r="O60" s="105"/>
      <c r="P60" s="105"/>
      <c r="Q60" s="105"/>
      <c r="R60" s="105"/>
      <c r="S60" s="105"/>
    </row>
    <row r="61" spans="1:19" hidden="1" x14ac:dyDescent="0.2">
      <c r="A61" s="62"/>
      <c r="B61" s="62"/>
      <c r="C61" s="62"/>
      <c r="D61" s="62"/>
      <c r="E61" s="62"/>
      <c r="F61" s="62"/>
      <c r="G61" s="112">
        <v>0</v>
      </c>
      <c r="H61" s="113">
        <v>0</v>
      </c>
      <c r="I61" s="114">
        <v>0</v>
      </c>
      <c r="J61" s="62" t="s">
        <v>68</v>
      </c>
      <c r="K61" s="62"/>
      <c r="L61" s="62"/>
      <c r="M61" s="62"/>
      <c r="N61" s="105"/>
      <c r="O61" s="105"/>
      <c r="P61" s="105"/>
      <c r="Q61" s="105"/>
      <c r="R61" s="105"/>
      <c r="S61" s="105"/>
    </row>
    <row r="62" spans="1:19" hidden="1" x14ac:dyDescent="0.2">
      <c r="A62" s="62"/>
      <c r="B62" s="62"/>
      <c r="C62" s="62"/>
      <c r="D62" s="62"/>
      <c r="E62" s="62"/>
      <c r="F62" s="62"/>
      <c r="G62" s="112">
        <v>0</v>
      </c>
      <c r="H62" s="113">
        <v>0</v>
      </c>
      <c r="I62" s="114">
        <v>0</v>
      </c>
      <c r="J62" s="62" t="s">
        <v>68</v>
      </c>
      <c r="K62" s="62"/>
      <c r="L62" s="62"/>
      <c r="M62" s="62"/>
      <c r="N62" s="105"/>
      <c r="O62" s="105"/>
      <c r="P62" s="105"/>
      <c r="Q62" s="105"/>
      <c r="R62" s="105"/>
      <c r="S62" s="105"/>
    </row>
    <row r="63" spans="1:19" hidden="1" x14ac:dyDescent="0.2">
      <c r="A63" s="62"/>
      <c r="B63" s="62"/>
      <c r="C63" s="62"/>
      <c r="D63" s="62"/>
      <c r="E63" s="62"/>
      <c r="F63" s="62"/>
      <c r="G63" s="112">
        <v>0</v>
      </c>
      <c r="H63" s="113">
        <v>0</v>
      </c>
      <c r="I63" s="114">
        <v>0</v>
      </c>
      <c r="J63" s="62" t="s">
        <v>68</v>
      </c>
      <c r="K63" s="62"/>
      <c r="M63" s="62"/>
      <c r="N63" s="105"/>
      <c r="O63" s="105"/>
      <c r="P63" s="105"/>
      <c r="Q63" s="105"/>
      <c r="R63" s="105"/>
      <c r="S63" s="105"/>
    </row>
    <row r="64" spans="1:19" hidden="1" x14ac:dyDescent="0.2">
      <c r="A64" s="62"/>
      <c r="B64" s="62"/>
      <c r="C64" s="62"/>
      <c r="D64" s="62"/>
      <c r="E64" s="62"/>
      <c r="F64" s="62"/>
      <c r="G64" s="112"/>
      <c r="H64" s="116"/>
      <c r="I64" s="60"/>
      <c r="J64" s="62">
        <v>0</v>
      </c>
      <c r="K64" s="62"/>
      <c r="L64" s="62"/>
      <c r="M64" s="62"/>
      <c r="N64" s="105"/>
      <c r="O64" s="105"/>
      <c r="P64" s="105"/>
      <c r="Q64" s="105"/>
      <c r="R64" s="105"/>
      <c r="S64" s="105"/>
    </row>
    <row r="65" spans="1:19" hidden="1" x14ac:dyDescent="0.2">
      <c r="L65" s="62"/>
      <c r="M65" s="62"/>
      <c r="N65" s="105"/>
      <c r="O65" s="105"/>
      <c r="P65" s="105"/>
      <c r="Q65" s="105"/>
      <c r="R65" s="105"/>
      <c r="S65" s="105"/>
    </row>
    <row r="66" spans="1:19" hidden="1" x14ac:dyDescent="0.2">
      <c r="A66" s="30"/>
      <c r="B66" s="66" t="s">
        <v>46</v>
      </c>
      <c r="C66" s="68">
        <v>3</v>
      </c>
      <c r="D66" s="69">
        <v>0</v>
      </c>
      <c r="E66" s="69"/>
      <c r="F66" s="69"/>
      <c r="G66" s="69"/>
      <c r="H66" s="69"/>
      <c r="I66" s="69"/>
      <c r="J66" s="60"/>
      <c r="K66" s="62"/>
      <c r="L66" s="62"/>
    </row>
    <row r="67" spans="1:19" hidden="1" x14ac:dyDescent="0.2">
      <c r="A67" s="30"/>
      <c r="B67" s="66"/>
      <c r="C67" s="66"/>
      <c r="D67" s="70">
        <v>0</v>
      </c>
      <c r="E67" s="70"/>
      <c r="F67" s="70"/>
      <c r="G67" s="70"/>
      <c r="H67" s="70"/>
      <c r="I67" s="70"/>
      <c r="J67" s="60"/>
      <c r="K67" s="62"/>
      <c r="L67" s="30"/>
      <c r="M67" s="62"/>
    </row>
    <row r="68" spans="1:19" hidden="1" x14ac:dyDescent="0.2">
      <c r="A68" s="30"/>
      <c r="B68" s="66"/>
      <c r="C68" s="66"/>
      <c r="D68" s="70"/>
      <c r="E68" s="70"/>
      <c r="F68" s="70"/>
      <c r="G68" s="70"/>
      <c r="H68" s="70"/>
      <c r="I68" s="70"/>
      <c r="J68" s="60"/>
      <c r="K68" s="62"/>
      <c r="L68" s="75"/>
      <c r="M68" s="62"/>
      <c r="O68" s="71" t="s">
        <v>3</v>
      </c>
      <c r="P68" s="72"/>
      <c r="Q68" s="72"/>
      <c r="R68" s="72"/>
      <c r="S68" s="72"/>
    </row>
    <row r="69" spans="1:19" ht="15.75" hidden="1" customHeight="1" x14ac:dyDescent="0.2">
      <c r="A69" s="30"/>
      <c r="B69" s="30"/>
      <c r="C69" s="30"/>
      <c r="D69" s="30"/>
      <c r="E69" s="30"/>
      <c r="F69" s="30"/>
      <c r="G69" s="73"/>
      <c r="H69" s="62"/>
      <c r="I69" s="63"/>
      <c r="J69" s="74"/>
      <c r="K69" s="30"/>
      <c r="L69" s="82"/>
      <c r="M69" s="62"/>
      <c r="O69" s="35">
        <v>0</v>
      </c>
      <c r="P69" s="35">
        <v>0</v>
      </c>
      <c r="Q69" s="35">
        <v>0</v>
      </c>
      <c r="R69" s="35">
        <v>0</v>
      </c>
      <c r="S69" s="35">
        <v>0</v>
      </c>
    </row>
    <row r="70" spans="1:19" ht="36" hidden="1" x14ac:dyDescent="0.2">
      <c r="A70" s="78" t="s">
        <v>47</v>
      </c>
      <c r="B70" s="78" t="s">
        <v>48</v>
      </c>
      <c r="C70" s="79" t="s">
        <v>49</v>
      </c>
      <c r="D70" s="79" t="s">
        <v>50</v>
      </c>
      <c r="E70" s="80" t="s">
        <v>51</v>
      </c>
      <c r="F70" s="78" t="s">
        <v>52</v>
      </c>
      <c r="G70" s="81" t="s">
        <v>53</v>
      </c>
      <c r="H70" s="78" t="s">
        <v>54</v>
      </c>
      <c r="I70" s="52" t="s">
        <v>55</v>
      </c>
      <c r="J70" s="52" t="s">
        <v>35</v>
      </c>
      <c r="K70" s="78" t="s">
        <v>56</v>
      </c>
      <c r="L70" s="82"/>
      <c r="M70" s="30"/>
      <c r="O70" s="83">
        <v>0</v>
      </c>
      <c r="P70" s="83">
        <v>0</v>
      </c>
      <c r="Q70" s="83">
        <v>0</v>
      </c>
      <c r="R70" s="83">
        <v>0</v>
      </c>
      <c r="S70" s="83">
        <v>0</v>
      </c>
    </row>
    <row r="71" spans="1:19" hidden="1" x14ac:dyDescent="0.2">
      <c r="A71" s="122">
        <v>1</v>
      </c>
      <c r="B71" s="85"/>
      <c r="C71" s="121"/>
      <c r="D71" s="123"/>
      <c r="E71" s="87"/>
      <c r="F71" s="88"/>
      <c r="G71" s="89"/>
      <c r="H71" s="85"/>
      <c r="I71" s="124"/>
      <c r="J71" s="91">
        <v>0</v>
      </c>
      <c r="K71" s="93"/>
      <c r="L71" s="82">
        <v>1</v>
      </c>
      <c r="M71" s="75"/>
      <c r="N71" s="77"/>
      <c r="O71" s="83">
        <v>0</v>
      </c>
      <c r="P71" s="83">
        <v>0</v>
      </c>
      <c r="Q71" s="83">
        <v>0</v>
      </c>
      <c r="R71" s="83">
        <v>0</v>
      </c>
      <c r="S71" s="83">
        <v>0</v>
      </c>
    </row>
    <row r="72" spans="1:19" hidden="1" x14ac:dyDescent="0.2">
      <c r="A72" s="122">
        <v>2</v>
      </c>
      <c r="B72" s="85"/>
      <c r="C72" s="93"/>
      <c r="D72" s="123"/>
      <c r="E72" s="87"/>
      <c r="F72" s="88"/>
      <c r="G72" s="89"/>
      <c r="H72" s="85"/>
      <c r="I72" s="124"/>
      <c r="J72" s="91">
        <v>0</v>
      </c>
      <c r="K72" s="93"/>
      <c r="L72" s="82">
        <v>1</v>
      </c>
      <c r="M72" s="82"/>
      <c r="O72" s="83">
        <v>0</v>
      </c>
      <c r="P72" s="83">
        <v>0</v>
      </c>
      <c r="Q72" s="83">
        <v>0</v>
      </c>
      <c r="R72" s="83">
        <v>0</v>
      </c>
      <c r="S72" s="83">
        <v>0</v>
      </c>
    </row>
    <row r="73" spans="1:19" hidden="1" x14ac:dyDescent="0.2">
      <c r="A73" s="122">
        <v>3</v>
      </c>
      <c r="B73" s="85"/>
      <c r="C73" s="93"/>
      <c r="D73" s="123"/>
      <c r="E73" s="87"/>
      <c r="F73" s="88"/>
      <c r="G73" s="89"/>
      <c r="H73" s="85"/>
      <c r="I73" s="124"/>
      <c r="J73" s="91">
        <v>0</v>
      </c>
      <c r="K73" s="93"/>
      <c r="L73" s="82">
        <v>1</v>
      </c>
      <c r="M73" s="82"/>
      <c r="O73" s="83">
        <v>0</v>
      </c>
      <c r="P73" s="83">
        <v>0</v>
      </c>
      <c r="Q73" s="83">
        <v>0</v>
      </c>
      <c r="R73" s="83">
        <v>0</v>
      </c>
      <c r="S73" s="83">
        <v>0</v>
      </c>
    </row>
    <row r="74" spans="1:19" hidden="1" x14ac:dyDescent="0.2">
      <c r="A74" s="122">
        <v>4</v>
      </c>
      <c r="B74" s="85"/>
      <c r="C74" s="125"/>
      <c r="D74" s="126"/>
      <c r="E74" s="87"/>
      <c r="F74" s="88"/>
      <c r="G74" s="89"/>
      <c r="H74" s="85"/>
      <c r="I74" s="124"/>
      <c r="J74" s="91">
        <v>0</v>
      </c>
      <c r="K74" s="93"/>
      <c r="L74" s="82">
        <v>1</v>
      </c>
      <c r="M74" s="82"/>
      <c r="O74" s="83">
        <v>0</v>
      </c>
      <c r="P74" s="83">
        <v>0</v>
      </c>
      <c r="Q74" s="83">
        <v>0</v>
      </c>
      <c r="R74" s="83">
        <v>0</v>
      </c>
      <c r="S74" s="83">
        <v>0</v>
      </c>
    </row>
    <row r="75" spans="1:19" hidden="1" x14ac:dyDescent="0.2">
      <c r="A75" s="122">
        <v>5</v>
      </c>
      <c r="B75" s="85"/>
      <c r="C75" s="125"/>
      <c r="D75" s="126"/>
      <c r="E75" s="87"/>
      <c r="F75" s="88"/>
      <c r="G75" s="89"/>
      <c r="H75" s="102"/>
      <c r="I75" s="127"/>
      <c r="J75" s="91">
        <v>0</v>
      </c>
      <c r="K75" s="99"/>
      <c r="L75" s="82">
        <v>1</v>
      </c>
      <c r="M75" s="82"/>
      <c r="O75" s="83">
        <v>0</v>
      </c>
      <c r="P75" s="83">
        <v>0</v>
      </c>
      <c r="Q75" s="83">
        <v>0</v>
      </c>
      <c r="R75" s="83">
        <v>0</v>
      </c>
      <c r="S75" s="83">
        <v>0</v>
      </c>
    </row>
    <row r="76" spans="1:19" hidden="1" x14ac:dyDescent="0.2">
      <c r="A76" s="122">
        <v>6</v>
      </c>
      <c r="B76" s="85"/>
      <c r="C76" s="102"/>
      <c r="D76" s="128"/>
      <c r="E76" s="87"/>
      <c r="F76" s="88"/>
      <c r="G76" s="89"/>
      <c r="H76" s="102"/>
      <c r="I76" s="127"/>
      <c r="J76" s="91">
        <v>0</v>
      </c>
      <c r="K76" s="99"/>
      <c r="L76" s="82">
        <v>1</v>
      </c>
      <c r="M76" s="82"/>
      <c r="O76" s="83">
        <v>0</v>
      </c>
      <c r="P76" s="83">
        <v>0</v>
      </c>
      <c r="Q76" s="83">
        <v>0</v>
      </c>
      <c r="R76" s="83">
        <v>0</v>
      </c>
      <c r="S76" s="83">
        <v>0</v>
      </c>
    </row>
    <row r="77" spans="1:19" hidden="1" x14ac:dyDescent="0.2">
      <c r="A77" s="122">
        <v>7</v>
      </c>
      <c r="B77" s="85"/>
      <c r="C77" s="102"/>
      <c r="D77" s="128"/>
      <c r="E77" s="87"/>
      <c r="F77" s="88"/>
      <c r="G77" s="89"/>
      <c r="H77" s="102"/>
      <c r="I77" s="127"/>
      <c r="J77" s="91">
        <v>0</v>
      </c>
      <c r="K77" s="99"/>
      <c r="L77" s="82">
        <v>1</v>
      </c>
      <c r="M77" s="82"/>
      <c r="O77" s="83">
        <v>0</v>
      </c>
      <c r="P77" s="83">
        <v>0</v>
      </c>
      <c r="Q77" s="83">
        <v>0</v>
      </c>
      <c r="R77" s="83">
        <v>0</v>
      </c>
      <c r="S77" s="83">
        <v>0</v>
      </c>
    </row>
    <row r="78" spans="1:19" hidden="1" x14ac:dyDescent="0.2">
      <c r="A78" s="122">
        <v>8</v>
      </c>
      <c r="B78" s="85"/>
      <c r="C78" s="102"/>
      <c r="D78" s="128"/>
      <c r="E78" s="87"/>
      <c r="F78" s="88"/>
      <c r="G78" s="89"/>
      <c r="H78" s="102"/>
      <c r="I78" s="127"/>
      <c r="J78" s="91">
        <v>0</v>
      </c>
      <c r="K78" s="99"/>
      <c r="L78" s="82">
        <v>1</v>
      </c>
      <c r="M78" s="82"/>
      <c r="O78" s="83">
        <v>0</v>
      </c>
      <c r="P78" s="83">
        <v>0</v>
      </c>
      <c r="Q78" s="83">
        <v>0</v>
      </c>
      <c r="R78" s="83">
        <v>0</v>
      </c>
      <c r="S78" s="83">
        <v>0</v>
      </c>
    </row>
    <row r="79" spans="1:19" hidden="1" x14ac:dyDescent="0.2">
      <c r="A79" s="122">
        <v>9</v>
      </c>
      <c r="B79" s="85"/>
      <c r="C79" s="129"/>
      <c r="D79" s="128"/>
      <c r="E79" s="87"/>
      <c r="F79" s="88"/>
      <c r="G79" s="89"/>
      <c r="H79" s="102"/>
      <c r="I79" s="125"/>
      <c r="J79" s="91">
        <v>0</v>
      </c>
      <c r="K79" s="119"/>
      <c r="L79" s="82">
        <v>1</v>
      </c>
      <c r="M79" s="82"/>
      <c r="O79" s="101">
        <v>0</v>
      </c>
      <c r="P79" s="101">
        <v>0</v>
      </c>
      <c r="Q79" s="101">
        <v>0</v>
      </c>
      <c r="R79" s="101">
        <v>0</v>
      </c>
      <c r="S79" s="101">
        <v>0</v>
      </c>
    </row>
    <row r="80" spans="1:19" ht="12.75" hidden="1" thickBot="1" x14ac:dyDescent="0.25">
      <c r="A80" s="30"/>
      <c r="B80" s="30"/>
      <c r="C80" s="30"/>
      <c r="D80" s="30"/>
      <c r="E80" s="30"/>
      <c r="F80" s="30"/>
      <c r="G80" s="103"/>
      <c r="H80" s="62"/>
      <c r="I80" s="39"/>
      <c r="J80" s="39">
        <v>0</v>
      </c>
      <c r="K80" s="120"/>
      <c r="L80" s="62">
        <v>9</v>
      </c>
      <c r="M80" s="82"/>
    </row>
    <row r="81" spans="1:19" ht="28.5" hidden="1" customHeight="1" x14ac:dyDescent="0.2">
      <c r="A81" s="62"/>
      <c r="B81" s="62"/>
      <c r="C81" s="62"/>
      <c r="D81" s="62"/>
      <c r="E81" s="62"/>
      <c r="F81" s="62"/>
      <c r="G81" s="73"/>
      <c r="H81" s="108"/>
      <c r="I81" s="130"/>
      <c r="J81" s="121" t="s">
        <v>67</v>
      </c>
      <c r="K81" s="131" t="s">
        <v>70</v>
      </c>
      <c r="L81" s="62"/>
      <c r="M81" s="62"/>
    </row>
    <row r="82" spans="1:19" hidden="1" x14ac:dyDescent="0.2">
      <c r="A82" s="62"/>
      <c r="B82" s="62"/>
      <c r="C82" s="62"/>
      <c r="D82" s="62"/>
      <c r="E82" s="62"/>
      <c r="F82" s="62"/>
      <c r="G82" s="112">
        <v>0</v>
      </c>
      <c r="H82" s="113">
        <v>0</v>
      </c>
      <c r="I82" s="114">
        <v>0</v>
      </c>
      <c r="J82" s="62" t="s">
        <v>68</v>
      </c>
      <c r="K82" s="62"/>
      <c r="L82" s="62"/>
      <c r="M82" s="62"/>
      <c r="N82" s="105"/>
      <c r="O82" s="105"/>
      <c r="P82" s="105"/>
      <c r="Q82" s="105"/>
      <c r="R82" s="105"/>
      <c r="S82" s="105"/>
    </row>
    <row r="83" spans="1:19" hidden="1" x14ac:dyDescent="0.2">
      <c r="A83" s="62"/>
      <c r="B83" s="62"/>
      <c r="C83" s="62"/>
      <c r="D83" s="62"/>
      <c r="E83" s="62"/>
      <c r="F83" s="62"/>
      <c r="G83" s="112">
        <v>0</v>
      </c>
      <c r="H83" s="113">
        <v>0</v>
      </c>
      <c r="I83" s="114">
        <v>0</v>
      </c>
      <c r="J83" s="62" t="s">
        <v>68</v>
      </c>
      <c r="K83" s="62"/>
      <c r="L83" s="62"/>
      <c r="M83" s="62"/>
      <c r="N83" s="105"/>
      <c r="O83" s="105"/>
      <c r="P83" s="105"/>
      <c r="Q83" s="105"/>
      <c r="R83" s="105"/>
      <c r="S83" s="105"/>
    </row>
    <row r="84" spans="1:19" hidden="1" x14ac:dyDescent="0.2">
      <c r="A84" s="62"/>
      <c r="B84" s="62"/>
      <c r="C84" s="62"/>
      <c r="D84" s="62"/>
      <c r="E84" s="62"/>
      <c r="F84" s="62"/>
      <c r="G84" s="112">
        <v>0</v>
      </c>
      <c r="H84" s="113">
        <v>0</v>
      </c>
      <c r="I84" s="114">
        <v>0</v>
      </c>
      <c r="J84" s="62" t="s">
        <v>68</v>
      </c>
      <c r="K84" s="62"/>
      <c r="L84" s="62"/>
      <c r="M84" s="62"/>
      <c r="N84" s="105"/>
      <c r="O84" s="105"/>
      <c r="P84" s="105"/>
      <c r="Q84" s="105"/>
      <c r="R84" s="105"/>
      <c r="S84" s="105"/>
    </row>
    <row r="85" spans="1:19" hidden="1" x14ac:dyDescent="0.2">
      <c r="A85" s="62"/>
      <c r="B85" s="62"/>
      <c r="C85" s="62"/>
      <c r="D85" s="62"/>
      <c r="E85" s="62"/>
      <c r="F85" s="62"/>
      <c r="G85" s="112">
        <v>0</v>
      </c>
      <c r="H85" s="113">
        <v>0</v>
      </c>
      <c r="I85" s="114">
        <v>0</v>
      </c>
      <c r="J85" s="62" t="s">
        <v>68</v>
      </c>
      <c r="K85" s="62"/>
      <c r="L85" s="62"/>
      <c r="M85" s="62"/>
      <c r="N85" s="105"/>
      <c r="O85" s="105"/>
      <c r="P85" s="105"/>
      <c r="Q85" s="105"/>
      <c r="R85" s="105"/>
      <c r="S85" s="105"/>
    </row>
    <row r="86" spans="1:19" hidden="1" x14ac:dyDescent="0.2">
      <c r="A86" s="62"/>
      <c r="B86" s="62"/>
      <c r="C86" s="62"/>
      <c r="D86" s="62"/>
      <c r="E86" s="62"/>
      <c r="F86" s="62"/>
      <c r="G86" s="112">
        <v>0</v>
      </c>
      <c r="H86" s="113">
        <v>0</v>
      </c>
      <c r="I86" s="114">
        <v>0</v>
      </c>
      <c r="J86" s="62" t="s">
        <v>68</v>
      </c>
      <c r="K86" s="62"/>
      <c r="M86" s="62"/>
      <c r="N86" s="105"/>
      <c r="O86" s="105"/>
      <c r="P86" s="105"/>
      <c r="Q86" s="105"/>
      <c r="R86" s="105"/>
      <c r="S86" s="105"/>
    </row>
    <row r="87" spans="1:19" hidden="1" x14ac:dyDescent="0.2">
      <c r="A87" s="62"/>
      <c r="B87" s="62"/>
      <c r="C87" s="62"/>
      <c r="D87" s="62"/>
      <c r="E87" s="62"/>
      <c r="F87" s="62"/>
      <c r="G87" s="112"/>
      <c r="H87" s="116"/>
      <c r="I87" s="60"/>
      <c r="J87" s="62">
        <v>0</v>
      </c>
      <c r="K87" s="62"/>
    </row>
    <row r="88" spans="1:19" hidden="1" x14ac:dyDescent="0.2">
      <c r="L88" s="62"/>
      <c r="M88" s="62"/>
      <c r="N88" s="105"/>
      <c r="O88" s="105"/>
      <c r="P88" s="105"/>
      <c r="Q88" s="105"/>
      <c r="R88" s="105"/>
      <c r="S88" s="105"/>
    </row>
    <row r="89" spans="1:19" hidden="1" x14ac:dyDescent="0.2">
      <c r="A89" s="30"/>
      <c r="B89" s="66" t="s">
        <v>46</v>
      </c>
      <c r="C89" s="68">
        <v>4</v>
      </c>
      <c r="D89" s="69">
        <v>0</v>
      </c>
      <c r="E89" s="69"/>
      <c r="F89" s="69"/>
      <c r="G89" s="69"/>
      <c r="H89" s="69"/>
      <c r="I89" s="69"/>
      <c r="J89" s="60"/>
      <c r="K89" s="62"/>
      <c r="L89" s="62"/>
    </row>
    <row r="90" spans="1:19" hidden="1" x14ac:dyDescent="0.2">
      <c r="A90" s="30"/>
      <c r="B90" s="66"/>
      <c r="C90" s="66"/>
      <c r="D90" s="70">
        <v>0</v>
      </c>
      <c r="E90" s="70"/>
      <c r="F90" s="70"/>
      <c r="G90" s="70"/>
      <c r="H90" s="70"/>
      <c r="I90" s="70"/>
      <c r="J90" s="60"/>
      <c r="K90" s="62"/>
      <c r="L90" s="30"/>
      <c r="M90" s="62"/>
    </row>
    <row r="91" spans="1:19" ht="53.25" hidden="1" customHeight="1" x14ac:dyDescent="0.2">
      <c r="A91" s="30"/>
      <c r="B91" s="66"/>
      <c r="C91" s="66"/>
      <c r="D91" s="70"/>
      <c r="E91" s="70"/>
      <c r="F91" s="70"/>
      <c r="G91" s="70"/>
      <c r="H91" s="70"/>
      <c r="I91" s="70"/>
      <c r="J91" s="60"/>
      <c r="K91" s="62"/>
      <c r="L91" s="75"/>
      <c r="M91" s="62"/>
      <c r="O91" s="71" t="s">
        <v>3</v>
      </c>
      <c r="P91" s="72"/>
      <c r="Q91" s="72"/>
      <c r="R91" s="72"/>
      <c r="S91" s="72"/>
    </row>
    <row r="92" spans="1:19" hidden="1" x14ac:dyDescent="0.2">
      <c r="A92" s="30"/>
      <c r="B92" s="30"/>
      <c r="C92" s="30"/>
      <c r="D92" s="30"/>
      <c r="E92" s="30"/>
      <c r="F92" s="30"/>
      <c r="G92" s="73"/>
      <c r="H92" s="62"/>
      <c r="I92" s="63"/>
      <c r="J92" s="74"/>
      <c r="K92" s="30"/>
      <c r="L92" s="82"/>
      <c r="M92" s="62"/>
      <c r="O92" s="35">
        <v>0</v>
      </c>
      <c r="P92" s="35">
        <v>0</v>
      </c>
      <c r="Q92" s="35">
        <v>0</v>
      </c>
      <c r="R92" s="35">
        <v>0</v>
      </c>
      <c r="S92" s="35">
        <v>0</v>
      </c>
    </row>
    <row r="93" spans="1:19" ht="36" hidden="1" x14ac:dyDescent="0.2">
      <c r="A93" s="78" t="s">
        <v>47</v>
      </c>
      <c r="B93" s="78" t="s">
        <v>48</v>
      </c>
      <c r="C93" s="79" t="s">
        <v>49</v>
      </c>
      <c r="D93" s="79" t="s">
        <v>50</v>
      </c>
      <c r="E93" s="80" t="s">
        <v>51</v>
      </c>
      <c r="F93" s="78" t="s">
        <v>52</v>
      </c>
      <c r="G93" s="81" t="s">
        <v>53</v>
      </c>
      <c r="H93" s="78" t="s">
        <v>54</v>
      </c>
      <c r="I93" s="52" t="s">
        <v>55</v>
      </c>
      <c r="J93" s="52" t="s">
        <v>35</v>
      </c>
      <c r="K93" s="78" t="s">
        <v>56</v>
      </c>
      <c r="L93" s="82"/>
      <c r="M93" s="30"/>
      <c r="O93" s="83">
        <v>0</v>
      </c>
      <c r="P93" s="83">
        <v>0</v>
      </c>
      <c r="Q93" s="83">
        <v>0</v>
      </c>
      <c r="R93" s="83">
        <v>0</v>
      </c>
      <c r="S93" s="83">
        <v>0</v>
      </c>
    </row>
    <row r="94" spans="1:19" hidden="1" x14ac:dyDescent="0.2">
      <c r="A94" s="122">
        <v>1</v>
      </c>
      <c r="B94" s="85"/>
      <c r="C94" s="85"/>
      <c r="D94" s="86"/>
      <c r="E94" s="87"/>
      <c r="F94" s="88"/>
      <c r="G94" s="96"/>
      <c r="H94" s="85"/>
      <c r="I94" s="98"/>
      <c r="J94" s="98"/>
      <c r="K94" s="92"/>
      <c r="L94" s="82">
        <v>1</v>
      </c>
      <c r="M94" s="75"/>
      <c r="N94" s="77"/>
      <c r="O94" s="83">
        <v>0</v>
      </c>
      <c r="P94" s="83">
        <v>0</v>
      </c>
      <c r="Q94" s="83">
        <v>0</v>
      </c>
      <c r="R94" s="83">
        <v>0</v>
      </c>
      <c r="S94" s="83">
        <v>0</v>
      </c>
    </row>
    <row r="95" spans="1:19" hidden="1" x14ac:dyDescent="0.2">
      <c r="A95" s="122">
        <v>2</v>
      </c>
      <c r="B95" s="85"/>
      <c r="C95" s="85"/>
      <c r="D95" s="94"/>
      <c r="E95" s="87"/>
      <c r="F95" s="88"/>
      <c r="G95" s="96"/>
      <c r="H95" s="85"/>
      <c r="I95" s="98"/>
      <c r="J95" s="98"/>
      <c r="K95" s="92"/>
      <c r="L95" s="82">
        <v>1</v>
      </c>
      <c r="M95" s="82"/>
      <c r="O95" s="83">
        <v>0</v>
      </c>
      <c r="P95" s="83">
        <v>0</v>
      </c>
      <c r="Q95" s="83">
        <v>0</v>
      </c>
      <c r="R95" s="83">
        <v>0</v>
      </c>
      <c r="S95" s="83">
        <v>0</v>
      </c>
    </row>
    <row r="96" spans="1:19" hidden="1" x14ac:dyDescent="0.2">
      <c r="A96" s="122">
        <v>3</v>
      </c>
      <c r="B96" s="85"/>
      <c r="C96" s="85"/>
      <c r="D96" s="86"/>
      <c r="E96" s="87"/>
      <c r="F96" s="88"/>
      <c r="G96" s="96"/>
      <c r="H96" s="85"/>
      <c r="I96" s="98"/>
      <c r="J96" s="98"/>
      <c r="K96" s="92"/>
      <c r="L96" s="82">
        <v>1</v>
      </c>
      <c r="M96" s="82"/>
      <c r="O96" s="83">
        <v>0</v>
      </c>
      <c r="P96" s="83">
        <v>0</v>
      </c>
      <c r="Q96" s="83">
        <v>0</v>
      </c>
      <c r="R96" s="83">
        <v>0</v>
      </c>
      <c r="S96" s="83">
        <v>0</v>
      </c>
    </row>
    <row r="97" spans="1:33" hidden="1" x14ac:dyDescent="0.2">
      <c r="A97" s="122">
        <v>4</v>
      </c>
      <c r="B97" s="85"/>
      <c r="C97" s="85"/>
      <c r="D97" s="86"/>
      <c r="E97" s="87"/>
      <c r="F97" s="88"/>
      <c r="G97" s="96"/>
      <c r="H97" s="85"/>
      <c r="I97" s="98"/>
      <c r="J97" s="98"/>
      <c r="K97" s="92"/>
      <c r="L97" s="82">
        <v>1</v>
      </c>
      <c r="M97" s="82"/>
      <c r="O97" s="83">
        <v>0</v>
      </c>
      <c r="P97" s="83">
        <v>0</v>
      </c>
      <c r="Q97" s="83">
        <v>0</v>
      </c>
      <c r="R97" s="83">
        <v>0</v>
      </c>
      <c r="S97" s="83">
        <v>0</v>
      </c>
    </row>
    <row r="98" spans="1:33" hidden="1" x14ac:dyDescent="0.2">
      <c r="A98" s="122">
        <v>5</v>
      </c>
      <c r="B98" s="85"/>
      <c r="C98" s="85"/>
      <c r="D98" s="86"/>
      <c r="E98" s="87"/>
      <c r="F98" s="88"/>
      <c r="G98" s="89"/>
      <c r="H98" s="102"/>
      <c r="I98" s="98"/>
      <c r="J98" s="98">
        <v>0</v>
      </c>
      <c r="K98" s="92"/>
      <c r="L98" s="82">
        <v>1</v>
      </c>
      <c r="M98" s="82"/>
      <c r="O98" s="83">
        <v>0</v>
      </c>
      <c r="P98" s="83">
        <v>0</v>
      </c>
      <c r="Q98" s="83">
        <v>0</v>
      </c>
      <c r="R98" s="83">
        <v>0</v>
      </c>
      <c r="S98" s="83">
        <v>0</v>
      </c>
    </row>
    <row r="99" spans="1:33" hidden="1" x14ac:dyDescent="0.2">
      <c r="A99" s="122">
        <v>6</v>
      </c>
      <c r="B99" s="85"/>
      <c r="C99" s="85"/>
      <c r="D99" s="86"/>
      <c r="E99" s="87"/>
      <c r="F99" s="88"/>
      <c r="G99" s="89"/>
      <c r="H99" s="102"/>
      <c r="I99" s="98"/>
      <c r="J99" s="98">
        <v>0</v>
      </c>
      <c r="K99" s="99"/>
      <c r="L99" s="82">
        <v>1</v>
      </c>
      <c r="M99" s="82"/>
      <c r="O99" s="83">
        <v>0</v>
      </c>
      <c r="P99" s="83">
        <v>0</v>
      </c>
      <c r="Q99" s="83">
        <v>0</v>
      </c>
      <c r="R99" s="83">
        <v>0</v>
      </c>
      <c r="S99" s="83">
        <v>0</v>
      </c>
    </row>
    <row r="100" spans="1:33" hidden="1" x14ac:dyDescent="0.2">
      <c r="A100" s="122">
        <v>7</v>
      </c>
      <c r="B100" s="85"/>
      <c r="C100" s="85"/>
      <c r="D100" s="86"/>
      <c r="E100" s="87"/>
      <c r="F100" s="88"/>
      <c r="G100" s="89"/>
      <c r="H100" s="102"/>
      <c r="I100" s="132"/>
      <c r="J100" s="98">
        <v>0</v>
      </c>
      <c r="K100" s="133"/>
      <c r="L100" s="82">
        <v>1</v>
      </c>
      <c r="M100" s="82"/>
      <c r="O100" s="83">
        <v>0</v>
      </c>
      <c r="P100" s="83">
        <v>0</v>
      </c>
      <c r="Q100" s="83">
        <v>0</v>
      </c>
      <c r="R100" s="83">
        <v>0</v>
      </c>
      <c r="S100" s="83">
        <v>0</v>
      </c>
    </row>
    <row r="101" spans="1:33" hidden="1" x14ac:dyDescent="0.2">
      <c r="A101" s="122">
        <v>8</v>
      </c>
      <c r="B101" s="85"/>
      <c r="C101" s="85"/>
      <c r="D101" s="86"/>
      <c r="E101" s="87"/>
      <c r="F101" s="88"/>
      <c r="G101" s="89"/>
      <c r="H101" s="102"/>
      <c r="I101" s="132"/>
      <c r="J101" s="98">
        <v>0</v>
      </c>
      <c r="K101" s="134"/>
      <c r="L101" s="82">
        <v>1</v>
      </c>
      <c r="M101" s="82"/>
      <c r="O101" s="83">
        <v>0</v>
      </c>
      <c r="P101" s="83">
        <v>0</v>
      </c>
      <c r="Q101" s="83">
        <v>0</v>
      </c>
      <c r="R101" s="83">
        <v>0</v>
      </c>
      <c r="S101" s="83">
        <v>0</v>
      </c>
    </row>
    <row r="102" spans="1:33" hidden="1" x14ac:dyDescent="0.2">
      <c r="A102" s="122">
        <v>9</v>
      </c>
      <c r="B102" s="85"/>
      <c r="C102" s="85"/>
      <c r="D102" s="86"/>
      <c r="E102" s="87"/>
      <c r="F102" s="88"/>
      <c r="G102" s="89"/>
      <c r="H102" s="102"/>
      <c r="I102" s="132"/>
      <c r="J102" s="98">
        <v>0</v>
      </c>
      <c r="K102" s="135"/>
      <c r="L102" s="82">
        <v>1</v>
      </c>
      <c r="M102" s="82"/>
      <c r="O102" s="83">
        <v>0</v>
      </c>
      <c r="P102" s="83">
        <v>0</v>
      </c>
      <c r="Q102" s="83">
        <v>0</v>
      </c>
      <c r="R102" s="83">
        <v>0</v>
      </c>
      <c r="S102" s="83">
        <v>0</v>
      </c>
    </row>
    <row r="103" spans="1:33" ht="12.75" hidden="1" thickBot="1" x14ac:dyDescent="0.25">
      <c r="A103" s="122">
        <v>10</v>
      </c>
      <c r="B103" s="85"/>
      <c r="C103" s="85"/>
      <c r="D103" s="86"/>
      <c r="E103" s="87"/>
      <c r="F103" s="88"/>
      <c r="G103" s="89"/>
      <c r="H103" s="102"/>
      <c r="I103" s="132"/>
      <c r="J103" s="98">
        <v>0</v>
      </c>
      <c r="K103" s="136"/>
      <c r="L103" s="82">
        <v>1</v>
      </c>
      <c r="M103" s="82"/>
      <c r="O103" s="101">
        <v>0</v>
      </c>
      <c r="P103" s="101">
        <v>0</v>
      </c>
      <c r="Q103" s="101">
        <v>0</v>
      </c>
      <c r="R103" s="101">
        <v>0</v>
      </c>
      <c r="S103" s="101">
        <v>0</v>
      </c>
    </row>
    <row r="104" spans="1:33" ht="12.75" hidden="1" thickBot="1" x14ac:dyDescent="0.25">
      <c r="A104" s="30"/>
      <c r="B104" s="30"/>
      <c r="C104" s="30"/>
      <c r="D104" s="30"/>
      <c r="E104" s="30"/>
      <c r="F104" s="30"/>
      <c r="G104" s="103"/>
      <c r="H104" s="62"/>
      <c r="I104" s="60" t="s">
        <v>65</v>
      </c>
      <c r="J104" s="60">
        <v>0</v>
      </c>
      <c r="K104" s="120"/>
      <c r="L104" s="62">
        <v>10</v>
      </c>
      <c r="M104" s="82"/>
    </row>
    <row r="105" spans="1:33" ht="33" hidden="1" customHeight="1" x14ac:dyDescent="0.2">
      <c r="A105" s="62"/>
      <c r="B105" s="62"/>
      <c r="C105" s="62"/>
      <c r="D105" s="62"/>
      <c r="E105" s="62"/>
      <c r="F105" s="62"/>
      <c r="G105" s="73"/>
      <c r="H105" s="108"/>
      <c r="I105" s="109"/>
      <c r="J105" s="121" t="s">
        <v>67</v>
      </c>
      <c r="K105" s="111" t="s">
        <v>70</v>
      </c>
      <c r="L105" s="62"/>
      <c r="M105" s="62"/>
    </row>
    <row r="106" spans="1:33" hidden="1" x14ac:dyDescent="0.2">
      <c r="A106" s="62"/>
      <c r="B106" s="62"/>
      <c r="C106" s="62"/>
      <c r="D106" s="62"/>
      <c r="E106" s="62"/>
      <c r="F106" s="62"/>
      <c r="G106" s="112">
        <v>0</v>
      </c>
      <c r="H106" s="113">
        <v>0</v>
      </c>
      <c r="I106" s="114">
        <v>0</v>
      </c>
      <c r="J106" s="62" t="s">
        <v>68</v>
      </c>
      <c r="K106" s="62"/>
      <c r="L106" s="62"/>
      <c r="M106" s="62"/>
      <c r="N106" s="105"/>
      <c r="O106" s="105"/>
      <c r="P106" s="105"/>
      <c r="Q106" s="105"/>
      <c r="R106" s="105"/>
      <c r="S106" s="105"/>
    </row>
    <row r="107" spans="1:33" hidden="1" x14ac:dyDescent="0.2">
      <c r="A107" s="62"/>
      <c r="B107" s="62"/>
      <c r="C107" s="62"/>
      <c r="D107" s="62"/>
      <c r="E107" s="62"/>
      <c r="F107" s="62"/>
      <c r="G107" s="112">
        <v>0</v>
      </c>
      <c r="H107" s="113">
        <v>0</v>
      </c>
      <c r="I107" s="114">
        <v>0</v>
      </c>
      <c r="J107" s="62" t="s">
        <v>68</v>
      </c>
      <c r="K107" s="62"/>
      <c r="L107" s="62"/>
      <c r="M107" s="62"/>
      <c r="N107" s="105"/>
      <c r="O107" s="105"/>
      <c r="P107" s="105"/>
      <c r="Q107" s="105"/>
      <c r="R107" s="105"/>
      <c r="S107" s="105"/>
    </row>
    <row r="108" spans="1:33" hidden="1" x14ac:dyDescent="0.2">
      <c r="A108" s="62"/>
      <c r="B108" s="62"/>
      <c r="C108" s="62"/>
      <c r="D108" s="62"/>
      <c r="E108" s="62"/>
      <c r="F108" s="62"/>
      <c r="G108" s="112">
        <v>0</v>
      </c>
      <c r="H108" s="113">
        <v>0</v>
      </c>
      <c r="I108" s="114">
        <v>0</v>
      </c>
      <c r="J108" s="62" t="s">
        <v>68</v>
      </c>
      <c r="K108" s="62"/>
      <c r="L108" s="62"/>
      <c r="M108" s="62"/>
      <c r="N108" s="105"/>
      <c r="O108" s="105"/>
      <c r="P108" s="105"/>
      <c r="Q108" s="105"/>
      <c r="R108" s="105"/>
      <c r="S108" s="105"/>
    </row>
    <row r="109" spans="1:33" hidden="1" x14ac:dyDescent="0.2">
      <c r="A109" s="62"/>
      <c r="B109" s="62"/>
      <c r="C109" s="62"/>
      <c r="D109" s="62"/>
      <c r="E109" s="62"/>
      <c r="F109" s="62"/>
      <c r="G109" s="112">
        <v>0</v>
      </c>
      <c r="H109" s="113">
        <v>0</v>
      </c>
      <c r="I109" s="114">
        <v>0</v>
      </c>
      <c r="J109" s="62" t="s">
        <v>68</v>
      </c>
      <c r="K109" s="62"/>
      <c r="L109" s="62"/>
      <c r="M109" s="62"/>
      <c r="N109" s="105"/>
      <c r="O109" s="105"/>
      <c r="P109" s="105"/>
      <c r="Q109" s="105"/>
      <c r="R109" s="105"/>
      <c r="S109" s="105"/>
    </row>
    <row r="110" spans="1:33" hidden="1" x14ac:dyDescent="0.2">
      <c r="A110" s="62"/>
      <c r="B110" s="62"/>
      <c r="C110" s="62"/>
      <c r="D110" s="62"/>
      <c r="E110" s="62"/>
      <c r="F110" s="62"/>
      <c r="G110" s="112">
        <v>0</v>
      </c>
      <c r="H110" s="113">
        <v>0</v>
      </c>
      <c r="I110" s="114">
        <v>0</v>
      </c>
      <c r="J110" s="62" t="s">
        <v>68</v>
      </c>
      <c r="K110" s="62"/>
      <c r="M110" s="62"/>
      <c r="N110" s="105"/>
      <c r="O110" s="105"/>
      <c r="P110" s="105"/>
      <c r="Q110" s="105"/>
      <c r="R110" s="105"/>
      <c r="S110" s="105"/>
    </row>
    <row r="111" spans="1:33" hidden="1" x14ac:dyDescent="0.2">
      <c r="A111" s="62"/>
      <c r="B111" s="62"/>
      <c r="C111" s="62"/>
      <c r="D111" s="62"/>
      <c r="E111" s="62"/>
      <c r="F111" s="62"/>
      <c r="G111" s="112"/>
      <c r="H111" s="116"/>
      <c r="I111" s="60"/>
      <c r="J111" s="62">
        <v>0</v>
      </c>
      <c r="K111" s="62"/>
    </row>
    <row r="112" spans="1:33" hidden="1" x14ac:dyDescent="0.2">
      <c r="L112" s="62"/>
      <c r="M112" s="62"/>
      <c r="N112" s="105"/>
      <c r="O112" s="105"/>
      <c r="P112" s="105"/>
      <c r="Q112" s="105"/>
      <c r="R112" s="105"/>
      <c r="S112" s="105"/>
      <c r="W112" s="30"/>
      <c r="AC112" s="30"/>
      <c r="AD112" s="30"/>
      <c r="AE112" s="30"/>
      <c r="AF112" s="30"/>
      <c r="AG112" s="30"/>
    </row>
    <row r="113" spans="1:19" hidden="1" x14ac:dyDescent="0.2">
      <c r="A113" s="30"/>
      <c r="B113" s="66" t="s">
        <v>46</v>
      </c>
      <c r="C113" s="68">
        <v>5</v>
      </c>
      <c r="D113" s="69">
        <v>0</v>
      </c>
      <c r="E113" s="69"/>
      <c r="F113" s="69"/>
      <c r="G113" s="69"/>
      <c r="H113" s="69"/>
      <c r="I113" s="69"/>
      <c r="J113" s="60"/>
      <c r="K113" s="62"/>
      <c r="L113" s="62"/>
    </row>
    <row r="114" spans="1:19" hidden="1" x14ac:dyDescent="0.2">
      <c r="A114" s="30"/>
      <c r="B114" s="66"/>
      <c r="C114" s="66"/>
      <c r="D114" s="70">
        <v>0</v>
      </c>
      <c r="E114" s="70"/>
      <c r="F114" s="70"/>
      <c r="G114" s="70"/>
      <c r="H114" s="70"/>
      <c r="I114" s="70"/>
      <c r="J114" s="60"/>
      <c r="K114" s="62"/>
      <c r="L114" s="30"/>
      <c r="M114" s="62"/>
    </row>
    <row r="115" spans="1:19" hidden="1" x14ac:dyDescent="0.2">
      <c r="A115" s="30"/>
      <c r="B115" s="66"/>
      <c r="C115" s="66"/>
      <c r="D115" s="70"/>
      <c r="E115" s="70"/>
      <c r="F115" s="70"/>
      <c r="G115" s="70"/>
      <c r="H115" s="70"/>
      <c r="I115" s="70"/>
      <c r="J115" s="60"/>
      <c r="K115" s="62"/>
      <c r="L115" s="75"/>
      <c r="M115" s="62"/>
      <c r="O115" s="71" t="s">
        <v>3</v>
      </c>
      <c r="P115" s="72"/>
      <c r="Q115" s="72"/>
      <c r="R115" s="72"/>
      <c r="S115" s="72"/>
    </row>
    <row r="116" spans="1:19" hidden="1" x14ac:dyDescent="0.2">
      <c r="A116" s="30"/>
      <c r="B116" s="30"/>
      <c r="C116" s="30"/>
      <c r="D116" s="30"/>
      <c r="E116" s="30"/>
      <c r="F116" s="30"/>
      <c r="G116" s="73"/>
      <c r="H116" s="62"/>
      <c r="I116" s="63"/>
      <c r="J116" s="74"/>
      <c r="K116" s="30"/>
      <c r="L116" s="82"/>
      <c r="M116" s="62"/>
      <c r="O116" s="35">
        <v>0</v>
      </c>
      <c r="P116" s="35">
        <v>0</v>
      </c>
      <c r="Q116" s="35">
        <v>0</v>
      </c>
      <c r="R116" s="35">
        <v>0</v>
      </c>
      <c r="S116" s="35">
        <v>0</v>
      </c>
    </row>
    <row r="117" spans="1:19" ht="36" hidden="1" x14ac:dyDescent="0.2">
      <c r="A117" s="78" t="s">
        <v>47</v>
      </c>
      <c r="B117" s="78" t="s">
        <v>48</v>
      </c>
      <c r="C117" s="79" t="s">
        <v>49</v>
      </c>
      <c r="D117" s="79" t="s">
        <v>50</v>
      </c>
      <c r="E117" s="80" t="s">
        <v>51</v>
      </c>
      <c r="F117" s="78" t="s">
        <v>52</v>
      </c>
      <c r="G117" s="81" t="s">
        <v>53</v>
      </c>
      <c r="H117" s="78" t="s">
        <v>54</v>
      </c>
      <c r="I117" s="52" t="s">
        <v>55</v>
      </c>
      <c r="J117" s="52" t="s">
        <v>35</v>
      </c>
      <c r="K117" s="78" t="s">
        <v>56</v>
      </c>
      <c r="L117" s="82"/>
      <c r="M117" s="30"/>
      <c r="O117" s="83">
        <v>0</v>
      </c>
      <c r="P117" s="83">
        <v>0</v>
      </c>
      <c r="Q117" s="83">
        <v>0</v>
      </c>
      <c r="R117" s="83">
        <v>0</v>
      </c>
      <c r="S117" s="83">
        <v>0</v>
      </c>
    </row>
    <row r="118" spans="1:19" ht="184.5" hidden="1" customHeight="1" x14ac:dyDescent="0.2">
      <c r="A118" s="122">
        <v>1</v>
      </c>
      <c r="B118" s="85"/>
      <c r="C118" s="129"/>
      <c r="D118" s="86"/>
      <c r="E118" s="87"/>
      <c r="F118" s="88"/>
      <c r="G118" s="89"/>
      <c r="H118" s="85"/>
      <c r="I118" s="90"/>
      <c r="J118" s="98"/>
      <c r="K118" s="92"/>
      <c r="L118" s="82">
        <v>1</v>
      </c>
      <c r="M118" s="75"/>
      <c r="N118" s="77"/>
      <c r="O118" s="83">
        <v>0</v>
      </c>
      <c r="P118" s="83">
        <v>0</v>
      </c>
      <c r="Q118" s="83">
        <v>0</v>
      </c>
      <c r="R118" s="83">
        <v>0</v>
      </c>
      <c r="S118" s="83">
        <v>0</v>
      </c>
    </row>
    <row r="119" spans="1:19" ht="150" hidden="1" customHeight="1" x14ac:dyDescent="0.2">
      <c r="A119" s="122">
        <v>2</v>
      </c>
      <c r="B119" s="85"/>
      <c r="C119" s="121"/>
      <c r="D119" s="94"/>
      <c r="E119" s="87"/>
      <c r="F119" s="88"/>
      <c r="G119" s="89"/>
      <c r="H119" s="85"/>
      <c r="I119" s="90"/>
      <c r="J119" s="98"/>
      <c r="K119" s="93"/>
      <c r="L119" s="82">
        <v>1</v>
      </c>
      <c r="M119" s="82"/>
      <c r="O119" s="83">
        <v>0</v>
      </c>
      <c r="P119" s="83">
        <v>0</v>
      </c>
      <c r="Q119" s="83">
        <v>0</v>
      </c>
      <c r="R119" s="83">
        <v>0</v>
      </c>
      <c r="S119" s="83">
        <v>0</v>
      </c>
    </row>
    <row r="120" spans="1:19" hidden="1" x14ac:dyDescent="0.2">
      <c r="A120" s="122">
        <v>3</v>
      </c>
      <c r="B120" s="85" t="e">
        <v>#REF!</v>
      </c>
      <c r="C120" s="129"/>
      <c r="D120" s="86"/>
      <c r="E120" s="87"/>
      <c r="F120" s="88"/>
      <c r="G120" s="89"/>
      <c r="H120" s="85"/>
      <c r="I120" s="90"/>
      <c r="J120" s="98">
        <v>0</v>
      </c>
      <c r="K120" s="92"/>
      <c r="L120" s="82">
        <v>1</v>
      </c>
      <c r="M120" s="82"/>
      <c r="O120" s="83">
        <v>0</v>
      </c>
      <c r="P120" s="83">
        <v>0</v>
      </c>
      <c r="Q120" s="83">
        <v>0</v>
      </c>
      <c r="R120" s="83">
        <v>0</v>
      </c>
      <c r="S120" s="83">
        <v>0</v>
      </c>
    </row>
    <row r="121" spans="1:19" hidden="1" x14ac:dyDescent="0.2">
      <c r="A121" s="122">
        <v>4</v>
      </c>
      <c r="B121" s="85" t="e">
        <v>#REF!</v>
      </c>
      <c r="C121" s="85"/>
      <c r="D121" s="86"/>
      <c r="E121" s="87"/>
      <c r="F121" s="88"/>
      <c r="G121" s="89"/>
      <c r="H121" s="85"/>
      <c r="I121" s="137"/>
      <c r="J121" s="98">
        <v>0</v>
      </c>
      <c r="K121" s="92"/>
      <c r="L121" s="82">
        <v>1</v>
      </c>
      <c r="M121" s="82"/>
      <c r="O121" s="83">
        <v>0</v>
      </c>
      <c r="P121" s="83">
        <v>0</v>
      </c>
      <c r="Q121" s="83">
        <v>0</v>
      </c>
      <c r="R121" s="83">
        <v>0</v>
      </c>
      <c r="S121" s="83">
        <v>0</v>
      </c>
    </row>
    <row r="122" spans="1:19" hidden="1" x14ac:dyDescent="0.2">
      <c r="A122" s="122">
        <v>5</v>
      </c>
      <c r="B122" s="85" t="e">
        <v>#REF!</v>
      </c>
      <c r="C122" s="85"/>
      <c r="D122" s="86"/>
      <c r="E122" s="87"/>
      <c r="F122" s="88"/>
      <c r="G122" s="89"/>
      <c r="H122" s="85"/>
      <c r="I122" s="90"/>
      <c r="J122" s="98">
        <v>0</v>
      </c>
      <c r="K122" s="93"/>
      <c r="L122" s="82">
        <v>1</v>
      </c>
      <c r="M122" s="82"/>
      <c r="O122" s="83">
        <v>0</v>
      </c>
      <c r="P122" s="83">
        <v>0</v>
      </c>
      <c r="Q122" s="83">
        <v>0</v>
      </c>
      <c r="R122" s="83">
        <v>0</v>
      </c>
      <c r="S122" s="83">
        <v>0</v>
      </c>
    </row>
    <row r="123" spans="1:19" hidden="1" x14ac:dyDescent="0.2">
      <c r="A123" s="122">
        <v>6</v>
      </c>
      <c r="B123" s="85" t="e">
        <v>#REF!</v>
      </c>
      <c r="C123" s="85"/>
      <c r="D123" s="86"/>
      <c r="E123" s="87"/>
      <c r="F123" s="88"/>
      <c r="G123" s="89"/>
      <c r="H123" s="102"/>
      <c r="I123" s="90"/>
      <c r="J123" s="98">
        <v>0</v>
      </c>
      <c r="K123" s="99"/>
      <c r="L123" s="82">
        <v>1</v>
      </c>
      <c r="M123" s="82"/>
      <c r="O123" s="83">
        <v>0</v>
      </c>
      <c r="P123" s="83">
        <v>0</v>
      </c>
      <c r="Q123" s="83">
        <v>0</v>
      </c>
      <c r="R123" s="83">
        <v>0</v>
      </c>
      <c r="S123" s="83">
        <v>0</v>
      </c>
    </row>
    <row r="124" spans="1:19" hidden="1" x14ac:dyDescent="0.2">
      <c r="A124" s="122">
        <v>7</v>
      </c>
      <c r="B124" s="85" t="e">
        <v>#REF!</v>
      </c>
      <c r="C124" s="85"/>
      <c r="D124" s="86"/>
      <c r="E124" s="87"/>
      <c r="F124" s="88"/>
      <c r="G124" s="89"/>
      <c r="H124" s="102"/>
      <c r="I124" s="90"/>
      <c r="J124" s="98">
        <v>0</v>
      </c>
      <c r="K124" s="99"/>
      <c r="L124" s="82">
        <v>1</v>
      </c>
      <c r="M124" s="82"/>
      <c r="O124" s="83">
        <v>0</v>
      </c>
      <c r="P124" s="83">
        <v>0</v>
      </c>
      <c r="Q124" s="83">
        <v>0</v>
      </c>
      <c r="R124" s="83">
        <v>0</v>
      </c>
      <c r="S124" s="83">
        <v>0</v>
      </c>
    </row>
    <row r="125" spans="1:19" hidden="1" x14ac:dyDescent="0.2">
      <c r="A125" s="122">
        <v>8</v>
      </c>
      <c r="B125" s="85" t="e">
        <v>#REF!</v>
      </c>
      <c r="C125" s="129"/>
      <c r="D125" s="86"/>
      <c r="E125" s="87"/>
      <c r="F125" s="88"/>
      <c r="G125" s="89"/>
      <c r="H125" s="85"/>
      <c r="I125" s="132"/>
      <c r="J125" s="98">
        <v>0</v>
      </c>
      <c r="K125" s="99"/>
      <c r="L125" s="82">
        <v>1</v>
      </c>
      <c r="M125" s="82"/>
      <c r="O125" s="83">
        <v>0</v>
      </c>
      <c r="P125" s="83">
        <v>0</v>
      </c>
      <c r="Q125" s="83">
        <v>0</v>
      </c>
      <c r="R125" s="83">
        <v>0</v>
      </c>
      <c r="S125" s="83">
        <v>0</v>
      </c>
    </row>
    <row r="126" spans="1:19" hidden="1" x14ac:dyDescent="0.2">
      <c r="A126" s="122">
        <v>9</v>
      </c>
      <c r="B126" s="85" t="e">
        <v>#REF!</v>
      </c>
      <c r="C126" s="129"/>
      <c r="D126" s="86"/>
      <c r="E126" s="87"/>
      <c r="F126" s="88"/>
      <c r="G126" s="89"/>
      <c r="H126" s="85"/>
      <c r="I126" s="132"/>
      <c r="J126" s="98">
        <v>0</v>
      </c>
      <c r="K126" s="119"/>
      <c r="L126" s="82">
        <v>1</v>
      </c>
      <c r="M126" s="82"/>
      <c r="O126" s="101">
        <v>0</v>
      </c>
      <c r="P126" s="101">
        <v>0</v>
      </c>
      <c r="Q126" s="101">
        <v>0</v>
      </c>
      <c r="R126" s="101">
        <v>0</v>
      </c>
      <c r="S126" s="101">
        <v>0</v>
      </c>
    </row>
    <row r="127" spans="1:19" ht="12.75" hidden="1" thickBot="1" x14ac:dyDescent="0.25">
      <c r="A127" s="30"/>
      <c r="B127" s="30"/>
      <c r="C127" s="30"/>
      <c r="D127" s="30"/>
      <c r="E127" s="30"/>
      <c r="F127" s="30"/>
      <c r="G127" s="103"/>
      <c r="H127" s="62"/>
      <c r="I127" s="60" t="s">
        <v>65</v>
      </c>
      <c r="J127" s="60">
        <v>0</v>
      </c>
      <c r="K127" s="120"/>
      <c r="L127" s="62">
        <v>9</v>
      </c>
      <c r="M127" s="82"/>
    </row>
    <row r="128" spans="1:19" ht="28.5" hidden="1" customHeight="1" x14ac:dyDescent="0.2">
      <c r="A128" s="62"/>
      <c r="B128" s="62"/>
      <c r="C128" s="62"/>
      <c r="D128" s="62"/>
      <c r="E128" s="62"/>
      <c r="F128" s="62"/>
      <c r="G128" s="73"/>
      <c r="H128" s="108"/>
      <c r="I128" s="109"/>
      <c r="J128" s="121" t="s">
        <v>67</v>
      </c>
      <c r="K128" s="111" t="s">
        <v>70</v>
      </c>
      <c r="L128" s="62"/>
      <c r="M128" s="62"/>
    </row>
    <row r="129" spans="1:19" hidden="1" x14ac:dyDescent="0.2">
      <c r="A129" s="62"/>
      <c r="B129" s="62"/>
      <c r="C129" s="62"/>
      <c r="D129" s="62"/>
      <c r="E129" s="62"/>
      <c r="F129" s="62"/>
      <c r="G129" s="112">
        <v>0</v>
      </c>
      <c r="H129" s="113">
        <v>0</v>
      </c>
      <c r="I129" s="114">
        <v>0</v>
      </c>
      <c r="J129" s="62" t="s">
        <v>68</v>
      </c>
      <c r="K129" s="62"/>
      <c r="L129" s="62"/>
      <c r="M129" s="62"/>
      <c r="N129" s="105"/>
      <c r="O129" s="105"/>
      <c r="P129" s="105"/>
      <c r="Q129" s="105"/>
      <c r="R129" s="105"/>
      <c r="S129" s="105"/>
    </row>
    <row r="130" spans="1:19" hidden="1" x14ac:dyDescent="0.2">
      <c r="A130" s="62"/>
      <c r="B130" s="62"/>
      <c r="C130" s="62"/>
      <c r="D130" s="62"/>
      <c r="E130" s="62"/>
      <c r="F130" s="62"/>
      <c r="G130" s="112">
        <v>0</v>
      </c>
      <c r="H130" s="113">
        <v>0</v>
      </c>
      <c r="I130" s="114">
        <v>0</v>
      </c>
      <c r="J130" s="62" t="s">
        <v>68</v>
      </c>
      <c r="K130" s="62"/>
      <c r="L130" s="62"/>
      <c r="M130" s="62"/>
      <c r="N130" s="105"/>
      <c r="O130" s="105"/>
      <c r="P130" s="105"/>
      <c r="Q130" s="105"/>
      <c r="R130" s="105"/>
      <c r="S130" s="105"/>
    </row>
    <row r="131" spans="1:19" hidden="1" x14ac:dyDescent="0.2">
      <c r="A131" s="62"/>
      <c r="B131" s="62"/>
      <c r="C131" s="62"/>
      <c r="D131" s="62"/>
      <c r="E131" s="62"/>
      <c r="F131" s="62"/>
      <c r="G131" s="112">
        <v>0</v>
      </c>
      <c r="H131" s="113">
        <v>0</v>
      </c>
      <c r="I131" s="114">
        <v>0</v>
      </c>
      <c r="J131" s="62" t="s">
        <v>68</v>
      </c>
      <c r="K131" s="62"/>
      <c r="L131" s="62"/>
      <c r="M131" s="62"/>
      <c r="N131" s="105"/>
      <c r="O131" s="105"/>
      <c r="P131" s="105"/>
      <c r="Q131" s="105"/>
      <c r="R131" s="105"/>
      <c r="S131" s="105"/>
    </row>
    <row r="132" spans="1:19" hidden="1" x14ac:dyDescent="0.2">
      <c r="A132" s="62"/>
      <c r="B132" s="62"/>
      <c r="C132" s="62"/>
      <c r="D132" s="62"/>
      <c r="E132" s="62"/>
      <c r="F132" s="62"/>
      <c r="G132" s="112">
        <v>0</v>
      </c>
      <c r="H132" s="113">
        <v>0</v>
      </c>
      <c r="I132" s="114">
        <v>0</v>
      </c>
      <c r="J132" s="62" t="s">
        <v>68</v>
      </c>
      <c r="K132" s="62"/>
      <c r="L132" s="62"/>
      <c r="M132" s="62"/>
      <c r="N132" s="105"/>
      <c r="O132" s="105"/>
      <c r="P132" s="105"/>
      <c r="Q132" s="105"/>
      <c r="R132" s="105"/>
      <c r="S132" s="105"/>
    </row>
    <row r="133" spans="1:19" hidden="1" x14ac:dyDescent="0.2">
      <c r="A133" s="62"/>
      <c r="B133" s="62"/>
      <c r="C133" s="62"/>
      <c r="D133" s="62"/>
      <c r="E133" s="62"/>
      <c r="F133" s="62"/>
      <c r="G133" s="112">
        <v>0</v>
      </c>
      <c r="H133" s="113">
        <v>0</v>
      </c>
      <c r="I133" s="114">
        <v>0</v>
      </c>
      <c r="J133" s="62" t="s">
        <v>68</v>
      </c>
      <c r="K133" s="62"/>
      <c r="M133" s="62"/>
      <c r="N133" s="105"/>
      <c r="O133" s="105"/>
      <c r="P133" s="105"/>
      <c r="Q133" s="105"/>
      <c r="R133" s="105"/>
      <c r="S133" s="105"/>
    </row>
    <row r="134" spans="1:19" ht="15" hidden="1" customHeight="1" x14ac:dyDescent="0.2">
      <c r="A134" s="62"/>
      <c r="B134" s="62"/>
      <c r="C134" s="62"/>
      <c r="D134" s="62"/>
      <c r="E134" s="62"/>
      <c r="F134" s="62"/>
      <c r="G134" s="112"/>
      <c r="H134" s="116"/>
      <c r="I134" s="60"/>
      <c r="J134" s="62">
        <v>0</v>
      </c>
      <c r="K134" s="62"/>
      <c r="L134" s="62"/>
      <c r="M134" s="62"/>
      <c r="N134" s="105"/>
      <c r="O134" s="105"/>
      <c r="P134" s="105"/>
      <c r="Q134" s="105"/>
      <c r="R134" s="105"/>
      <c r="S134" s="105"/>
    </row>
    <row r="135" spans="1:19" hidden="1" x14ac:dyDescent="0.2"/>
    <row r="136" spans="1:19" hidden="1" x14ac:dyDescent="0.2"/>
    <row r="137" spans="1:19" hidden="1" x14ac:dyDescent="0.2">
      <c r="A137" s="30"/>
      <c r="B137" s="66" t="s">
        <v>46</v>
      </c>
      <c r="C137" s="68">
        <v>6</v>
      </c>
      <c r="D137" s="69">
        <v>0</v>
      </c>
      <c r="E137" s="69"/>
      <c r="F137" s="69"/>
      <c r="G137" s="69"/>
      <c r="H137" s="69"/>
      <c r="I137" s="69"/>
      <c r="J137" s="60"/>
      <c r="K137" s="62"/>
      <c r="L137" s="62"/>
    </row>
    <row r="138" spans="1:19" hidden="1" x14ac:dyDescent="0.2">
      <c r="A138" s="30"/>
      <c r="B138" s="66"/>
      <c r="C138" s="66"/>
      <c r="D138" s="70">
        <v>0</v>
      </c>
      <c r="E138" s="70"/>
      <c r="F138" s="70"/>
      <c r="G138" s="70"/>
      <c r="H138" s="70"/>
      <c r="I138" s="70"/>
      <c r="J138" s="60"/>
      <c r="K138" s="62"/>
      <c r="L138" s="30"/>
      <c r="M138" s="62"/>
    </row>
    <row r="139" spans="1:19" hidden="1" x14ac:dyDescent="0.2">
      <c r="A139" s="30"/>
      <c r="B139" s="66"/>
      <c r="C139" s="66"/>
      <c r="D139" s="70"/>
      <c r="E139" s="70"/>
      <c r="F139" s="70"/>
      <c r="G139" s="70"/>
      <c r="H139" s="70"/>
      <c r="I139" s="70"/>
      <c r="J139" s="60"/>
      <c r="K139" s="62"/>
      <c r="L139" s="75"/>
      <c r="M139" s="62"/>
      <c r="O139" s="71" t="s">
        <v>3</v>
      </c>
      <c r="P139" s="72"/>
      <c r="Q139" s="72"/>
      <c r="R139" s="72"/>
      <c r="S139" s="72"/>
    </row>
    <row r="140" spans="1:19" hidden="1" x14ac:dyDescent="0.2">
      <c r="A140" s="30"/>
      <c r="B140" s="30"/>
      <c r="C140" s="30"/>
      <c r="D140" s="30"/>
      <c r="E140" s="30"/>
      <c r="F140" s="30"/>
      <c r="G140" s="73"/>
      <c r="H140" s="62"/>
      <c r="I140" s="63"/>
      <c r="J140" s="74"/>
      <c r="K140" s="30"/>
      <c r="L140" s="82"/>
      <c r="M140" s="62"/>
      <c r="O140" s="35">
        <v>0</v>
      </c>
      <c r="P140" s="35">
        <v>0</v>
      </c>
      <c r="Q140" s="35">
        <v>0</v>
      </c>
      <c r="R140" s="35">
        <v>0</v>
      </c>
      <c r="S140" s="35">
        <v>0</v>
      </c>
    </row>
    <row r="141" spans="1:19" ht="36" hidden="1" x14ac:dyDescent="0.2">
      <c r="A141" s="78" t="s">
        <v>47</v>
      </c>
      <c r="B141" s="78" t="s">
        <v>48</v>
      </c>
      <c r="C141" s="79" t="s">
        <v>49</v>
      </c>
      <c r="D141" s="79" t="s">
        <v>50</v>
      </c>
      <c r="E141" s="80" t="s">
        <v>51</v>
      </c>
      <c r="F141" s="78" t="s">
        <v>52</v>
      </c>
      <c r="G141" s="81" t="s">
        <v>53</v>
      </c>
      <c r="H141" s="78" t="s">
        <v>54</v>
      </c>
      <c r="I141" s="52" t="s">
        <v>55</v>
      </c>
      <c r="J141" s="52" t="s">
        <v>35</v>
      </c>
      <c r="K141" s="78" t="s">
        <v>56</v>
      </c>
      <c r="L141" s="82"/>
      <c r="M141" s="30"/>
      <c r="O141" s="83">
        <v>0</v>
      </c>
      <c r="P141" s="83">
        <v>0</v>
      </c>
      <c r="Q141" s="83">
        <v>0</v>
      </c>
      <c r="R141" s="83">
        <v>0</v>
      </c>
      <c r="S141" s="83">
        <v>0</v>
      </c>
    </row>
    <row r="142" spans="1:19" hidden="1" x14ac:dyDescent="0.2">
      <c r="A142" s="122">
        <v>1</v>
      </c>
      <c r="B142" s="85"/>
      <c r="C142" s="129"/>
      <c r="D142" s="86"/>
      <c r="E142" s="87"/>
      <c r="F142" s="88"/>
      <c r="G142" s="89"/>
      <c r="H142" s="85"/>
      <c r="I142" s="97"/>
      <c r="J142" s="98"/>
      <c r="K142" s="138"/>
      <c r="L142" s="82">
        <v>1</v>
      </c>
      <c r="M142" s="75"/>
      <c r="N142" s="77"/>
      <c r="O142" s="83">
        <v>0</v>
      </c>
      <c r="P142" s="83">
        <v>0</v>
      </c>
      <c r="Q142" s="83">
        <v>0</v>
      </c>
      <c r="R142" s="83">
        <v>0</v>
      </c>
      <c r="S142" s="83">
        <v>0</v>
      </c>
    </row>
    <row r="143" spans="1:19" hidden="1" x14ac:dyDescent="0.2">
      <c r="A143" s="122">
        <v>2</v>
      </c>
      <c r="B143" s="85"/>
      <c r="C143" s="129"/>
      <c r="D143" s="94"/>
      <c r="E143" s="87"/>
      <c r="F143" s="88"/>
      <c r="G143" s="89"/>
      <c r="H143" s="85"/>
      <c r="I143" s="90"/>
      <c r="J143" s="98"/>
      <c r="K143" s="139"/>
      <c r="L143" s="82">
        <v>1</v>
      </c>
      <c r="M143" s="82"/>
      <c r="O143" s="83">
        <v>0</v>
      </c>
      <c r="P143" s="83">
        <v>0</v>
      </c>
      <c r="Q143" s="83">
        <v>0</v>
      </c>
      <c r="R143" s="83">
        <v>0</v>
      </c>
      <c r="S143" s="83">
        <v>0</v>
      </c>
    </row>
    <row r="144" spans="1:19" hidden="1" x14ac:dyDescent="0.2">
      <c r="A144" s="122">
        <v>3</v>
      </c>
      <c r="B144" s="85"/>
      <c r="C144" s="129"/>
      <c r="D144" s="86"/>
      <c r="E144" s="87"/>
      <c r="F144" s="88"/>
      <c r="G144" s="89"/>
      <c r="H144" s="85"/>
      <c r="I144" s="90"/>
      <c r="J144" s="98"/>
      <c r="K144" s="92"/>
      <c r="L144" s="82">
        <v>1</v>
      </c>
      <c r="M144" s="82"/>
      <c r="O144" s="83">
        <v>0</v>
      </c>
      <c r="P144" s="83">
        <v>0</v>
      </c>
      <c r="Q144" s="83">
        <v>0</v>
      </c>
      <c r="R144" s="83">
        <v>0</v>
      </c>
      <c r="S144" s="83">
        <v>0</v>
      </c>
    </row>
    <row r="145" spans="1:19" hidden="1" x14ac:dyDescent="0.2">
      <c r="A145" s="122">
        <v>4</v>
      </c>
      <c r="B145" s="85"/>
      <c r="C145" s="129"/>
      <c r="D145" s="86"/>
      <c r="E145" s="87"/>
      <c r="F145" s="88"/>
      <c r="G145" s="89"/>
      <c r="H145" s="85"/>
      <c r="I145" s="90"/>
      <c r="J145" s="98"/>
      <c r="K145" s="92"/>
      <c r="L145" s="82">
        <v>1</v>
      </c>
      <c r="M145" s="82"/>
      <c r="O145" s="83">
        <v>0</v>
      </c>
      <c r="P145" s="83">
        <v>0</v>
      </c>
      <c r="Q145" s="83">
        <v>0</v>
      </c>
      <c r="R145" s="83">
        <v>0</v>
      </c>
      <c r="S145" s="83">
        <v>0</v>
      </c>
    </row>
    <row r="146" spans="1:19" hidden="1" x14ac:dyDescent="0.2">
      <c r="A146" s="122">
        <v>5</v>
      </c>
      <c r="B146" s="85"/>
      <c r="C146" s="129"/>
      <c r="D146" s="86"/>
      <c r="E146" s="87"/>
      <c r="F146" s="88"/>
      <c r="G146" s="89"/>
      <c r="H146" s="85"/>
      <c r="I146" s="90"/>
      <c r="J146" s="98"/>
      <c r="K146" s="93"/>
      <c r="L146" s="82">
        <v>1</v>
      </c>
      <c r="M146" s="82"/>
      <c r="O146" s="83">
        <v>0</v>
      </c>
      <c r="P146" s="83">
        <v>0</v>
      </c>
      <c r="Q146" s="83">
        <v>0</v>
      </c>
      <c r="R146" s="83">
        <v>0</v>
      </c>
      <c r="S146" s="83">
        <v>0</v>
      </c>
    </row>
    <row r="147" spans="1:19" hidden="1" x14ac:dyDescent="0.2">
      <c r="A147" s="122">
        <v>6</v>
      </c>
      <c r="B147" s="102"/>
      <c r="C147" s="129"/>
      <c r="D147" s="86"/>
      <c r="E147" s="87"/>
      <c r="F147" s="88"/>
      <c r="G147" s="89"/>
      <c r="H147" s="102"/>
      <c r="I147" s="90"/>
      <c r="J147" s="98">
        <v>0</v>
      </c>
      <c r="K147" s="99"/>
      <c r="L147" s="82">
        <v>1</v>
      </c>
      <c r="M147" s="82"/>
      <c r="O147" s="83">
        <v>0</v>
      </c>
      <c r="P147" s="83">
        <v>0</v>
      </c>
      <c r="Q147" s="83">
        <v>0</v>
      </c>
      <c r="R147" s="83">
        <v>0</v>
      </c>
      <c r="S147" s="83">
        <v>0</v>
      </c>
    </row>
    <row r="148" spans="1:19" hidden="1" x14ac:dyDescent="0.2">
      <c r="A148" s="122">
        <v>7</v>
      </c>
      <c r="B148" s="102"/>
      <c r="C148" s="129"/>
      <c r="D148" s="86"/>
      <c r="E148" s="87"/>
      <c r="F148" s="88"/>
      <c r="G148" s="89"/>
      <c r="H148" s="102"/>
      <c r="I148" s="90"/>
      <c r="J148" s="98">
        <v>0</v>
      </c>
      <c r="K148" s="99"/>
      <c r="L148" s="82">
        <v>1</v>
      </c>
      <c r="M148" s="82"/>
      <c r="O148" s="83">
        <v>0</v>
      </c>
      <c r="P148" s="83">
        <v>0</v>
      </c>
      <c r="Q148" s="83">
        <v>0</v>
      </c>
      <c r="R148" s="83">
        <v>0</v>
      </c>
      <c r="S148" s="83">
        <v>0</v>
      </c>
    </row>
    <row r="149" spans="1:19" hidden="1" x14ac:dyDescent="0.2">
      <c r="A149" s="122">
        <v>8</v>
      </c>
      <c r="B149" s="85"/>
      <c r="C149" s="129"/>
      <c r="D149" s="86"/>
      <c r="E149" s="87"/>
      <c r="F149" s="88"/>
      <c r="G149" s="89"/>
      <c r="H149" s="85"/>
      <c r="I149" s="132"/>
      <c r="J149" s="98">
        <v>0</v>
      </c>
      <c r="K149" s="99"/>
      <c r="L149" s="82">
        <v>1</v>
      </c>
      <c r="M149" s="82"/>
      <c r="O149" s="83">
        <v>0</v>
      </c>
      <c r="P149" s="83">
        <v>0</v>
      </c>
      <c r="Q149" s="83">
        <v>0</v>
      </c>
      <c r="R149" s="83">
        <v>0</v>
      </c>
      <c r="S149" s="83">
        <v>0</v>
      </c>
    </row>
    <row r="150" spans="1:19" hidden="1" x14ac:dyDescent="0.2">
      <c r="A150" s="122">
        <v>9</v>
      </c>
      <c r="B150" s="85"/>
      <c r="C150" s="129"/>
      <c r="D150" s="86"/>
      <c r="E150" s="87"/>
      <c r="F150" s="88"/>
      <c r="G150" s="89"/>
      <c r="H150" s="85"/>
      <c r="I150" s="132"/>
      <c r="J150" s="98">
        <v>0</v>
      </c>
      <c r="K150" s="119"/>
      <c r="L150" s="82">
        <v>1</v>
      </c>
      <c r="M150" s="82"/>
      <c r="O150" s="101">
        <v>0</v>
      </c>
      <c r="P150" s="101">
        <v>0</v>
      </c>
      <c r="Q150" s="101">
        <v>0</v>
      </c>
      <c r="R150" s="101">
        <v>0</v>
      </c>
      <c r="S150" s="101">
        <v>0</v>
      </c>
    </row>
    <row r="151" spans="1:19" ht="12.75" hidden="1" thickBot="1" x14ac:dyDescent="0.25">
      <c r="A151" s="30"/>
      <c r="B151" s="30"/>
      <c r="C151" s="30"/>
      <c r="D151" s="30"/>
      <c r="E151" s="30"/>
      <c r="F151" s="30"/>
      <c r="G151" s="103"/>
      <c r="H151" s="62"/>
      <c r="I151" s="60" t="s">
        <v>65</v>
      </c>
      <c r="J151" s="60">
        <v>0</v>
      </c>
      <c r="K151" s="120"/>
      <c r="L151" s="62">
        <v>9</v>
      </c>
      <c r="M151" s="82"/>
    </row>
    <row r="152" spans="1:19" ht="28.5" hidden="1" customHeight="1" x14ac:dyDescent="0.2">
      <c r="A152" s="62"/>
      <c r="B152" s="62"/>
      <c r="C152" s="62"/>
      <c r="D152" s="62"/>
      <c r="E152" s="62"/>
      <c r="F152" s="62"/>
      <c r="G152" s="73"/>
      <c r="H152" s="108"/>
      <c r="I152" s="109"/>
      <c r="J152" s="121" t="s">
        <v>67</v>
      </c>
      <c r="K152" s="111" t="s">
        <v>70</v>
      </c>
      <c r="L152" s="62"/>
      <c r="M152" s="62"/>
    </row>
    <row r="153" spans="1:19" hidden="1" x14ac:dyDescent="0.2">
      <c r="A153" s="62"/>
      <c r="B153" s="62"/>
      <c r="C153" s="62"/>
      <c r="D153" s="62"/>
      <c r="E153" s="62"/>
      <c r="F153" s="62"/>
      <c r="G153" s="112">
        <v>0</v>
      </c>
      <c r="H153" s="113">
        <v>0</v>
      </c>
      <c r="I153" s="114">
        <v>0</v>
      </c>
      <c r="J153" s="62" t="s">
        <v>68</v>
      </c>
      <c r="K153" s="62"/>
      <c r="L153" s="62"/>
      <c r="M153" s="62"/>
      <c r="N153" s="105"/>
      <c r="O153" s="105"/>
      <c r="P153" s="105"/>
      <c r="Q153" s="105"/>
      <c r="R153" s="105"/>
      <c r="S153" s="105"/>
    </row>
    <row r="154" spans="1:19" hidden="1" x14ac:dyDescent="0.2">
      <c r="A154" s="62"/>
      <c r="B154" s="62"/>
      <c r="C154" s="62"/>
      <c r="D154" s="62"/>
      <c r="E154" s="62"/>
      <c r="F154" s="62"/>
      <c r="G154" s="112">
        <v>0</v>
      </c>
      <c r="H154" s="113">
        <v>0</v>
      </c>
      <c r="I154" s="114">
        <v>0</v>
      </c>
      <c r="J154" s="62" t="s">
        <v>68</v>
      </c>
      <c r="K154" s="62"/>
      <c r="L154" s="62"/>
      <c r="M154" s="62"/>
      <c r="N154" s="105"/>
      <c r="O154" s="105"/>
      <c r="P154" s="105"/>
      <c r="Q154" s="105"/>
      <c r="R154" s="105"/>
      <c r="S154" s="105"/>
    </row>
    <row r="155" spans="1:19" hidden="1" x14ac:dyDescent="0.2">
      <c r="A155" s="62"/>
      <c r="B155" s="62"/>
      <c r="C155" s="62"/>
      <c r="D155" s="62"/>
      <c r="E155" s="62"/>
      <c r="F155" s="62"/>
      <c r="G155" s="112">
        <v>0</v>
      </c>
      <c r="H155" s="113">
        <v>0</v>
      </c>
      <c r="I155" s="114">
        <v>0</v>
      </c>
      <c r="J155" s="62" t="s">
        <v>68</v>
      </c>
      <c r="K155" s="62"/>
      <c r="L155" s="62"/>
      <c r="M155" s="62"/>
      <c r="N155" s="105"/>
      <c r="O155" s="105"/>
      <c r="P155" s="105"/>
      <c r="Q155" s="105"/>
      <c r="R155" s="105"/>
      <c r="S155" s="105"/>
    </row>
    <row r="156" spans="1:19" hidden="1" x14ac:dyDescent="0.2">
      <c r="A156" s="62"/>
      <c r="B156" s="62"/>
      <c r="C156" s="62"/>
      <c r="D156" s="62"/>
      <c r="E156" s="62"/>
      <c r="F156" s="62"/>
      <c r="G156" s="112">
        <v>0</v>
      </c>
      <c r="H156" s="113">
        <v>0</v>
      </c>
      <c r="I156" s="114">
        <v>0</v>
      </c>
      <c r="J156" s="62" t="s">
        <v>68</v>
      </c>
      <c r="K156" s="62"/>
      <c r="L156" s="62"/>
      <c r="M156" s="62"/>
      <c r="N156" s="105"/>
      <c r="O156" s="105"/>
      <c r="P156" s="105"/>
      <c r="Q156" s="105"/>
      <c r="R156" s="105"/>
      <c r="S156" s="105"/>
    </row>
    <row r="157" spans="1:19" hidden="1" x14ac:dyDescent="0.2">
      <c r="A157" s="62"/>
      <c r="B157" s="62"/>
      <c r="C157" s="62"/>
      <c r="D157" s="62"/>
      <c r="E157" s="62"/>
      <c r="F157" s="62"/>
      <c r="G157" s="112">
        <v>0</v>
      </c>
      <c r="H157" s="113">
        <v>0</v>
      </c>
      <c r="I157" s="114">
        <v>0</v>
      </c>
      <c r="J157" s="62" t="s">
        <v>68</v>
      </c>
      <c r="K157" s="62"/>
      <c r="M157" s="62"/>
      <c r="N157" s="105"/>
      <c r="O157" s="105"/>
      <c r="P157" s="105"/>
      <c r="Q157" s="105"/>
      <c r="R157" s="105"/>
      <c r="S157" s="105"/>
    </row>
    <row r="158" spans="1:19" ht="15" hidden="1" customHeight="1" x14ac:dyDescent="0.2">
      <c r="A158" s="62"/>
      <c r="B158" s="62"/>
      <c r="C158" s="62"/>
      <c r="D158" s="62"/>
      <c r="E158" s="62"/>
      <c r="F158" s="62"/>
      <c r="G158" s="112"/>
      <c r="H158" s="116"/>
      <c r="I158" s="60"/>
      <c r="J158" s="62">
        <v>0</v>
      </c>
      <c r="K158" s="62"/>
      <c r="L158" s="62"/>
      <c r="M158" s="62"/>
      <c r="N158" s="105"/>
      <c r="O158" s="105"/>
      <c r="P158" s="105"/>
      <c r="Q158" s="105"/>
      <c r="R158" s="105"/>
      <c r="S158" s="105"/>
    </row>
    <row r="159" spans="1:19" hidden="1" x14ac:dyDescent="0.2">
      <c r="D159" s="140"/>
      <c r="E159" s="140"/>
      <c r="F159" s="140"/>
      <c r="G159" s="140"/>
      <c r="H159" s="140"/>
    </row>
    <row r="160" spans="1:19" hidden="1" x14ac:dyDescent="0.2">
      <c r="D160" s="140"/>
      <c r="E160" s="140"/>
      <c r="F160" s="140"/>
      <c r="G160" s="140"/>
      <c r="H160" s="140"/>
    </row>
    <row r="161" spans="1:19" hidden="1" x14ac:dyDescent="0.2">
      <c r="A161" s="30"/>
      <c r="B161" s="66" t="s">
        <v>46</v>
      </c>
      <c r="C161" s="68">
        <v>7</v>
      </c>
      <c r="D161" s="69">
        <v>0</v>
      </c>
      <c r="E161" s="69"/>
      <c r="F161" s="69"/>
      <c r="G161" s="69"/>
      <c r="H161" s="69"/>
      <c r="I161" s="69"/>
      <c r="J161" s="60"/>
      <c r="K161" s="62"/>
      <c r="L161" s="62"/>
    </row>
    <row r="162" spans="1:19" hidden="1" x14ac:dyDescent="0.2">
      <c r="A162" s="30"/>
      <c r="B162" s="66"/>
      <c r="C162" s="66"/>
      <c r="D162" s="70">
        <v>0</v>
      </c>
      <c r="E162" s="70"/>
      <c r="F162" s="70"/>
      <c r="G162" s="70"/>
      <c r="H162" s="70"/>
      <c r="I162" s="70"/>
      <c r="J162" s="60"/>
      <c r="K162" s="62"/>
      <c r="L162" s="30"/>
      <c r="M162" s="62"/>
    </row>
    <row r="163" spans="1:19" hidden="1" x14ac:dyDescent="0.2">
      <c r="A163" s="30"/>
      <c r="B163" s="66"/>
      <c r="C163" s="66"/>
      <c r="D163" s="70"/>
      <c r="E163" s="70"/>
      <c r="F163" s="70"/>
      <c r="G163" s="70"/>
      <c r="H163" s="70"/>
      <c r="I163" s="70"/>
      <c r="J163" s="60"/>
      <c r="K163" s="62"/>
      <c r="L163" s="75"/>
      <c r="M163" s="62"/>
      <c r="O163" s="71" t="s">
        <v>3</v>
      </c>
      <c r="P163" s="72"/>
      <c r="Q163" s="72"/>
      <c r="R163" s="72"/>
      <c r="S163" s="72"/>
    </row>
    <row r="164" spans="1:19" hidden="1" x14ac:dyDescent="0.2">
      <c r="A164" s="30"/>
      <c r="B164" s="30"/>
      <c r="C164" s="30"/>
      <c r="D164" s="30"/>
      <c r="E164" s="30"/>
      <c r="F164" s="30"/>
      <c r="G164" s="73"/>
      <c r="H164" s="62"/>
      <c r="I164" s="63"/>
      <c r="J164" s="74"/>
      <c r="K164" s="30"/>
      <c r="L164" s="82"/>
      <c r="M164" s="62"/>
      <c r="O164" s="35">
        <v>0</v>
      </c>
      <c r="P164" s="35">
        <v>0</v>
      </c>
      <c r="Q164" s="35">
        <v>0</v>
      </c>
      <c r="R164" s="35">
        <v>0</v>
      </c>
      <c r="S164" s="35">
        <v>0</v>
      </c>
    </row>
    <row r="165" spans="1:19" ht="36" hidden="1" x14ac:dyDescent="0.2">
      <c r="A165" s="78" t="s">
        <v>47</v>
      </c>
      <c r="B165" s="78" t="s">
        <v>48</v>
      </c>
      <c r="C165" s="79" t="s">
        <v>49</v>
      </c>
      <c r="D165" s="79" t="s">
        <v>50</v>
      </c>
      <c r="E165" s="80" t="s">
        <v>51</v>
      </c>
      <c r="F165" s="78" t="s">
        <v>52</v>
      </c>
      <c r="G165" s="81" t="s">
        <v>53</v>
      </c>
      <c r="H165" s="78" t="s">
        <v>54</v>
      </c>
      <c r="I165" s="52" t="s">
        <v>55</v>
      </c>
      <c r="J165" s="52" t="s">
        <v>35</v>
      </c>
      <c r="K165" s="78" t="s">
        <v>56</v>
      </c>
      <c r="L165" s="82"/>
      <c r="M165" s="30"/>
      <c r="O165" s="83">
        <v>0</v>
      </c>
      <c r="P165" s="83">
        <v>0</v>
      </c>
      <c r="Q165" s="83">
        <v>0</v>
      </c>
      <c r="R165" s="83">
        <v>0</v>
      </c>
      <c r="S165" s="83">
        <v>0</v>
      </c>
    </row>
    <row r="166" spans="1:19" hidden="1" x14ac:dyDescent="0.2">
      <c r="A166" s="122">
        <v>1</v>
      </c>
      <c r="B166" s="85"/>
      <c r="C166" s="129"/>
      <c r="D166" s="86"/>
      <c r="E166" s="87"/>
      <c r="F166" s="88"/>
      <c r="G166" s="96"/>
      <c r="H166" s="85"/>
      <c r="I166" s="90"/>
      <c r="J166" s="98"/>
      <c r="K166" s="92"/>
      <c r="L166" s="82">
        <v>1</v>
      </c>
      <c r="M166" s="75"/>
      <c r="N166" s="77"/>
      <c r="O166" s="83">
        <v>0</v>
      </c>
      <c r="P166" s="83">
        <v>0</v>
      </c>
      <c r="Q166" s="83">
        <v>0</v>
      </c>
      <c r="R166" s="83">
        <v>0</v>
      </c>
      <c r="S166" s="83">
        <v>0</v>
      </c>
    </row>
    <row r="167" spans="1:19" hidden="1" x14ac:dyDescent="0.2">
      <c r="A167" s="122">
        <v>2</v>
      </c>
      <c r="B167" s="85"/>
      <c r="C167" s="129"/>
      <c r="D167" s="94"/>
      <c r="E167" s="87"/>
      <c r="F167" s="88"/>
      <c r="G167" s="96"/>
      <c r="H167" s="85"/>
      <c r="I167" s="90"/>
      <c r="J167" s="98"/>
      <c r="K167" s="92"/>
      <c r="L167" s="82">
        <v>1</v>
      </c>
      <c r="M167" s="82"/>
      <c r="O167" s="83">
        <v>0</v>
      </c>
      <c r="P167" s="83">
        <v>0</v>
      </c>
      <c r="Q167" s="83">
        <v>0</v>
      </c>
      <c r="R167" s="83">
        <v>0</v>
      </c>
      <c r="S167" s="83">
        <v>0</v>
      </c>
    </row>
    <row r="168" spans="1:19" hidden="1" x14ac:dyDescent="0.2">
      <c r="A168" s="122">
        <v>3</v>
      </c>
      <c r="B168" s="85"/>
      <c r="C168" s="129"/>
      <c r="D168" s="86"/>
      <c r="E168" s="87"/>
      <c r="F168" s="88"/>
      <c r="G168" s="96"/>
      <c r="H168" s="85"/>
      <c r="I168" s="90"/>
      <c r="J168" s="98"/>
      <c r="K168" s="92"/>
      <c r="L168" s="82">
        <v>1</v>
      </c>
      <c r="M168" s="82"/>
      <c r="O168" s="83">
        <v>0</v>
      </c>
      <c r="P168" s="83">
        <v>0</v>
      </c>
      <c r="Q168" s="83">
        <v>0</v>
      </c>
      <c r="R168" s="83">
        <v>0</v>
      </c>
      <c r="S168" s="83">
        <v>0</v>
      </c>
    </row>
    <row r="169" spans="1:19" ht="156.75" hidden="1" customHeight="1" x14ac:dyDescent="0.2">
      <c r="A169" s="122">
        <v>4</v>
      </c>
      <c r="B169" s="85"/>
      <c r="C169" s="129"/>
      <c r="D169" s="86"/>
      <c r="E169" s="87"/>
      <c r="F169" s="88"/>
      <c r="G169" s="96"/>
      <c r="H169" s="85"/>
      <c r="I169" s="90"/>
      <c r="J169" s="98"/>
      <c r="K169" s="93"/>
      <c r="L169" s="82">
        <v>1</v>
      </c>
      <c r="M169" s="82"/>
      <c r="O169" s="83">
        <v>0</v>
      </c>
      <c r="P169" s="83">
        <v>0</v>
      </c>
      <c r="Q169" s="83">
        <v>0</v>
      </c>
      <c r="R169" s="83">
        <v>0</v>
      </c>
      <c r="S169" s="83">
        <v>0</v>
      </c>
    </row>
    <row r="170" spans="1:19" hidden="1" x14ac:dyDescent="0.2">
      <c r="A170" s="122">
        <v>5</v>
      </c>
      <c r="B170" s="85"/>
      <c r="C170" s="129"/>
      <c r="D170" s="86"/>
      <c r="E170" s="87"/>
      <c r="F170" s="88"/>
      <c r="G170" s="96"/>
      <c r="H170" s="85"/>
      <c r="I170" s="90"/>
      <c r="J170" s="98"/>
      <c r="K170" s="92"/>
      <c r="L170" s="82">
        <v>1</v>
      </c>
      <c r="M170" s="82"/>
      <c r="O170" s="83">
        <v>0</v>
      </c>
      <c r="P170" s="83">
        <v>0</v>
      </c>
      <c r="Q170" s="83">
        <v>0</v>
      </c>
      <c r="R170" s="83">
        <v>0</v>
      </c>
      <c r="S170" s="83">
        <v>0</v>
      </c>
    </row>
    <row r="171" spans="1:19" hidden="1" x14ac:dyDescent="0.2">
      <c r="A171" s="122">
        <v>6</v>
      </c>
      <c r="B171" s="85" t="e">
        <v>#REF!</v>
      </c>
      <c r="C171" s="85"/>
      <c r="D171" s="86"/>
      <c r="E171" s="87"/>
      <c r="F171" s="88"/>
      <c r="G171" s="89"/>
      <c r="H171" s="102"/>
      <c r="I171" s="90"/>
      <c r="J171" s="98">
        <v>0</v>
      </c>
      <c r="K171" s="99"/>
      <c r="L171" s="82">
        <v>1</v>
      </c>
      <c r="M171" s="82"/>
      <c r="O171" s="83">
        <v>0</v>
      </c>
      <c r="P171" s="83">
        <v>0</v>
      </c>
      <c r="Q171" s="83">
        <v>0</v>
      </c>
      <c r="R171" s="83">
        <v>0</v>
      </c>
      <c r="S171" s="83">
        <v>0</v>
      </c>
    </row>
    <row r="172" spans="1:19" hidden="1" x14ac:dyDescent="0.2">
      <c r="A172" s="122">
        <v>7</v>
      </c>
      <c r="B172" s="85" t="e">
        <v>#REF!</v>
      </c>
      <c r="C172" s="85"/>
      <c r="D172" s="86"/>
      <c r="E172" s="87"/>
      <c r="F172" s="88"/>
      <c r="G172" s="89"/>
      <c r="H172" s="102"/>
      <c r="I172" s="90"/>
      <c r="J172" s="98">
        <v>0</v>
      </c>
      <c r="K172" s="99"/>
      <c r="L172" s="82">
        <v>1</v>
      </c>
      <c r="M172" s="82"/>
      <c r="O172" s="83">
        <v>0</v>
      </c>
      <c r="P172" s="83">
        <v>0</v>
      </c>
      <c r="Q172" s="83">
        <v>0</v>
      </c>
      <c r="R172" s="83">
        <v>0</v>
      </c>
      <c r="S172" s="83">
        <v>0</v>
      </c>
    </row>
    <row r="173" spans="1:19" hidden="1" x14ac:dyDescent="0.2">
      <c r="A173" s="122">
        <v>8</v>
      </c>
      <c r="B173" s="85" t="e">
        <v>#REF!</v>
      </c>
      <c r="C173" s="129"/>
      <c r="D173" s="86"/>
      <c r="E173" s="87"/>
      <c r="F173" s="88"/>
      <c r="G173" s="89"/>
      <c r="H173" s="85"/>
      <c r="I173" s="132"/>
      <c r="J173" s="98">
        <v>0</v>
      </c>
      <c r="K173" s="99"/>
      <c r="L173" s="82">
        <v>1</v>
      </c>
      <c r="M173" s="82"/>
      <c r="O173" s="83">
        <v>0</v>
      </c>
      <c r="P173" s="83">
        <v>0</v>
      </c>
      <c r="Q173" s="83">
        <v>0</v>
      </c>
      <c r="R173" s="83">
        <v>0</v>
      </c>
      <c r="S173" s="83">
        <v>0</v>
      </c>
    </row>
    <row r="174" spans="1:19" hidden="1" x14ac:dyDescent="0.2">
      <c r="A174" s="122">
        <v>9</v>
      </c>
      <c r="B174" s="85" t="e">
        <v>#REF!</v>
      </c>
      <c r="C174" s="129"/>
      <c r="D174" s="86"/>
      <c r="E174" s="87"/>
      <c r="F174" s="88"/>
      <c r="G174" s="89"/>
      <c r="H174" s="85"/>
      <c r="I174" s="132"/>
      <c r="J174" s="98">
        <v>0</v>
      </c>
      <c r="K174" s="119"/>
      <c r="L174" s="82">
        <v>1</v>
      </c>
      <c r="M174" s="82"/>
      <c r="O174" s="101">
        <v>0</v>
      </c>
      <c r="P174" s="101">
        <v>0</v>
      </c>
      <c r="Q174" s="101">
        <v>0</v>
      </c>
      <c r="R174" s="101">
        <v>0</v>
      </c>
      <c r="S174" s="101">
        <v>0</v>
      </c>
    </row>
    <row r="175" spans="1:19" ht="12.75" hidden="1" thickBot="1" x14ac:dyDescent="0.25">
      <c r="A175" s="30"/>
      <c r="B175" s="30"/>
      <c r="C175" s="30"/>
      <c r="D175" s="30"/>
      <c r="E175" s="30"/>
      <c r="F175" s="30"/>
      <c r="G175" s="103"/>
      <c r="H175" s="62"/>
      <c r="I175" s="60" t="s">
        <v>65</v>
      </c>
      <c r="J175" s="60">
        <v>0</v>
      </c>
      <c r="K175" s="120"/>
      <c r="L175" s="62">
        <v>9</v>
      </c>
      <c r="M175" s="82"/>
    </row>
    <row r="176" spans="1:19" ht="28.5" hidden="1" customHeight="1" x14ac:dyDescent="0.2">
      <c r="A176" s="62"/>
      <c r="B176" s="62"/>
      <c r="C176" s="62"/>
      <c r="D176" s="62"/>
      <c r="E176" s="62"/>
      <c r="F176" s="62"/>
      <c r="G176" s="73"/>
      <c r="H176" s="108"/>
      <c r="I176" s="109"/>
      <c r="J176" s="121" t="s">
        <v>67</v>
      </c>
      <c r="K176" s="111" t="s">
        <v>70</v>
      </c>
      <c r="L176" s="62"/>
      <c r="M176" s="62"/>
    </row>
    <row r="177" spans="1:19" hidden="1" x14ac:dyDescent="0.2">
      <c r="A177" s="62"/>
      <c r="B177" s="62"/>
      <c r="C177" s="62"/>
      <c r="D177" s="62"/>
      <c r="E177" s="62"/>
      <c r="F177" s="62"/>
      <c r="G177" s="112">
        <v>0</v>
      </c>
      <c r="H177" s="113">
        <v>0</v>
      </c>
      <c r="I177" s="114">
        <v>0</v>
      </c>
      <c r="J177" s="62" t="s">
        <v>68</v>
      </c>
      <c r="K177" s="62"/>
      <c r="L177" s="62"/>
      <c r="M177" s="62"/>
      <c r="N177" s="105"/>
      <c r="O177" s="105"/>
      <c r="P177" s="105"/>
      <c r="Q177" s="105"/>
      <c r="R177" s="105"/>
      <c r="S177" s="105"/>
    </row>
    <row r="178" spans="1:19" hidden="1" x14ac:dyDescent="0.2">
      <c r="A178" s="62"/>
      <c r="B178" s="62"/>
      <c r="C178" s="62"/>
      <c r="D178" s="62"/>
      <c r="E178" s="62"/>
      <c r="F178" s="62"/>
      <c r="G178" s="112">
        <v>0</v>
      </c>
      <c r="H178" s="113">
        <v>0</v>
      </c>
      <c r="I178" s="114">
        <v>0</v>
      </c>
      <c r="J178" s="62" t="s">
        <v>68</v>
      </c>
      <c r="K178" s="62"/>
      <c r="L178" s="62"/>
      <c r="M178" s="62"/>
      <c r="N178" s="105"/>
      <c r="O178" s="105"/>
      <c r="P178" s="105"/>
      <c r="Q178" s="105"/>
      <c r="R178" s="105"/>
      <c r="S178" s="105"/>
    </row>
    <row r="179" spans="1:19" hidden="1" x14ac:dyDescent="0.2">
      <c r="A179" s="62"/>
      <c r="B179" s="62"/>
      <c r="C179" s="62"/>
      <c r="D179" s="62"/>
      <c r="E179" s="62"/>
      <c r="F179" s="62"/>
      <c r="G179" s="112">
        <v>0</v>
      </c>
      <c r="H179" s="113">
        <v>0</v>
      </c>
      <c r="I179" s="114">
        <v>0</v>
      </c>
      <c r="J179" s="62" t="s">
        <v>68</v>
      </c>
      <c r="K179" s="62"/>
      <c r="L179" s="62"/>
      <c r="M179" s="62"/>
      <c r="N179" s="105"/>
      <c r="O179" s="105"/>
      <c r="P179" s="105"/>
      <c r="Q179" s="105"/>
      <c r="R179" s="105"/>
      <c r="S179" s="105"/>
    </row>
    <row r="180" spans="1:19" hidden="1" x14ac:dyDescent="0.2">
      <c r="A180" s="62"/>
      <c r="B180" s="62"/>
      <c r="C180" s="62"/>
      <c r="D180" s="62"/>
      <c r="E180" s="62"/>
      <c r="F180" s="62"/>
      <c r="G180" s="112">
        <v>0</v>
      </c>
      <c r="H180" s="113">
        <v>0</v>
      </c>
      <c r="I180" s="114">
        <v>0</v>
      </c>
      <c r="J180" s="62" t="s">
        <v>68</v>
      </c>
      <c r="K180" s="62"/>
      <c r="L180" s="62"/>
      <c r="M180" s="62"/>
      <c r="N180" s="105"/>
      <c r="O180" s="105"/>
      <c r="P180" s="105"/>
      <c r="Q180" s="105"/>
      <c r="R180" s="105"/>
      <c r="S180" s="105"/>
    </row>
    <row r="181" spans="1:19" hidden="1" x14ac:dyDescent="0.2">
      <c r="A181" s="62"/>
      <c r="B181" s="62"/>
      <c r="C181" s="62"/>
      <c r="D181" s="62"/>
      <c r="E181" s="62"/>
      <c r="F181" s="62"/>
      <c r="G181" s="112">
        <v>0</v>
      </c>
      <c r="H181" s="113">
        <v>0</v>
      </c>
      <c r="I181" s="114">
        <v>0</v>
      </c>
      <c r="J181" s="62" t="s">
        <v>68</v>
      </c>
      <c r="K181" s="62"/>
      <c r="M181" s="62"/>
      <c r="N181" s="105"/>
      <c r="O181" s="105"/>
      <c r="P181" s="105"/>
      <c r="Q181" s="105"/>
      <c r="R181" s="105"/>
      <c r="S181" s="105"/>
    </row>
    <row r="182" spans="1:19" ht="15" hidden="1" customHeight="1" x14ac:dyDescent="0.2">
      <c r="A182" s="62"/>
      <c r="B182" s="62"/>
      <c r="C182" s="62"/>
      <c r="D182" s="62"/>
      <c r="E182" s="62"/>
      <c r="F182" s="62"/>
      <c r="G182" s="112"/>
      <c r="H182" s="116"/>
      <c r="I182" s="60"/>
      <c r="J182" s="62">
        <v>0</v>
      </c>
      <c r="K182" s="62"/>
      <c r="L182" s="62"/>
      <c r="M182" s="62"/>
      <c r="N182" s="105"/>
      <c r="O182" s="105"/>
      <c r="P182" s="105"/>
      <c r="Q182" s="105"/>
      <c r="R182" s="105"/>
      <c r="S182" s="105"/>
    </row>
    <row r="183" spans="1:19" hidden="1" x14ac:dyDescent="0.2"/>
    <row r="184" spans="1:19" hidden="1" x14ac:dyDescent="0.2"/>
    <row r="185" spans="1:19" hidden="1" x14ac:dyDescent="0.2">
      <c r="A185" s="30"/>
      <c r="B185" s="66" t="s">
        <v>46</v>
      </c>
      <c r="C185" s="68">
        <v>8</v>
      </c>
      <c r="D185" s="69">
        <v>0</v>
      </c>
      <c r="E185" s="69"/>
      <c r="F185" s="69"/>
      <c r="G185" s="69"/>
      <c r="H185" s="69"/>
      <c r="I185" s="69"/>
      <c r="J185" s="60"/>
      <c r="K185" s="62"/>
      <c r="L185" s="62"/>
    </row>
    <row r="186" spans="1:19" hidden="1" x14ac:dyDescent="0.2">
      <c r="A186" s="30"/>
      <c r="B186" s="66"/>
      <c r="C186" s="66"/>
      <c r="D186" s="70">
        <v>0</v>
      </c>
      <c r="E186" s="70"/>
      <c r="F186" s="70"/>
      <c r="G186" s="70"/>
      <c r="H186" s="70"/>
      <c r="I186" s="70"/>
      <c r="J186" s="60"/>
      <c r="K186" s="62"/>
      <c r="L186" s="30"/>
      <c r="M186" s="62"/>
    </row>
    <row r="187" spans="1:19" hidden="1" x14ac:dyDescent="0.2">
      <c r="A187" s="30"/>
      <c r="B187" s="66"/>
      <c r="C187" s="66"/>
      <c r="D187" s="70"/>
      <c r="E187" s="70"/>
      <c r="F187" s="70"/>
      <c r="G187" s="70"/>
      <c r="H187" s="70"/>
      <c r="I187" s="70"/>
      <c r="J187" s="60"/>
      <c r="K187" s="62"/>
      <c r="L187" s="75"/>
      <c r="M187" s="62"/>
      <c r="O187" s="71" t="s">
        <v>3</v>
      </c>
      <c r="P187" s="72"/>
      <c r="Q187" s="72"/>
      <c r="R187" s="72"/>
      <c r="S187" s="72"/>
    </row>
    <row r="188" spans="1:19" hidden="1" x14ac:dyDescent="0.2">
      <c r="A188" s="30"/>
      <c r="B188" s="30"/>
      <c r="C188" s="30"/>
      <c r="D188" s="30"/>
      <c r="E188" s="30"/>
      <c r="F188" s="30"/>
      <c r="G188" s="73"/>
      <c r="H188" s="62"/>
      <c r="I188" s="63"/>
      <c r="J188" s="74"/>
      <c r="K188" s="30"/>
      <c r="L188" s="82"/>
      <c r="M188" s="62"/>
      <c r="O188" s="35">
        <v>0</v>
      </c>
      <c r="P188" s="35">
        <v>0</v>
      </c>
      <c r="Q188" s="35">
        <v>0</v>
      </c>
      <c r="R188" s="35">
        <v>0</v>
      </c>
      <c r="S188" s="35">
        <v>0</v>
      </c>
    </row>
    <row r="189" spans="1:19" ht="36" hidden="1" x14ac:dyDescent="0.2">
      <c r="A189" s="78" t="s">
        <v>47</v>
      </c>
      <c r="B189" s="78" t="s">
        <v>48</v>
      </c>
      <c r="C189" s="79" t="s">
        <v>49</v>
      </c>
      <c r="D189" s="79" t="s">
        <v>50</v>
      </c>
      <c r="E189" s="80" t="s">
        <v>51</v>
      </c>
      <c r="F189" s="78" t="s">
        <v>52</v>
      </c>
      <c r="G189" s="81" t="s">
        <v>53</v>
      </c>
      <c r="H189" s="78" t="s">
        <v>54</v>
      </c>
      <c r="I189" s="52" t="s">
        <v>55</v>
      </c>
      <c r="J189" s="52" t="s">
        <v>35</v>
      </c>
      <c r="K189" s="78" t="s">
        <v>56</v>
      </c>
      <c r="L189" s="82"/>
      <c r="M189" s="30"/>
      <c r="O189" s="83">
        <v>0</v>
      </c>
      <c r="P189" s="83">
        <v>0</v>
      </c>
      <c r="Q189" s="83">
        <v>0</v>
      </c>
      <c r="R189" s="83">
        <v>0</v>
      </c>
      <c r="S189" s="83">
        <v>0</v>
      </c>
    </row>
    <row r="190" spans="1:19" ht="121.5" hidden="1" customHeight="1" x14ac:dyDescent="0.2">
      <c r="A190" s="122">
        <v>1</v>
      </c>
      <c r="B190" s="85"/>
      <c r="C190" s="121"/>
      <c r="D190" s="86"/>
      <c r="E190" s="87"/>
      <c r="F190" s="88"/>
      <c r="G190" s="89"/>
      <c r="H190" s="85"/>
      <c r="I190" s="90"/>
      <c r="J190" s="98"/>
      <c r="K190" s="92"/>
      <c r="L190" s="82">
        <v>1</v>
      </c>
      <c r="M190" s="75"/>
      <c r="N190" s="77"/>
      <c r="O190" s="83">
        <v>0</v>
      </c>
      <c r="P190" s="83">
        <v>0</v>
      </c>
      <c r="Q190" s="83">
        <v>0</v>
      </c>
      <c r="R190" s="83">
        <v>0</v>
      </c>
      <c r="S190" s="83">
        <v>0</v>
      </c>
    </row>
    <row r="191" spans="1:19" hidden="1" x14ac:dyDescent="0.2">
      <c r="A191" s="122">
        <v>2</v>
      </c>
      <c r="B191" s="85"/>
      <c r="C191" s="121"/>
      <c r="D191" s="94"/>
      <c r="E191" s="87"/>
      <c r="F191" s="88"/>
      <c r="G191" s="89"/>
      <c r="H191" s="85"/>
      <c r="I191" s="90"/>
      <c r="J191" s="98"/>
      <c r="K191" s="93"/>
      <c r="L191" s="82">
        <v>1</v>
      </c>
      <c r="M191" s="82"/>
      <c r="O191" s="83">
        <v>0</v>
      </c>
      <c r="P191" s="83">
        <v>0</v>
      </c>
      <c r="Q191" s="83">
        <v>0</v>
      </c>
      <c r="R191" s="83">
        <v>0</v>
      </c>
      <c r="S191" s="83">
        <v>0</v>
      </c>
    </row>
    <row r="192" spans="1:19" hidden="1" x14ac:dyDescent="0.2">
      <c r="A192" s="122">
        <v>3</v>
      </c>
      <c r="B192" s="85"/>
      <c r="C192" s="121"/>
      <c r="D192" s="86"/>
      <c r="E192" s="87"/>
      <c r="F192" s="88"/>
      <c r="G192" s="89"/>
      <c r="H192" s="85"/>
      <c r="I192" s="90"/>
      <c r="J192" s="98"/>
      <c r="K192" s="92"/>
      <c r="L192" s="82">
        <v>1</v>
      </c>
      <c r="M192" s="82"/>
      <c r="O192" s="83">
        <v>0</v>
      </c>
      <c r="P192" s="83">
        <v>0</v>
      </c>
      <c r="Q192" s="83">
        <v>0</v>
      </c>
      <c r="R192" s="83">
        <v>0</v>
      </c>
      <c r="S192" s="83">
        <v>0</v>
      </c>
    </row>
    <row r="193" spans="1:19" hidden="1" x14ac:dyDescent="0.2">
      <c r="A193" s="122">
        <v>4</v>
      </c>
      <c r="B193" s="85"/>
      <c r="C193" s="121"/>
      <c r="D193" s="86"/>
      <c r="E193" s="87"/>
      <c r="F193" s="88"/>
      <c r="G193" s="89"/>
      <c r="H193" s="85"/>
      <c r="I193" s="90"/>
      <c r="J193" s="98"/>
      <c r="K193" s="93"/>
      <c r="L193" s="82">
        <v>1</v>
      </c>
      <c r="M193" s="82"/>
      <c r="O193" s="83">
        <v>0</v>
      </c>
      <c r="P193" s="83">
        <v>0</v>
      </c>
      <c r="Q193" s="83">
        <v>0</v>
      </c>
      <c r="R193" s="83">
        <v>0</v>
      </c>
      <c r="S193" s="83">
        <v>0</v>
      </c>
    </row>
    <row r="194" spans="1:19" hidden="1" x14ac:dyDescent="0.2">
      <c r="A194" s="122">
        <v>5</v>
      </c>
      <c r="B194" s="85"/>
      <c r="C194" s="129"/>
      <c r="D194" s="86"/>
      <c r="E194" s="87"/>
      <c r="F194" s="88"/>
      <c r="G194" s="89"/>
      <c r="H194" s="85"/>
      <c r="I194" s="90"/>
      <c r="J194" s="98">
        <v>0</v>
      </c>
      <c r="K194" s="93"/>
      <c r="L194" s="82">
        <v>1</v>
      </c>
      <c r="M194" s="82"/>
      <c r="O194" s="83">
        <v>0</v>
      </c>
      <c r="P194" s="83">
        <v>0</v>
      </c>
      <c r="Q194" s="83">
        <v>0</v>
      </c>
      <c r="R194" s="83">
        <v>0</v>
      </c>
      <c r="S194" s="83">
        <v>0</v>
      </c>
    </row>
    <row r="195" spans="1:19" hidden="1" x14ac:dyDescent="0.2">
      <c r="A195" s="122">
        <v>6</v>
      </c>
      <c r="B195" s="102"/>
      <c r="C195" s="85"/>
      <c r="D195" s="86"/>
      <c r="E195" s="87"/>
      <c r="F195" s="88"/>
      <c r="G195" s="89"/>
      <c r="H195" s="102"/>
      <c r="I195" s="90"/>
      <c r="J195" s="98">
        <v>0</v>
      </c>
      <c r="K195" s="99"/>
      <c r="L195" s="82">
        <v>1</v>
      </c>
      <c r="M195" s="82"/>
      <c r="O195" s="83">
        <v>0</v>
      </c>
      <c r="P195" s="83">
        <v>0</v>
      </c>
      <c r="Q195" s="83">
        <v>0</v>
      </c>
      <c r="R195" s="83">
        <v>0</v>
      </c>
      <c r="S195" s="83">
        <v>0</v>
      </c>
    </row>
    <row r="196" spans="1:19" hidden="1" x14ac:dyDescent="0.2">
      <c r="A196" s="122">
        <v>7</v>
      </c>
      <c r="B196" s="102"/>
      <c r="C196" s="85"/>
      <c r="D196" s="86"/>
      <c r="E196" s="87"/>
      <c r="F196" s="88"/>
      <c r="G196" s="89"/>
      <c r="H196" s="102"/>
      <c r="I196" s="90"/>
      <c r="J196" s="98">
        <v>0</v>
      </c>
      <c r="K196" s="99"/>
      <c r="L196" s="82">
        <v>1</v>
      </c>
      <c r="M196" s="82"/>
      <c r="O196" s="83">
        <v>0</v>
      </c>
      <c r="P196" s="83">
        <v>0</v>
      </c>
      <c r="Q196" s="83">
        <v>0</v>
      </c>
      <c r="R196" s="83">
        <v>0</v>
      </c>
      <c r="S196" s="83">
        <v>0</v>
      </c>
    </row>
    <row r="197" spans="1:19" hidden="1" x14ac:dyDescent="0.2">
      <c r="A197" s="122">
        <v>8</v>
      </c>
      <c r="B197" s="85"/>
      <c r="C197" s="129"/>
      <c r="D197" s="86"/>
      <c r="E197" s="87"/>
      <c r="F197" s="88"/>
      <c r="G197" s="89"/>
      <c r="H197" s="85"/>
      <c r="I197" s="132"/>
      <c r="J197" s="98">
        <v>0</v>
      </c>
      <c r="K197" s="99"/>
      <c r="L197" s="82">
        <v>1</v>
      </c>
      <c r="M197" s="82"/>
      <c r="O197" s="83">
        <v>0</v>
      </c>
      <c r="P197" s="83">
        <v>0</v>
      </c>
      <c r="Q197" s="83">
        <v>0</v>
      </c>
      <c r="R197" s="83">
        <v>0</v>
      </c>
      <c r="S197" s="83">
        <v>0</v>
      </c>
    </row>
    <row r="198" spans="1:19" hidden="1" x14ac:dyDescent="0.2">
      <c r="A198" s="122">
        <v>9</v>
      </c>
      <c r="B198" s="85"/>
      <c r="C198" s="129"/>
      <c r="D198" s="86"/>
      <c r="E198" s="87"/>
      <c r="F198" s="88"/>
      <c r="G198" s="89"/>
      <c r="H198" s="85"/>
      <c r="I198" s="132"/>
      <c r="J198" s="98">
        <v>0</v>
      </c>
      <c r="K198" s="119"/>
      <c r="L198" s="82">
        <v>1</v>
      </c>
      <c r="M198" s="82"/>
      <c r="O198" s="101">
        <v>0</v>
      </c>
      <c r="P198" s="101">
        <v>0</v>
      </c>
      <c r="Q198" s="101">
        <v>0</v>
      </c>
      <c r="R198" s="101">
        <v>0</v>
      </c>
      <c r="S198" s="101">
        <v>0</v>
      </c>
    </row>
    <row r="199" spans="1:19" ht="12.75" hidden="1" thickBot="1" x14ac:dyDescent="0.25">
      <c r="A199" s="30"/>
      <c r="B199" s="30"/>
      <c r="C199" s="30"/>
      <c r="D199" s="30"/>
      <c r="E199" s="30"/>
      <c r="F199" s="30"/>
      <c r="G199" s="103"/>
      <c r="H199" s="62"/>
      <c r="I199" s="60" t="s">
        <v>65</v>
      </c>
      <c r="J199" s="60">
        <v>0</v>
      </c>
      <c r="K199" s="120"/>
      <c r="L199" s="62">
        <v>9</v>
      </c>
      <c r="M199" s="82"/>
    </row>
    <row r="200" spans="1:19" ht="28.5" hidden="1" customHeight="1" x14ac:dyDescent="0.2">
      <c r="A200" s="62"/>
      <c r="B200" s="62"/>
      <c r="C200" s="62"/>
      <c r="D200" s="62"/>
      <c r="E200" s="62"/>
      <c r="F200" s="62"/>
      <c r="G200" s="73"/>
      <c r="H200" s="108"/>
      <c r="I200" s="109"/>
      <c r="J200" s="121" t="s">
        <v>67</v>
      </c>
      <c r="K200" s="111" t="s">
        <v>70</v>
      </c>
      <c r="L200" s="62"/>
      <c r="M200" s="62"/>
    </row>
    <row r="201" spans="1:19" hidden="1" x14ac:dyDescent="0.2">
      <c r="A201" s="62"/>
      <c r="B201" s="62"/>
      <c r="C201" s="62"/>
      <c r="D201" s="62"/>
      <c r="E201" s="62"/>
      <c r="F201" s="62"/>
      <c r="G201" s="112">
        <v>0</v>
      </c>
      <c r="H201" s="113">
        <v>0</v>
      </c>
      <c r="I201" s="114">
        <v>0</v>
      </c>
      <c r="J201" s="62" t="s">
        <v>68</v>
      </c>
      <c r="K201" s="62"/>
      <c r="L201" s="62"/>
      <c r="M201" s="62"/>
      <c r="N201" s="105"/>
      <c r="O201" s="105"/>
      <c r="P201" s="105"/>
      <c r="Q201" s="105"/>
      <c r="R201" s="105"/>
      <c r="S201" s="105"/>
    </row>
    <row r="202" spans="1:19" hidden="1" x14ac:dyDescent="0.2">
      <c r="A202" s="62"/>
      <c r="B202" s="62"/>
      <c r="C202" s="62"/>
      <c r="D202" s="62"/>
      <c r="E202" s="62"/>
      <c r="F202" s="62"/>
      <c r="G202" s="112">
        <v>0</v>
      </c>
      <c r="H202" s="113">
        <v>0</v>
      </c>
      <c r="I202" s="114">
        <v>0</v>
      </c>
      <c r="J202" s="62" t="s">
        <v>68</v>
      </c>
      <c r="K202" s="62"/>
      <c r="L202" s="62"/>
      <c r="M202" s="62"/>
      <c r="N202" s="105"/>
      <c r="O202" s="105"/>
      <c r="P202" s="105"/>
      <c r="Q202" s="105"/>
      <c r="R202" s="105"/>
      <c r="S202" s="105"/>
    </row>
    <row r="203" spans="1:19" hidden="1" x14ac:dyDescent="0.2">
      <c r="A203" s="62"/>
      <c r="B203" s="62"/>
      <c r="C203" s="62"/>
      <c r="D203" s="62"/>
      <c r="E203" s="62"/>
      <c r="F203" s="62"/>
      <c r="G203" s="112">
        <v>0</v>
      </c>
      <c r="H203" s="113">
        <v>0</v>
      </c>
      <c r="I203" s="114">
        <v>0</v>
      </c>
      <c r="J203" s="62" t="s">
        <v>68</v>
      </c>
      <c r="K203" s="62"/>
      <c r="L203" s="62"/>
      <c r="M203" s="62"/>
      <c r="N203" s="105"/>
      <c r="O203" s="105"/>
      <c r="P203" s="105"/>
      <c r="Q203" s="105"/>
      <c r="R203" s="105"/>
      <c r="S203" s="105"/>
    </row>
    <row r="204" spans="1:19" hidden="1" x14ac:dyDescent="0.2">
      <c r="A204" s="62"/>
      <c r="B204" s="62"/>
      <c r="C204" s="62"/>
      <c r="D204" s="62"/>
      <c r="E204" s="62"/>
      <c r="F204" s="62"/>
      <c r="G204" s="112">
        <v>0</v>
      </c>
      <c r="H204" s="113">
        <v>0</v>
      </c>
      <c r="I204" s="114">
        <v>0</v>
      </c>
      <c r="J204" s="62" t="s">
        <v>68</v>
      </c>
      <c r="K204" s="62"/>
      <c r="L204" s="62"/>
      <c r="M204" s="62"/>
      <c r="N204" s="105"/>
      <c r="O204" s="105"/>
      <c r="P204" s="105"/>
      <c r="Q204" s="105"/>
      <c r="R204" s="105"/>
      <c r="S204" s="105"/>
    </row>
    <row r="205" spans="1:19" hidden="1" x14ac:dyDescent="0.2">
      <c r="A205" s="62"/>
      <c r="B205" s="62"/>
      <c r="C205" s="62"/>
      <c r="D205" s="62"/>
      <c r="E205" s="62"/>
      <c r="F205" s="62"/>
      <c r="G205" s="112">
        <v>0</v>
      </c>
      <c r="H205" s="113">
        <v>0</v>
      </c>
      <c r="I205" s="114">
        <v>0</v>
      </c>
      <c r="J205" s="62" t="s">
        <v>68</v>
      </c>
      <c r="K205" s="62"/>
      <c r="M205" s="62"/>
      <c r="N205" s="105"/>
      <c r="O205" s="105"/>
      <c r="P205" s="105"/>
      <c r="Q205" s="105"/>
      <c r="R205" s="105"/>
      <c r="S205" s="105"/>
    </row>
    <row r="206" spans="1:19" ht="15" hidden="1" customHeight="1" x14ac:dyDescent="0.2">
      <c r="A206" s="62"/>
      <c r="B206" s="62"/>
      <c r="C206" s="62"/>
      <c r="D206" s="62"/>
      <c r="E206" s="62"/>
      <c r="F206" s="62"/>
      <c r="G206" s="112"/>
      <c r="H206" s="116"/>
      <c r="I206" s="60"/>
      <c r="J206" s="62">
        <v>0</v>
      </c>
      <c r="K206" s="62"/>
      <c r="L206" s="62"/>
      <c r="M206" s="62"/>
      <c r="N206" s="105"/>
      <c r="O206" s="105"/>
      <c r="P206" s="105"/>
      <c r="Q206" s="105"/>
      <c r="R206" s="105"/>
      <c r="S206" s="105"/>
    </row>
    <row r="207" spans="1:19" hidden="1" x14ac:dyDescent="0.2"/>
    <row r="208" spans="1:19" hidden="1" x14ac:dyDescent="0.2"/>
    <row r="209" spans="1:19" hidden="1" x14ac:dyDescent="0.2">
      <c r="A209" s="30"/>
      <c r="B209" s="66" t="s">
        <v>46</v>
      </c>
      <c r="C209" s="68">
        <v>9</v>
      </c>
      <c r="D209" s="69">
        <v>0</v>
      </c>
      <c r="E209" s="69"/>
      <c r="F209" s="69"/>
      <c r="G209" s="69"/>
      <c r="H209" s="69"/>
      <c r="I209" s="69"/>
      <c r="J209" s="60"/>
      <c r="K209" s="62"/>
      <c r="L209" s="62"/>
    </row>
    <row r="210" spans="1:19" hidden="1" x14ac:dyDescent="0.2">
      <c r="A210" s="30"/>
      <c r="B210" s="66"/>
      <c r="C210" s="66"/>
      <c r="D210" s="70">
        <v>0</v>
      </c>
      <c r="E210" s="70"/>
      <c r="F210" s="70"/>
      <c r="G210" s="70"/>
      <c r="H210" s="70"/>
      <c r="I210" s="70"/>
      <c r="J210" s="60"/>
      <c r="K210" s="62"/>
      <c r="L210" s="30"/>
      <c r="M210" s="62"/>
    </row>
    <row r="211" spans="1:19" hidden="1" x14ac:dyDescent="0.2">
      <c r="A211" s="30"/>
      <c r="B211" s="66"/>
      <c r="C211" s="66"/>
      <c r="D211" s="70"/>
      <c r="E211" s="70"/>
      <c r="F211" s="70"/>
      <c r="G211" s="70"/>
      <c r="H211" s="70"/>
      <c r="I211" s="70"/>
      <c r="J211" s="60"/>
      <c r="K211" s="62"/>
      <c r="L211" s="75"/>
      <c r="M211" s="62"/>
      <c r="O211" s="71" t="s">
        <v>3</v>
      </c>
      <c r="P211" s="72"/>
      <c r="Q211" s="72"/>
      <c r="R211" s="72"/>
      <c r="S211" s="72"/>
    </row>
    <row r="212" spans="1:19" hidden="1" x14ac:dyDescent="0.2">
      <c r="A212" s="30"/>
      <c r="B212" s="30"/>
      <c r="C212" s="30"/>
      <c r="D212" s="30"/>
      <c r="E212" s="30"/>
      <c r="F212" s="30"/>
      <c r="G212" s="73"/>
      <c r="H212" s="62"/>
      <c r="I212" s="63"/>
      <c r="J212" s="74"/>
      <c r="K212" s="30"/>
      <c r="L212" s="82"/>
      <c r="M212" s="62"/>
      <c r="O212" s="35">
        <v>0</v>
      </c>
      <c r="P212" s="35">
        <v>0</v>
      </c>
      <c r="Q212" s="35">
        <v>0</v>
      </c>
      <c r="R212" s="35">
        <v>0</v>
      </c>
      <c r="S212" s="35">
        <v>0</v>
      </c>
    </row>
    <row r="213" spans="1:19" ht="36" hidden="1" x14ac:dyDescent="0.2">
      <c r="A213" s="78" t="s">
        <v>47</v>
      </c>
      <c r="B213" s="78" t="s">
        <v>48</v>
      </c>
      <c r="C213" s="79" t="s">
        <v>49</v>
      </c>
      <c r="D213" s="79" t="s">
        <v>50</v>
      </c>
      <c r="E213" s="80" t="s">
        <v>51</v>
      </c>
      <c r="F213" s="78" t="s">
        <v>52</v>
      </c>
      <c r="G213" s="81" t="s">
        <v>53</v>
      </c>
      <c r="H213" s="78" t="s">
        <v>54</v>
      </c>
      <c r="I213" s="52" t="s">
        <v>55</v>
      </c>
      <c r="J213" s="52" t="s">
        <v>35</v>
      </c>
      <c r="K213" s="78" t="s">
        <v>56</v>
      </c>
      <c r="L213" s="82"/>
      <c r="M213" s="30"/>
      <c r="O213" s="83">
        <v>0</v>
      </c>
      <c r="P213" s="83">
        <v>0</v>
      </c>
      <c r="Q213" s="83">
        <v>0</v>
      </c>
      <c r="R213" s="83">
        <v>0</v>
      </c>
      <c r="S213" s="83">
        <v>0</v>
      </c>
    </row>
    <row r="214" spans="1:19" hidden="1" x14ac:dyDescent="0.2">
      <c r="A214" s="122">
        <v>1</v>
      </c>
      <c r="B214" s="85"/>
      <c r="C214" s="129"/>
      <c r="D214" s="86"/>
      <c r="E214" s="87"/>
      <c r="F214" s="88"/>
      <c r="G214" s="89"/>
      <c r="H214" s="85"/>
      <c r="I214" s="90"/>
      <c r="J214" s="98"/>
      <c r="K214" s="92"/>
      <c r="L214" s="82">
        <v>1</v>
      </c>
      <c r="M214" s="75"/>
      <c r="N214" s="77"/>
      <c r="O214" s="83">
        <v>0</v>
      </c>
      <c r="P214" s="83">
        <v>0</v>
      </c>
      <c r="Q214" s="83">
        <v>0</v>
      </c>
      <c r="R214" s="83">
        <v>0</v>
      </c>
      <c r="S214" s="83">
        <v>0</v>
      </c>
    </row>
    <row r="215" spans="1:19" ht="177.75" hidden="1" customHeight="1" x14ac:dyDescent="0.2">
      <c r="A215" s="122">
        <v>2</v>
      </c>
      <c r="B215" s="85"/>
      <c r="C215" s="129"/>
      <c r="D215" s="94"/>
      <c r="E215" s="87"/>
      <c r="F215" s="88"/>
      <c r="G215" s="89"/>
      <c r="H215" s="85"/>
      <c r="I215" s="90"/>
      <c r="J215" s="98"/>
      <c r="K215" s="138"/>
      <c r="L215" s="82">
        <v>1</v>
      </c>
      <c r="M215" s="82"/>
      <c r="O215" s="83">
        <v>0</v>
      </c>
      <c r="P215" s="83">
        <v>0</v>
      </c>
      <c r="Q215" s="83">
        <v>0</v>
      </c>
      <c r="R215" s="83">
        <v>0</v>
      </c>
      <c r="S215" s="83">
        <v>0</v>
      </c>
    </row>
    <row r="216" spans="1:19" hidden="1" x14ac:dyDescent="0.2">
      <c r="A216" s="122">
        <v>3</v>
      </c>
      <c r="B216" s="85"/>
      <c r="C216" s="129"/>
      <c r="D216" s="86"/>
      <c r="E216" s="87"/>
      <c r="F216" s="88"/>
      <c r="G216" s="89"/>
      <c r="H216" s="85"/>
      <c r="I216" s="90"/>
      <c r="J216" s="98"/>
      <c r="K216" s="92"/>
      <c r="L216" s="82">
        <v>1</v>
      </c>
      <c r="M216" s="82"/>
      <c r="O216" s="83">
        <v>0</v>
      </c>
      <c r="P216" s="83">
        <v>0</v>
      </c>
      <c r="Q216" s="83">
        <v>0</v>
      </c>
      <c r="R216" s="83">
        <v>0</v>
      </c>
      <c r="S216" s="83">
        <v>0</v>
      </c>
    </row>
    <row r="217" spans="1:19" hidden="1" x14ac:dyDescent="0.2">
      <c r="A217" s="122">
        <v>4</v>
      </c>
      <c r="B217" s="85"/>
      <c r="C217" s="129"/>
      <c r="D217" s="86"/>
      <c r="E217" s="87"/>
      <c r="F217" s="88"/>
      <c r="G217" s="89"/>
      <c r="H217" s="85"/>
      <c r="I217" s="90"/>
      <c r="J217" s="98"/>
      <c r="K217" s="92"/>
      <c r="L217" s="82">
        <v>1</v>
      </c>
      <c r="M217" s="82"/>
      <c r="O217" s="83">
        <v>0</v>
      </c>
      <c r="P217" s="83">
        <v>0</v>
      </c>
      <c r="Q217" s="83">
        <v>0</v>
      </c>
      <c r="R217" s="83">
        <v>0</v>
      </c>
      <c r="S217" s="83">
        <v>0</v>
      </c>
    </row>
    <row r="218" spans="1:19" hidden="1" x14ac:dyDescent="0.2">
      <c r="A218" s="122">
        <v>5</v>
      </c>
      <c r="B218" s="85"/>
      <c r="C218" s="129"/>
      <c r="D218" s="86"/>
      <c r="E218" s="87"/>
      <c r="F218" s="88"/>
      <c r="G218" s="89"/>
      <c r="H218" s="85"/>
      <c r="I218" s="90"/>
      <c r="J218" s="98"/>
      <c r="K218" s="92"/>
      <c r="L218" s="82">
        <v>1</v>
      </c>
      <c r="M218" s="82"/>
      <c r="O218" s="83">
        <v>0</v>
      </c>
      <c r="P218" s="83">
        <v>0</v>
      </c>
      <c r="Q218" s="83">
        <v>0</v>
      </c>
      <c r="R218" s="83">
        <v>0</v>
      </c>
      <c r="S218" s="83">
        <v>0</v>
      </c>
    </row>
    <row r="219" spans="1:19" hidden="1" x14ac:dyDescent="0.2">
      <c r="A219" s="122">
        <v>6</v>
      </c>
      <c r="B219" s="85" t="e">
        <v>#REF!</v>
      </c>
      <c r="C219" s="85"/>
      <c r="D219" s="86"/>
      <c r="E219" s="87"/>
      <c r="F219" s="88"/>
      <c r="G219" s="89"/>
      <c r="H219" s="102"/>
      <c r="I219" s="90"/>
      <c r="J219" s="98">
        <v>0</v>
      </c>
      <c r="K219" s="99"/>
      <c r="L219" s="82">
        <v>1</v>
      </c>
      <c r="M219" s="82"/>
      <c r="O219" s="83">
        <v>0</v>
      </c>
      <c r="P219" s="83">
        <v>0</v>
      </c>
      <c r="Q219" s="83">
        <v>0</v>
      </c>
      <c r="R219" s="83">
        <v>0</v>
      </c>
      <c r="S219" s="83">
        <v>0</v>
      </c>
    </row>
    <row r="220" spans="1:19" hidden="1" x14ac:dyDescent="0.2">
      <c r="A220" s="122">
        <v>7</v>
      </c>
      <c r="B220" s="85" t="e">
        <v>#REF!</v>
      </c>
      <c r="C220" s="85"/>
      <c r="D220" s="86"/>
      <c r="E220" s="87"/>
      <c r="F220" s="88"/>
      <c r="G220" s="89"/>
      <c r="H220" s="102"/>
      <c r="I220" s="90"/>
      <c r="J220" s="98">
        <v>0</v>
      </c>
      <c r="K220" s="99"/>
      <c r="L220" s="82">
        <v>1</v>
      </c>
      <c r="M220" s="82"/>
      <c r="O220" s="83">
        <v>0</v>
      </c>
      <c r="P220" s="83">
        <v>0</v>
      </c>
      <c r="Q220" s="83">
        <v>0</v>
      </c>
      <c r="R220" s="83">
        <v>0</v>
      </c>
      <c r="S220" s="83">
        <v>0</v>
      </c>
    </row>
    <row r="221" spans="1:19" hidden="1" x14ac:dyDescent="0.2">
      <c r="A221" s="122">
        <v>8</v>
      </c>
      <c r="B221" s="85" t="e">
        <v>#REF!</v>
      </c>
      <c r="C221" s="129"/>
      <c r="D221" s="86"/>
      <c r="E221" s="87"/>
      <c r="F221" s="88"/>
      <c r="G221" s="89"/>
      <c r="H221" s="85"/>
      <c r="I221" s="132"/>
      <c r="J221" s="98">
        <v>0</v>
      </c>
      <c r="K221" s="99"/>
      <c r="L221" s="82">
        <v>1</v>
      </c>
      <c r="M221" s="82"/>
      <c r="O221" s="83">
        <v>0</v>
      </c>
      <c r="P221" s="83">
        <v>0</v>
      </c>
      <c r="Q221" s="83">
        <v>0</v>
      </c>
      <c r="R221" s="83">
        <v>0</v>
      </c>
      <c r="S221" s="83">
        <v>0</v>
      </c>
    </row>
    <row r="222" spans="1:19" hidden="1" x14ac:dyDescent="0.2">
      <c r="A222" s="122">
        <v>9</v>
      </c>
      <c r="B222" s="85" t="e">
        <v>#REF!</v>
      </c>
      <c r="C222" s="129"/>
      <c r="D222" s="86"/>
      <c r="E222" s="87"/>
      <c r="F222" s="88"/>
      <c r="G222" s="89"/>
      <c r="H222" s="85"/>
      <c r="I222" s="132"/>
      <c r="J222" s="98">
        <v>0</v>
      </c>
      <c r="K222" s="119"/>
      <c r="L222" s="82">
        <v>1</v>
      </c>
      <c r="M222" s="82"/>
      <c r="O222" s="101">
        <v>0</v>
      </c>
      <c r="P222" s="101">
        <v>0</v>
      </c>
      <c r="Q222" s="101">
        <v>0</v>
      </c>
      <c r="R222" s="101">
        <v>0</v>
      </c>
      <c r="S222" s="101">
        <v>0</v>
      </c>
    </row>
    <row r="223" spans="1:19" ht="12.75" hidden="1" thickBot="1" x14ac:dyDescent="0.25">
      <c r="A223" s="30"/>
      <c r="B223" s="30"/>
      <c r="C223" s="30"/>
      <c r="D223" s="30"/>
      <c r="E223" s="30"/>
      <c r="F223" s="30"/>
      <c r="G223" s="103"/>
      <c r="H223" s="62"/>
      <c r="I223" s="60" t="s">
        <v>65</v>
      </c>
      <c r="J223" s="60">
        <v>0</v>
      </c>
      <c r="K223" s="120"/>
      <c r="L223" s="62">
        <v>9</v>
      </c>
      <c r="M223" s="82"/>
    </row>
    <row r="224" spans="1:19" ht="28.5" hidden="1" customHeight="1" x14ac:dyDescent="0.2">
      <c r="A224" s="62"/>
      <c r="B224" s="62"/>
      <c r="C224" s="62"/>
      <c r="D224" s="62"/>
      <c r="E224" s="62"/>
      <c r="F224" s="62"/>
      <c r="G224" s="73"/>
      <c r="H224" s="108"/>
      <c r="I224" s="109"/>
      <c r="J224" s="121" t="s">
        <v>67</v>
      </c>
      <c r="K224" s="111" t="s">
        <v>70</v>
      </c>
      <c r="L224" s="62"/>
      <c r="M224" s="62"/>
    </row>
    <row r="225" spans="1:19" hidden="1" x14ac:dyDescent="0.2">
      <c r="A225" s="62"/>
      <c r="B225" s="62"/>
      <c r="C225" s="62"/>
      <c r="D225" s="62"/>
      <c r="E225" s="62"/>
      <c r="F225" s="62"/>
      <c r="G225" s="112">
        <v>0</v>
      </c>
      <c r="H225" s="113">
        <v>0</v>
      </c>
      <c r="I225" s="114">
        <v>0</v>
      </c>
      <c r="J225" s="62" t="s">
        <v>68</v>
      </c>
      <c r="K225" s="62"/>
      <c r="L225" s="62"/>
      <c r="M225" s="62"/>
      <c r="N225" s="105"/>
      <c r="O225" s="105"/>
      <c r="P225" s="105"/>
      <c r="Q225" s="105"/>
      <c r="R225" s="105"/>
      <c r="S225" s="105"/>
    </row>
    <row r="226" spans="1:19" hidden="1" x14ac:dyDescent="0.2">
      <c r="A226" s="62"/>
      <c r="B226" s="62"/>
      <c r="C226" s="62"/>
      <c r="D226" s="62"/>
      <c r="E226" s="62"/>
      <c r="F226" s="62"/>
      <c r="G226" s="112">
        <v>0</v>
      </c>
      <c r="H226" s="113">
        <v>0</v>
      </c>
      <c r="I226" s="114">
        <v>0</v>
      </c>
      <c r="J226" s="62" t="s">
        <v>68</v>
      </c>
      <c r="K226" s="62"/>
      <c r="L226" s="62"/>
      <c r="M226" s="62"/>
      <c r="N226" s="105"/>
      <c r="O226" s="105"/>
      <c r="P226" s="105"/>
      <c r="Q226" s="105"/>
      <c r="R226" s="105"/>
      <c r="S226" s="105"/>
    </row>
    <row r="227" spans="1:19" hidden="1" x14ac:dyDescent="0.2">
      <c r="A227" s="62"/>
      <c r="B227" s="62"/>
      <c r="C227" s="62"/>
      <c r="D227" s="62"/>
      <c r="E227" s="62"/>
      <c r="F227" s="62"/>
      <c r="G227" s="112">
        <v>0</v>
      </c>
      <c r="H227" s="113">
        <v>0</v>
      </c>
      <c r="I227" s="114">
        <v>0</v>
      </c>
      <c r="J227" s="62" t="s">
        <v>68</v>
      </c>
      <c r="K227" s="62"/>
      <c r="L227" s="62"/>
      <c r="M227" s="62"/>
      <c r="N227" s="105"/>
      <c r="O227" s="105"/>
      <c r="P227" s="105"/>
      <c r="Q227" s="105"/>
      <c r="R227" s="105"/>
      <c r="S227" s="105"/>
    </row>
    <row r="228" spans="1:19" hidden="1" x14ac:dyDescent="0.2">
      <c r="A228" s="62"/>
      <c r="B228" s="62"/>
      <c r="C228" s="62"/>
      <c r="D228" s="62"/>
      <c r="E228" s="62"/>
      <c r="F228" s="62"/>
      <c r="G228" s="112">
        <v>0</v>
      </c>
      <c r="H228" s="113">
        <v>0</v>
      </c>
      <c r="I228" s="114">
        <v>0</v>
      </c>
      <c r="J228" s="62" t="s">
        <v>68</v>
      </c>
      <c r="K228" s="62"/>
      <c r="L228" s="62"/>
      <c r="M228" s="62"/>
      <c r="N228" s="105"/>
      <c r="O228" s="105"/>
      <c r="P228" s="105"/>
      <c r="Q228" s="105"/>
      <c r="R228" s="105"/>
      <c r="S228" s="105"/>
    </row>
    <row r="229" spans="1:19" hidden="1" x14ac:dyDescent="0.2">
      <c r="A229" s="62"/>
      <c r="B229" s="62"/>
      <c r="C229" s="62"/>
      <c r="D229" s="62"/>
      <c r="E229" s="62"/>
      <c r="F229" s="62"/>
      <c r="G229" s="112">
        <v>0</v>
      </c>
      <c r="H229" s="113">
        <v>0</v>
      </c>
      <c r="I229" s="114">
        <v>0</v>
      </c>
      <c r="J229" s="62" t="s">
        <v>68</v>
      </c>
      <c r="K229" s="62"/>
      <c r="M229" s="62"/>
      <c r="N229" s="105"/>
      <c r="O229" s="105"/>
      <c r="P229" s="105"/>
      <c r="Q229" s="105"/>
      <c r="R229" s="105"/>
      <c r="S229" s="105"/>
    </row>
    <row r="230" spans="1:19" ht="15" hidden="1" customHeight="1" x14ac:dyDescent="0.2">
      <c r="A230" s="62"/>
      <c r="B230" s="62"/>
      <c r="C230" s="62"/>
      <c r="D230" s="62"/>
      <c r="E230" s="62"/>
      <c r="F230" s="62"/>
      <c r="G230" s="112"/>
      <c r="H230" s="116"/>
      <c r="I230" s="60"/>
      <c r="J230" s="62">
        <v>0</v>
      </c>
      <c r="K230" s="62"/>
      <c r="L230" s="62"/>
      <c r="M230" s="62"/>
      <c r="N230" s="105"/>
      <c r="O230" s="105"/>
      <c r="P230" s="105"/>
      <c r="Q230" s="105"/>
      <c r="R230" s="105"/>
      <c r="S230" s="105"/>
    </row>
    <row r="231" spans="1:19" hidden="1" x14ac:dyDescent="0.2"/>
    <row r="232" spans="1:19" hidden="1" x14ac:dyDescent="0.2"/>
    <row r="233" spans="1:19" hidden="1" x14ac:dyDescent="0.2">
      <c r="A233" s="30"/>
      <c r="B233" s="66" t="s">
        <v>46</v>
      </c>
      <c r="C233" s="68">
        <v>10</v>
      </c>
      <c r="D233" s="69">
        <v>0</v>
      </c>
      <c r="E233" s="69"/>
      <c r="F233" s="69"/>
      <c r="G233" s="69"/>
      <c r="H233" s="69"/>
      <c r="I233" s="69"/>
      <c r="J233" s="60"/>
      <c r="K233" s="62"/>
      <c r="L233" s="62"/>
    </row>
    <row r="234" spans="1:19" hidden="1" x14ac:dyDescent="0.2">
      <c r="A234" s="30"/>
      <c r="B234" s="66"/>
      <c r="C234" s="66"/>
      <c r="D234" s="70">
        <v>0</v>
      </c>
      <c r="E234" s="70"/>
      <c r="F234" s="70"/>
      <c r="G234" s="70"/>
      <c r="H234" s="70"/>
      <c r="I234" s="70"/>
      <c r="J234" s="60"/>
      <c r="K234" s="62"/>
      <c r="L234" s="30"/>
      <c r="M234" s="62"/>
    </row>
    <row r="235" spans="1:19" ht="39" hidden="1" customHeight="1" x14ac:dyDescent="0.2">
      <c r="A235" s="30"/>
      <c r="B235" s="66"/>
      <c r="C235" s="66"/>
      <c r="D235" s="70"/>
      <c r="E235" s="70"/>
      <c r="F235" s="70"/>
      <c r="G235" s="70"/>
      <c r="H235" s="70"/>
      <c r="I235" s="70"/>
      <c r="J235" s="60"/>
      <c r="K235" s="62"/>
      <c r="L235" s="75"/>
      <c r="M235" s="62"/>
      <c r="O235" s="71" t="s">
        <v>3</v>
      </c>
      <c r="P235" s="72"/>
      <c r="Q235" s="72"/>
      <c r="R235" s="72"/>
      <c r="S235" s="72"/>
    </row>
    <row r="236" spans="1:19" hidden="1" x14ac:dyDescent="0.2">
      <c r="A236" s="30"/>
      <c r="B236" s="30"/>
      <c r="C236" s="30"/>
      <c r="D236" s="30"/>
      <c r="E236" s="30"/>
      <c r="F236" s="30"/>
      <c r="G236" s="73"/>
      <c r="H236" s="62"/>
      <c r="I236" s="63"/>
      <c r="J236" s="74"/>
      <c r="K236" s="30"/>
      <c r="L236" s="82"/>
      <c r="M236" s="62"/>
      <c r="O236" s="35">
        <v>0</v>
      </c>
      <c r="P236" s="35">
        <v>0</v>
      </c>
      <c r="Q236" s="35">
        <v>0</v>
      </c>
      <c r="R236" s="35">
        <v>0</v>
      </c>
      <c r="S236" s="35">
        <v>0</v>
      </c>
    </row>
    <row r="237" spans="1:19" ht="36" hidden="1" x14ac:dyDescent="0.2">
      <c r="A237" s="78" t="s">
        <v>47</v>
      </c>
      <c r="B237" s="78" t="s">
        <v>48</v>
      </c>
      <c r="C237" s="79" t="s">
        <v>49</v>
      </c>
      <c r="D237" s="79" t="s">
        <v>50</v>
      </c>
      <c r="E237" s="80" t="s">
        <v>51</v>
      </c>
      <c r="F237" s="78" t="s">
        <v>52</v>
      </c>
      <c r="G237" s="81" t="s">
        <v>53</v>
      </c>
      <c r="H237" s="78" t="s">
        <v>54</v>
      </c>
      <c r="I237" s="52" t="s">
        <v>55</v>
      </c>
      <c r="J237" s="52" t="s">
        <v>35</v>
      </c>
      <c r="K237" s="78" t="s">
        <v>56</v>
      </c>
      <c r="L237" s="82"/>
      <c r="M237" s="30"/>
      <c r="O237" s="83">
        <v>0</v>
      </c>
      <c r="P237" s="83">
        <v>0</v>
      </c>
      <c r="Q237" s="83">
        <v>0</v>
      </c>
      <c r="R237" s="83">
        <v>0</v>
      </c>
      <c r="S237" s="83">
        <v>0</v>
      </c>
    </row>
    <row r="238" spans="1:19" ht="147" hidden="1" customHeight="1" x14ac:dyDescent="0.2">
      <c r="A238" s="122">
        <v>1</v>
      </c>
      <c r="B238" s="85"/>
      <c r="C238" s="121"/>
      <c r="D238" s="86"/>
      <c r="E238" s="87"/>
      <c r="F238" s="88"/>
      <c r="G238" s="89"/>
      <c r="H238" s="85"/>
      <c r="I238" s="90"/>
      <c r="J238" s="98"/>
      <c r="K238" s="139"/>
      <c r="L238" s="82">
        <v>1</v>
      </c>
      <c r="M238" s="75"/>
      <c r="N238" s="77"/>
      <c r="O238" s="83">
        <v>0</v>
      </c>
      <c r="P238" s="83">
        <v>0</v>
      </c>
      <c r="Q238" s="83">
        <v>0</v>
      </c>
      <c r="R238" s="83">
        <v>0</v>
      </c>
      <c r="S238" s="83">
        <v>0</v>
      </c>
    </row>
    <row r="239" spans="1:19" ht="143.25" hidden="1" customHeight="1" x14ac:dyDescent="0.2">
      <c r="A239" s="122">
        <v>2</v>
      </c>
      <c r="B239" s="85"/>
      <c r="C239" s="121"/>
      <c r="D239" s="94"/>
      <c r="E239" s="87"/>
      <c r="F239" s="88"/>
      <c r="G239" s="89"/>
      <c r="H239" s="85"/>
      <c r="I239" s="90"/>
      <c r="J239" s="98"/>
      <c r="K239" s="93"/>
      <c r="L239" s="82">
        <v>1</v>
      </c>
      <c r="M239" s="82"/>
      <c r="O239" s="83">
        <v>0</v>
      </c>
      <c r="P239" s="83">
        <v>0</v>
      </c>
      <c r="Q239" s="83">
        <v>0</v>
      </c>
      <c r="R239" s="83">
        <v>0</v>
      </c>
      <c r="S239" s="83">
        <v>0</v>
      </c>
    </row>
    <row r="240" spans="1:19" hidden="1" x14ac:dyDescent="0.2">
      <c r="A240" s="122">
        <v>3</v>
      </c>
      <c r="B240" s="85"/>
      <c r="C240" s="121"/>
      <c r="D240" s="86"/>
      <c r="E240" s="87"/>
      <c r="F240" s="88"/>
      <c r="G240" s="89"/>
      <c r="H240" s="85"/>
      <c r="I240" s="90"/>
      <c r="J240" s="98"/>
      <c r="K240" s="92"/>
      <c r="L240" s="82">
        <v>1</v>
      </c>
      <c r="M240" s="82"/>
      <c r="O240" s="83">
        <v>0</v>
      </c>
      <c r="P240" s="83">
        <v>0</v>
      </c>
      <c r="Q240" s="83">
        <v>0</v>
      </c>
      <c r="R240" s="83">
        <v>0</v>
      </c>
      <c r="S240" s="83">
        <v>0</v>
      </c>
    </row>
    <row r="241" spans="1:19" hidden="1" x14ac:dyDescent="0.2">
      <c r="A241" s="122">
        <v>4</v>
      </c>
      <c r="B241" s="141"/>
      <c r="C241" s="129"/>
      <c r="D241" s="86"/>
      <c r="E241" s="87"/>
      <c r="F241" s="88"/>
      <c r="G241" s="89"/>
      <c r="H241" s="85"/>
      <c r="I241" s="137"/>
      <c r="J241" s="98">
        <v>0</v>
      </c>
      <c r="K241" s="92"/>
      <c r="L241" s="82">
        <v>1</v>
      </c>
      <c r="M241" s="82"/>
      <c r="O241" s="83">
        <v>0</v>
      </c>
      <c r="P241" s="83">
        <v>0</v>
      </c>
      <c r="Q241" s="83">
        <v>0</v>
      </c>
      <c r="R241" s="83">
        <v>0</v>
      </c>
      <c r="S241" s="83">
        <v>0</v>
      </c>
    </row>
    <row r="242" spans="1:19" hidden="1" x14ac:dyDescent="0.2">
      <c r="A242" s="122">
        <v>5</v>
      </c>
      <c r="B242" s="85"/>
      <c r="C242" s="129"/>
      <c r="D242" s="86"/>
      <c r="E242" s="87"/>
      <c r="F242" s="88"/>
      <c r="G242" s="89"/>
      <c r="H242" s="85"/>
      <c r="I242" s="90"/>
      <c r="J242" s="98">
        <v>0</v>
      </c>
      <c r="K242" s="93"/>
      <c r="L242" s="82">
        <v>1</v>
      </c>
      <c r="M242" s="82"/>
      <c r="O242" s="83">
        <v>0</v>
      </c>
      <c r="P242" s="83">
        <v>0</v>
      </c>
      <c r="Q242" s="83">
        <v>0</v>
      </c>
      <c r="R242" s="83">
        <v>0</v>
      </c>
      <c r="S242" s="83">
        <v>0</v>
      </c>
    </row>
    <row r="243" spans="1:19" hidden="1" x14ac:dyDescent="0.2">
      <c r="A243" s="122">
        <v>6</v>
      </c>
      <c r="B243" s="102"/>
      <c r="C243" s="85"/>
      <c r="D243" s="86"/>
      <c r="E243" s="87"/>
      <c r="F243" s="88"/>
      <c r="G243" s="89"/>
      <c r="H243" s="102"/>
      <c r="I243" s="90"/>
      <c r="J243" s="98">
        <v>0</v>
      </c>
      <c r="K243" s="99"/>
      <c r="L243" s="82">
        <v>1</v>
      </c>
      <c r="M243" s="82"/>
      <c r="O243" s="83">
        <v>0</v>
      </c>
      <c r="P243" s="83">
        <v>0</v>
      </c>
      <c r="Q243" s="83">
        <v>0</v>
      </c>
      <c r="R243" s="83">
        <v>0</v>
      </c>
      <c r="S243" s="83">
        <v>0</v>
      </c>
    </row>
    <row r="244" spans="1:19" hidden="1" x14ac:dyDescent="0.2">
      <c r="A244" s="122">
        <v>7</v>
      </c>
      <c r="B244" s="102"/>
      <c r="C244" s="85"/>
      <c r="D244" s="86"/>
      <c r="E244" s="87"/>
      <c r="F244" s="88"/>
      <c r="G244" s="89"/>
      <c r="H244" s="102"/>
      <c r="I244" s="90"/>
      <c r="J244" s="98">
        <v>0</v>
      </c>
      <c r="K244" s="99"/>
      <c r="L244" s="82">
        <v>1</v>
      </c>
      <c r="M244" s="82"/>
      <c r="O244" s="83">
        <v>0</v>
      </c>
      <c r="P244" s="83">
        <v>0</v>
      </c>
      <c r="Q244" s="83">
        <v>0</v>
      </c>
      <c r="R244" s="83">
        <v>0</v>
      </c>
      <c r="S244" s="83">
        <v>0</v>
      </c>
    </row>
    <row r="245" spans="1:19" hidden="1" x14ac:dyDescent="0.2">
      <c r="A245" s="122">
        <v>8</v>
      </c>
      <c r="B245" s="85"/>
      <c r="C245" s="129"/>
      <c r="D245" s="86"/>
      <c r="E245" s="87"/>
      <c r="F245" s="88"/>
      <c r="G245" s="89"/>
      <c r="H245" s="85"/>
      <c r="I245" s="132"/>
      <c r="J245" s="98">
        <v>0</v>
      </c>
      <c r="K245" s="99"/>
      <c r="L245" s="82">
        <v>1</v>
      </c>
      <c r="M245" s="82"/>
      <c r="O245" s="83">
        <v>0</v>
      </c>
      <c r="P245" s="83">
        <v>0</v>
      </c>
      <c r="Q245" s="83">
        <v>0</v>
      </c>
      <c r="R245" s="83">
        <v>0</v>
      </c>
      <c r="S245" s="83">
        <v>0</v>
      </c>
    </row>
    <row r="246" spans="1:19" hidden="1" x14ac:dyDescent="0.2">
      <c r="A246" s="122">
        <v>9</v>
      </c>
      <c r="B246" s="85"/>
      <c r="C246" s="129"/>
      <c r="D246" s="86"/>
      <c r="E246" s="87"/>
      <c r="F246" s="88"/>
      <c r="G246" s="89"/>
      <c r="H246" s="85"/>
      <c r="I246" s="132"/>
      <c r="J246" s="98">
        <v>0</v>
      </c>
      <c r="K246" s="119"/>
      <c r="L246" s="82">
        <v>1</v>
      </c>
      <c r="M246" s="82"/>
      <c r="O246" s="101">
        <v>0</v>
      </c>
      <c r="P246" s="101">
        <v>0</v>
      </c>
      <c r="Q246" s="101">
        <v>0</v>
      </c>
      <c r="R246" s="101">
        <v>0</v>
      </c>
      <c r="S246" s="101">
        <v>0</v>
      </c>
    </row>
    <row r="247" spans="1:19" ht="12.75" hidden="1" thickBot="1" x14ac:dyDescent="0.25">
      <c r="A247" s="30"/>
      <c r="B247" s="30"/>
      <c r="C247" s="30"/>
      <c r="D247" s="30"/>
      <c r="E247" s="30"/>
      <c r="F247" s="30"/>
      <c r="G247" s="103"/>
      <c r="H247" s="62"/>
      <c r="I247" s="60" t="s">
        <v>65</v>
      </c>
      <c r="J247" s="60">
        <v>0</v>
      </c>
      <c r="K247" s="120"/>
      <c r="L247" s="62">
        <v>9</v>
      </c>
      <c r="M247" s="82"/>
    </row>
    <row r="248" spans="1:19" ht="28.5" hidden="1" customHeight="1" x14ac:dyDescent="0.2">
      <c r="A248" s="62"/>
      <c r="B248" s="62"/>
      <c r="C248" s="62"/>
      <c r="D248" s="62"/>
      <c r="E248" s="62"/>
      <c r="F248" s="62"/>
      <c r="G248" s="73"/>
      <c r="H248" s="108"/>
      <c r="I248" s="109"/>
      <c r="J248" s="121" t="s">
        <v>67</v>
      </c>
      <c r="K248" s="111" t="s">
        <v>70</v>
      </c>
      <c r="L248" s="62"/>
      <c r="M248" s="62"/>
    </row>
    <row r="249" spans="1:19" hidden="1" x14ac:dyDescent="0.2">
      <c r="A249" s="62"/>
      <c r="B249" s="62"/>
      <c r="C249" s="62"/>
      <c r="D249" s="62"/>
      <c r="E249" s="62"/>
      <c r="F249" s="62"/>
      <c r="G249" s="112">
        <v>0</v>
      </c>
      <c r="H249" s="113">
        <v>0</v>
      </c>
      <c r="I249" s="114">
        <v>0</v>
      </c>
      <c r="J249" s="62" t="s">
        <v>68</v>
      </c>
      <c r="K249" s="62"/>
      <c r="L249" s="62"/>
      <c r="M249" s="62"/>
      <c r="N249" s="105"/>
      <c r="O249" s="105"/>
      <c r="P249" s="105"/>
      <c r="Q249" s="105"/>
      <c r="R249" s="105"/>
      <c r="S249" s="105"/>
    </row>
    <row r="250" spans="1:19" hidden="1" x14ac:dyDescent="0.2">
      <c r="A250" s="62"/>
      <c r="B250" s="62"/>
      <c r="C250" s="62"/>
      <c r="D250" s="62"/>
      <c r="E250" s="62"/>
      <c r="F250" s="62"/>
      <c r="G250" s="112">
        <v>0</v>
      </c>
      <c r="H250" s="113">
        <v>0</v>
      </c>
      <c r="I250" s="114">
        <v>0</v>
      </c>
      <c r="J250" s="62" t="s">
        <v>68</v>
      </c>
      <c r="K250" s="62"/>
      <c r="L250" s="62"/>
      <c r="M250" s="62"/>
      <c r="N250" s="105"/>
      <c r="O250" s="105"/>
      <c r="P250" s="105"/>
      <c r="Q250" s="105"/>
      <c r="R250" s="105"/>
      <c r="S250" s="105"/>
    </row>
    <row r="251" spans="1:19" hidden="1" x14ac:dyDescent="0.2">
      <c r="A251" s="62"/>
      <c r="B251" s="62"/>
      <c r="C251" s="62"/>
      <c r="D251" s="62"/>
      <c r="E251" s="62"/>
      <c r="F251" s="62"/>
      <c r="G251" s="112">
        <v>0</v>
      </c>
      <c r="H251" s="113">
        <v>0</v>
      </c>
      <c r="I251" s="114">
        <v>0</v>
      </c>
      <c r="J251" s="62" t="s">
        <v>68</v>
      </c>
      <c r="K251" s="62"/>
      <c r="L251" s="62"/>
      <c r="M251" s="62"/>
      <c r="N251" s="105"/>
      <c r="O251" s="105"/>
      <c r="P251" s="105"/>
      <c r="Q251" s="105"/>
      <c r="R251" s="105"/>
      <c r="S251" s="105"/>
    </row>
    <row r="252" spans="1:19" hidden="1" x14ac:dyDescent="0.2">
      <c r="A252" s="62"/>
      <c r="B252" s="62"/>
      <c r="C252" s="62"/>
      <c r="D252" s="62"/>
      <c r="E252" s="62"/>
      <c r="F252" s="62"/>
      <c r="G252" s="112">
        <v>0</v>
      </c>
      <c r="H252" s="113">
        <v>0</v>
      </c>
      <c r="I252" s="114">
        <v>0</v>
      </c>
      <c r="J252" s="62" t="s">
        <v>68</v>
      </c>
      <c r="K252" s="62"/>
      <c r="L252" s="62"/>
      <c r="M252" s="62"/>
      <c r="N252" s="105"/>
      <c r="O252" s="105"/>
      <c r="P252" s="105"/>
      <c r="Q252" s="105"/>
      <c r="R252" s="105"/>
      <c r="S252" s="105"/>
    </row>
    <row r="253" spans="1:19" hidden="1" x14ac:dyDescent="0.2">
      <c r="A253" s="62"/>
      <c r="B253" s="62"/>
      <c r="C253" s="62"/>
      <c r="D253" s="62"/>
      <c r="E253" s="62"/>
      <c r="F253" s="62"/>
      <c r="G253" s="112">
        <v>0</v>
      </c>
      <c r="H253" s="113">
        <v>0</v>
      </c>
      <c r="I253" s="114">
        <v>0</v>
      </c>
      <c r="J253" s="62" t="s">
        <v>68</v>
      </c>
      <c r="K253" s="62"/>
      <c r="M253" s="62"/>
      <c r="N253" s="105"/>
      <c r="O253" s="105"/>
      <c r="P253" s="105"/>
      <c r="Q253" s="105"/>
      <c r="R253" s="105"/>
      <c r="S253" s="105"/>
    </row>
    <row r="254" spans="1:19" ht="15" hidden="1" customHeight="1" x14ac:dyDescent="0.2">
      <c r="A254" s="62"/>
      <c r="B254" s="62"/>
      <c r="C254" s="62"/>
      <c r="D254" s="62"/>
      <c r="E254" s="62"/>
      <c r="F254" s="62"/>
      <c r="G254" s="112"/>
      <c r="H254" s="116"/>
      <c r="I254" s="60"/>
      <c r="J254" s="62">
        <v>0</v>
      </c>
      <c r="K254" s="62"/>
      <c r="L254" s="62"/>
      <c r="M254" s="62"/>
      <c r="N254" s="105"/>
      <c r="O254" s="105"/>
      <c r="P254" s="105"/>
      <c r="Q254" s="105"/>
      <c r="R254" s="105"/>
      <c r="S254" s="105"/>
    </row>
  </sheetData>
  <sheetProtection algorithmName="SHA-512" hashValue="z78Mv7vh2B1XQj6FUudkC6ql5gon7f1graj1ErztsaP02W+emuKhecu4eyhKGyhTa5OlDvVrFRgxtX9aQzAP0g==" saltValue="EXldkJR8rQ5hAw0kCWplmg==" spinCount="100000" sheet="1" objects="1" scenarios="1"/>
  <mergeCells count="32">
    <mergeCell ref="D233:I233"/>
    <mergeCell ref="D234:I235"/>
    <mergeCell ref="D161:I161"/>
    <mergeCell ref="D162:I163"/>
    <mergeCell ref="D185:I185"/>
    <mergeCell ref="D186:I187"/>
    <mergeCell ref="D209:I209"/>
    <mergeCell ref="D210:I211"/>
    <mergeCell ref="D90:I91"/>
    <mergeCell ref="K102:K103"/>
    <mergeCell ref="D113:I113"/>
    <mergeCell ref="D114:I115"/>
    <mergeCell ref="D137:I137"/>
    <mergeCell ref="D138:I139"/>
    <mergeCell ref="B35:D36"/>
    <mergeCell ref="D43:I43"/>
    <mergeCell ref="D44:I45"/>
    <mergeCell ref="D66:I66"/>
    <mergeCell ref="D67:I68"/>
    <mergeCell ref="D89:I89"/>
    <mergeCell ref="A8:K8"/>
    <mergeCell ref="A9:K9"/>
    <mergeCell ref="F15:F16"/>
    <mergeCell ref="G15:G16"/>
    <mergeCell ref="D19:I19"/>
    <mergeCell ref="D20:I21"/>
    <mergeCell ref="A1:K1"/>
    <mergeCell ref="A2:K2"/>
    <mergeCell ref="A3:K3"/>
    <mergeCell ref="A5:K5"/>
    <mergeCell ref="A6:K6"/>
    <mergeCell ref="A7:K7"/>
  </mergeCells>
  <conditionalFormatting sqref="I36 I59 I82 I106">
    <cfRule type="expression" dxfId="59" priority="25" stopIfTrue="1">
      <formula>MAX(I36:I40)=I36</formula>
    </cfRule>
  </conditionalFormatting>
  <conditionalFormatting sqref="I37 I60 I83 I107">
    <cfRule type="expression" dxfId="58" priority="26" stopIfTrue="1">
      <formula>MAX(I36:I40)=I37</formula>
    </cfRule>
  </conditionalFormatting>
  <conditionalFormatting sqref="I38 I61 I84 I108">
    <cfRule type="expression" dxfId="57" priority="27" stopIfTrue="1">
      <formula>MAX(I36:I40)=I38</formula>
    </cfRule>
  </conditionalFormatting>
  <conditionalFormatting sqref="I39 I62 I85 I109">
    <cfRule type="expression" dxfId="56" priority="28" stopIfTrue="1">
      <formula>MAX(I36:I40)=I39</formula>
    </cfRule>
  </conditionalFormatting>
  <conditionalFormatting sqref="I40 I63 I86 I110">
    <cfRule type="expression" dxfId="55" priority="29" stopIfTrue="1">
      <formula>MAX(I36:I40)=I40</formula>
    </cfRule>
  </conditionalFormatting>
  <conditionalFormatting sqref="J36:J40 J59:J63 J82:J86 J106:J110 J129:J133">
    <cfRule type="cellIs" dxfId="54" priority="24" operator="equal">
      <formula>"NO CUMPLE"</formula>
    </cfRule>
  </conditionalFormatting>
  <conditionalFormatting sqref="J1:J5 J12:J16 J159:J160 J183:J184 J207:J208 J231:J232 J255:J1048576 J18:J23 J27:J136">
    <cfRule type="containsText" dxfId="53" priority="23" operator="containsText" text="FUERA DE TIEMPO">
      <formula>NOT(ISERROR(SEARCH("FUERA DE TIEMPO",J1)))</formula>
    </cfRule>
  </conditionalFormatting>
  <conditionalFormatting sqref="J17:K17">
    <cfRule type="containsText" dxfId="52" priority="22" operator="containsText" text="FUERA DE TIEMPO">
      <formula>NOT(ISERROR(SEARCH("FUERA DE TIEMPO",J17)))</formula>
    </cfRule>
  </conditionalFormatting>
  <conditionalFormatting sqref="K15:K16">
    <cfRule type="containsText" dxfId="51" priority="21" operator="containsText" text="FUERA DE TIEMPO">
      <formula>NOT(ISERROR(SEARCH("FUERA DE TIEMPO",K15)))</formula>
    </cfRule>
  </conditionalFormatting>
  <conditionalFormatting sqref="F17:G17">
    <cfRule type="containsText" dxfId="50" priority="20" operator="containsText" text="FUERA DE TIEMPO">
      <formula>NOT(ISERROR(SEARCH("FUERA DE TIEMPO",F17)))</formula>
    </cfRule>
  </conditionalFormatting>
  <conditionalFormatting sqref="J11">
    <cfRule type="containsText" dxfId="49" priority="18" operator="containsText" text="FUERA DE TIEMPO">
      <formula>NOT(ISERROR(SEARCH("FUERA DE TIEMPO",J11)))</formula>
    </cfRule>
  </conditionalFormatting>
  <conditionalFormatting sqref="J94:J103 J118:J126 J27:J33 J48:J56 J71:J79">
    <cfRule type="cellIs" dxfId="48" priority="30" operator="greaterThanOrEqual">
      <formula>$G$15</formula>
    </cfRule>
  </conditionalFormatting>
  <conditionalFormatting sqref="J10">
    <cfRule type="containsText" dxfId="47" priority="19" operator="containsText" text="FUERA DE TIEMPO">
      <formula>NOT(ISERROR(SEARCH("FUERA DE TIEMPO",J10)))</formula>
    </cfRule>
  </conditionalFormatting>
  <conditionalFormatting sqref="J153:J157">
    <cfRule type="cellIs" dxfId="46" priority="16" operator="equal">
      <formula>"NO CUMPLE"</formula>
    </cfRule>
  </conditionalFormatting>
  <conditionalFormatting sqref="J137:J158">
    <cfRule type="containsText" dxfId="45" priority="15" operator="containsText" text="FUERA DE TIEMPO">
      <formula>NOT(ISERROR(SEARCH("FUERA DE TIEMPO",J137)))</formula>
    </cfRule>
  </conditionalFormatting>
  <conditionalFormatting sqref="J142:J150">
    <cfRule type="cellIs" dxfId="44" priority="17" operator="greaterThanOrEqual">
      <formula>$G$15</formula>
    </cfRule>
  </conditionalFormatting>
  <conditionalFormatting sqref="J177:J181">
    <cfRule type="cellIs" dxfId="43" priority="13" operator="equal">
      <formula>"NO CUMPLE"</formula>
    </cfRule>
  </conditionalFormatting>
  <conditionalFormatting sqref="J161:J182">
    <cfRule type="containsText" dxfId="42" priority="12" operator="containsText" text="FUERA DE TIEMPO">
      <formula>NOT(ISERROR(SEARCH("FUERA DE TIEMPO",J161)))</formula>
    </cfRule>
  </conditionalFormatting>
  <conditionalFormatting sqref="J166:J174">
    <cfRule type="cellIs" dxfId="41" priority="14" operator="greaterThanOrEqual">
      <formula>$G$15</formula>
    </cfRule>
  </conditionalFormatting>
  <conditionalFormatting sqref="J201:J205">
    <cfRule type="cellIs" dxfId="40" priority="10" operator="equal">
      <formula>"NO CUMPLE"</formula>
    </cfRule>
  </conditionalFormatting>
  <conditionalFormatting sqref="J185:J206">
    <cfRule type="containsText" dxfId="39" priority="9" operator="containsText" text="FUERA DE TIEMPO">
      <formula>NOT(ISERROR(SEARCH("FUERA DE TIEMPO",J185)))</formula>
    </cfRule>
  </conditionalFormatting>
  <conditionalFormatting sqref="J190:J198">
    <cfRule type="cellIs" dxfId="38" priority="11" operator="greaterThanOrEqual">
      <formula>$G$15</formula>
    </cfRule>
  </conditionalFormatting>
  <conditionalFormatting sqref="J225:J229">
    <cfRule type="cellIs" dxfId="37" priority="7" operator="equal">
      <formula>"NO CUMPLE"</formula>
    </cfRule>
  </conditionalFormatting>
  <conditionalFormatting sqref="J209:J230">
    <cfRule type="containsText" dxfId="36" priority="6" operator="containsText" text="FUERA DE TIEMPO">
      <formula>NOT(ISERROR(SEARCH("FUERA DE TIEMPO",J209)))</formula>
    </cfRule>
  </conditionalFormatting>
  <conditionalFormatting sqref="J214:J222">
    <cfRule type="cellIs" dxfId="35" priority="8" operator="greaterThanOrEqual">
      <formula>$G$15</formula>
    </cfRule>
  </conditionalFormatting>
  <conditionalFormatting sqref="J249:J253">
    <cfRule type="cellIs" dxfId="34" priority="4" operator="equal">
      <formula>"NO CUMPLE"</formula>
    </cfRule>
  </conditionalFormatting>
  <conditionalFormatting sqref="J233:J254">
    <cfRule type="containsText" dxfId="33" priority="3" operator="containsText" text="FUERA DE TIEMPO">
      <formula>NOT(ISERROR(SEARCH("FUERA DE TIEMPO",J233)))</formula>
    </cfRule>
  </conditionalFormatting>
  <conditionalFormatting sqref="J238:J246">
    <cfRule type="cellIs" dxfId="32" priority="5" operator="greaterThanOrEqual">
      <formula>$G$15</formula>
    </cfRule>
  </conditionalFormatting>
  <conditionalFormatting sqref="J24:J26">
    <cfRule type="containsText" dxfId="31" priority="1" operator="containsText" text="FUERA DE TIEMPO">
      <formula>NOT(ISERROR(SEARCH("FUERA DE TIEMPO",J24)))</formula>
    </cfRule>
  </conditionalFormatting>
  <conditionalFormatting sqref="J24:J26">
    <cfRule type="cellIs" dxfId="30" priority="2" operator="greaterThanOrEqual">
      <formula>$G$15</formula>
    </cfRule>
  </conditionalFormatting>
  <dataValidations count="14">
    <dataValidation type="list" allowBlank="1" showInputMessage="1" showErrorMessage="1" sqref="C238:C242" xr:uid="{7943A84B-3045-4F3D-9BF8-290827BC9900}">
      <formula1>$G$249:$G$253</formula1>
    </dataValidation>
    <dataValidation type="list" allowBlank="1" showInputMessage="1" showErrorMessage="1" sqref="C214:C218" xr:uid="{01135A50-E90E-453D-9413-1C5437BB63FC}">
      <formula1>$G$225:$G$229</formula1>
    </dataValidation>
    <dataValidation type="list" allowBlank="1" showInputMessage="1" showErrorMessage="1" sqref="C190:C194" xr:uid="{1667C619-AE1A-46F6-812A-215F0A7D7D92}">
      <formula1>$G$201:$G$205</formula1>
    </dataValidation>
    <dataValidation type="list" allowBlank="1" showInputMessage="1" showErrorMessage="1" sqref="C166:C170" xr:uid="{9C71FCE7-40F0-4400-B7B8-E9CBDF7AC8DF}">
      <formula1>$G$177:$G$181</formula1>
    </dataValidation>
    <dataValidation type="list" allowBlank="1" showInputMessage="1" showErrorMessage="1" sqref="C142:C150" xr:uid="{02E5136E-8433-455E-B8A8-BA6C29275370}">
      <formula1>$G$153:$G$157</formula1>
    </dataValidation>
    <dataValidation type="list" allowBlank="1" showInputMessage="1" showErrorMessage="1" sqref="C118:C123 C219 C195 C171 C243" xr:uid="{D2BA7C98-C250-43E2-B9AC-D904A8F1E967}">
      <formula1>$G$129:$G$133</formula1>
    </dataValidation>
    <dataValidation type="list" allowBlank="1" showInputMessage="1" showErrorMessage="1" sqref="C95:C103" xr:uid="{A4BB9B7B-BF4B-4EF7-807F-FDCA78AE2F04}">
      <formula1>$G$106:$G$110</formula1>
    </dataValidation>
    <dataValidation type="list" allowBlank="1" showInputMessage="1" showErrorMessage="1" sqref="C48:C56 C24:C26" xr:uid="{B65307BC-98D4-4310-8AEE-6E4927819407}">
      <formula1>$G$59:$G$63</formula1>
    </dataValidation>
    <dataValidation type="list" allowBlank="1" showInputMessage="1" showErrorMessage="1" sqref="C71:C79" xr:uid="{54AB4DE1-F491-43CB-9F1A-DFF3D14198F9}">
      <formula1>$G$82:$G$86</formula1>
    </dataValidation>
    <dataValidation type="list" allowBlank="1" showInputMessage="1" showErrorMessage="1" sqref="C27:C33" xr:uid="{A16CEFD9-55E5-44D0-BD5A-E01EB2909C3A}">
      <formula1>$G$36:$G$40</formula1>
    </dataValidation>
    <dataValidation type="list" allowBlank="1" showInputMessage="1" showErrorMessage="1" sqref="C124 C244 C172 C196 C220" xr:uid="{CBC617D0-1057-4944-B2C3-47FA00A89BC3}">
      <formula1>G135:G137</formula1>
    </dataValidation>
    <dataValidation type="list" allowBlank="1" showInputMessage="1" showErrorMessage="1" sqref="C94" xr:uid="{FC894D6E-BE64-4621-AED4-A9BC34AA9382}">
      <formula1>G106:G110</formula1>
    </dataValidation>
    <dataValidation type="list" allowBlank="1" showInputMessage="1" showErrorMessage="1" sqref="C125 C245 C173 C197 C221" xr:uid="{427AD56B-FECD-4890-95CE-A1CC797BF173}">
      <formula1>G129:G133</formula1>
    </dataValidation>
    <dataValidation type="list" allowBlank="1" showInputMessage="1" showErrorMessage="1" sqref="C126 C246 C174 C198 C222" xr:uid="{8E7782D4-88D6-42B7-9614-733F4E37827B}">
      <formula1>G129:G133</formula1>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D50125-B400-4108-BE74-80AEF7957C12}">
  <dimension ref="A1:AD83"/>
  <sheetViews>
    <sheetView zoomScale="70" zoomScaleNormal="70" workbookViewId="0">
      <selection activeCell="D9" sqref="D9"/>
    </sheetView>
  </sheetViews>
  <sheetFormatPr baseColWidth="10" defaultColWidth="11" defaultRowHeight="12.75" x14ac:dyDescent="0.2"/>
  <cols>
    <col min="1" max="1" width="24" style="146" customWidth="1"/>
    <col min="2" max="2" width="22.140625" style="146" customWidth="1"/>
    <col min="3" max="4" width="17" style="146" customWidth="1"/>
    <col min="5" max="5" width="25" style="146" customWidth="1"/>
    <col min="6" max="7" width="17.42578125" style="146" customWidth="1"/>
    <col min="8" max="8" width="51.42578125" style="146" customWidth="1"/>
    <col min="9" max="9" width="18.42578125" style="146" customWidth="1"/>
    <col min="10" max="10" width="28.85546875" style="146" customWidth="1"/>
    <col min="11" max="12" width="25.140625" style="146" customWidth="1"/>
    <col min="13" max="13" width="10" style="146" bestFit="1" customWidth="1"/>
    <col min="14" max="14" width="30.85546875" style="146" customWidth="1"/>
    <col min="15" max="15" width="6" style="143" customWidth="1"/>
    <col min="16" max="16" width="11" style="143"/>
    <col min="17" max="17" width="5.85546875" style="271" hidden="1" customWidth="1"/>
    <col min="18" max="18" width="14.7109375" style="279" hidden="1" customWidth="1"/>
    <col min="19" max="19" width="11" style="146"/>
    <col min="20" max="24" width="11.42578125" style="146" customWidth="1"/>
    <col min="25" max="257" width="11" style="146"/>
    <col min="258" max="258" width="24" style="146" customWidth="1"/>
    <col min="259" max="259" width="22.140625" style="146" customWidth="1"/>
    <col min="260" max="261" width="17" style="146" customWidth="1"/>
    <col min="262" max="262" width="25" style="146" customWidth="1"/>
    <col min="263" max="263" width="17.42578125" style="146" customWidth="1"/>
    <col min="264" max="264" width="51.42578125" style="146" customWidth="1"/>
    <col min="265" max="265" width="18.42578125" style="146" customWidth="1"/>
    <col min="266" max="266" width="28.85546875" style="146" customWidth="1"/>
    <col min="267" max="269" width="25.140625" style="146" customWidth="1"/>
    <col min="270" max="270" width="30.85546875" style="146" customWidth="1"/>
    <col min="271" max="271" width="6" style="146" customWidth="1"/>
    <col min="272" max="272" width="11" style="146"/>
    <col min="273" max="273" width="5.85546875" style="146" customWidth="1"/>
    <col min="274" max="274" width="14.7109375" style="146" customWidth="1"/>
    <col min="275" max="275" width="11" style="146"/>
    <col min="276" max="280" width="11.42578125" style="146" customWidth="1"/>
    <col min="281" max="513" width="11" style="146"/>
    <col min="514" max="514" width="24" style="146" customWidth="1"/>
    <col min="515" max="515" width="22.140625" style="146" customWidth="1"/>
    <col min="516" max="517" width="17" style="146" customWidth="1"/>
    <col min="518" max="518" width="25" style="146" customWidth="1"/>
    <col min="519" max="519" width="17.42578125" style="146" customWidth="1"/>
    <col min="520" max="520" width="51.42578125" style="146" customWidth="1"/>
    <col min="521" max="521" width="18.42578125" style="146" customWidth="1"/>
    <col min="522" max="522" width="28.85546875" style="146" customWidth="1"/>
    <col min="523" max="525" width="25.140625" style="146" customWidth="1"/>
    <col min="526" max="526" width="30.85546875" style="146" customWidth="1"/>
    <col min="527" max="527" width="6" style="146" customWidth="1"/>
    <col min="528" max="528" width="11" style="146"/>
    <col min="529" max="529" width="5.85546875" style="146" customWidth="1"/>
    <col min="530" max="530" width="14.7109375" style="146" customWidth="1"/>
    <col min="531" max="531" width="11" style="146"/>
    <col min="532" max="536" width="11.42578125" style="146" customWidth="1"/>
    <col min="537" max="769" width="11" style="146"/>
    <col min="770" max="770" width="24" style="146" customWidth="1"/>
    <col min="771" max="771" width="22.140625" style="146" customWidth="1"/>
    <col min="772" max="773" width="17" style="146" customWidth="1"/>
    <col min="774" max="774" width="25" style="146" customWidth="1"/>
    <col min="775" max="775" width="17.42578125" style="146" customWidth="1"/>
    <col min="776" max="776" width="51.42578125" style="146" customWidth="1"/>
    <col min="777" max="777" width="18.42578125" style="146" customWidth="1"/>
    <col min="778" max="778" width="28.85546875" style="146" customWidth="1"/>
    <col min="779" max="781" width="25.140625" style="146" customWidth="1"/>
    <col min="782" max="782" width="30.85546875" style="146" customWidth="1"/>
    <col min="783" max="783" width="6" style="146" customWidth="1"/>
    <col min="784" max="784" width="11" style="146"/>
    <col min="785" max="785" width="5.85546875" style="146" customWidth="1"/>
    <col min="786" max="786" width="14.7109375" style="146" customWidth="1"/>
    <col min="787" max="787" width="11" style="146"/>
    <col min="788" max="792" width="11.42578125" style="146" customWidth="1"/>
    <col min="793" max="1025" width="11" style="146"/>
    <col min="1026" max="1026" width="24" style="146" customWidth="1"/>
    <col min="1027" max="1027" width="22.140625" style="146" customWidth="1"/>
    <col min="1028" max="1029" width="17" style="146" customWidth="1"/>
    <col min="1030" max="1030" width="25" style="146" customWidth="1"/>
    <col min="1031" max="1031" width="17.42578125" style="146" customWidth="1"/>
    <col min="1032" max="1032" width="51.42578125" style="146" customWidth="1"/>
    <col min="1033" max="1033" width="18.42578125" style="146" customWidth="1"/>
    <col min="1034" max="1034" width="28.85546875" style="146" customWidth="1"/>
    <col min="1035" max="1037" width="25.140625" style="146" customWidth="1"/>
    <col min="1038" max="1038" width="30.85546875" style="146" customWidth="1"/>
    <col min="1039" max="1039" width="6" style="146" customWidth="1"/>
    <col min="1040" max="1040" width="11" style="146"/>
    <col min="1041" max="1041" width="5.85546875" style="146" customWidth="1"/>
    <col min="1042" max="1042" width="14.7109375" style="146" customWidth="1"/>
    <col min="1043" max="1043" width="11" style="146"/>
    <col min="1044" max="1048" width="11.42578125" style="146" customWidth="1"/>
    <col min="1049" max="1281" width="11" style="146"/>
    <col min="1282" max="1282" width="24" style="146" customWidth="1"/>
    <col min="1283" max="1283" width="22.140625" style="146" customWidth="1"/>
    <col min="1284" max="1285" width="17" style="146" customWidth="1"/>
    <col min="1286" max="1286" width="25" style="146" customWidth="1"/>
    <col min="1287" max="1287" width="17.42578125" style="146" customWidth="1"/>
    <col min="1288" max="1288" width="51.42578125" style="146" customWidth="1"/>
    <col min="1289" max="1289" width="18.42578125" style="146" customWidth="1"/>
    <col min="1290" max="1290" width="28.85546875" style="146" customWidth="1"/>
    <col min="1291" max="1293" width="25.140625" style="146" customWidth="1"/>
    <col min="1294" max="1294" width="30.85546875" style="146" customWidth="1"/>
    <col min="1295" max="1295" width="6" style="146" customWidth="1"/>
    <col min="1296" max="1296" width="11" style="146"/>
    <col min="1297" max="1297" width="5.85546875" style="146" customWidth="1"/>
    <col min="1298" max="1298" width="14.7109375" style="146" customWidth="1"/>
    <col min="1299" max="1299" width="11" style="146"/>
    <col min="1300" max="1304" width="11.42578125" style="146" customWidth="1"/>
    <col min="1305" max="1537" width="11" style="146"/>
    <col min="1538" max="1538" width="24" style="146" customWidth="1"/>
    <col min="1539" max="1539" width="22.140625" style="146" customWidth="1"/>
    <col min="1540" max="1541" width="17" style="146" customWidth="1"/>
    <col min="1542" max="1542" width="25" style="146" customWidth="1"/>
    <col min="1543" max="1543" width="17.42578125" style="146" customWidth="1"/>
    <col min="1544" max="1544" width="51.42578125" style="146" customWidth="1"/>
    <col min="1545" max="1545" width="18.42578125" style="146" customWidth="1"/>
    <col min="1546" max="1546" width="28.85546875" style="146" customWidth="1"/>
    <col min="1547" max="1549" width="25.140625" style="146" customWidth="1"/>
    <col min="1550" max="1550" width="30.85546875" style="146" customWidth="1"/>
    <col min="1551" max="1551" width="6" style="146" customWidth="1"/>
    <col min="1552" max="1552" width="11" style="146"/>
    <col min="1553" max="1553" width="5.85546875" style="146" customWidth="1"/>
    <col min="1554" max="1554" width="14.7109375" style="146" customWidth="1"/>
    <col min="1555" max="1555" width="11" style="146"/>
    <col min="1556" max="1560" width="11.42578125" style="146" customWidth="1"/>
    <col min="1561" max="1793" width="11" style="146"/>
    <col min="1794" max="1794" width="24" style="146" customWidth="1"/>
    <col min="1795" max="1795" width="22.140625" style="146" customWidth="1"/>
    <col min="1796" max="1797" width="17" style="146" customWidth="1"/>
    <col min="1798" max="1798" width="25" style="146" customWidth="1"/>
    <col min="1799" max="1799" width="17.42578125" style="146" customWidth="1"/>
    <col min="1800" max="1800" width="51.42578125" style="146" customWidth="1"/>
    <col min="1801" max="1801" width="18.42578125" style="146" customWidth="1"/>
    <col min="1802" max="1802" width="28.85546875" style="146" customWidth="1"/>
    <col min="1803" max="1805" width="25.140625" style="146" customWidth="1"/>
    <col min="1806" max="1806" width="30.85546875" style="146" customWidth="1"/>
    <col min="1807" max="1807" width="6" style="146" customWidth="1"/>
    <col min="1808" max="1808" width="11" style="146"/>
    <col min="1809" max="1809" width="5.85546875" style="146" customWidth="1"/>
    <col min="1810" max="1810" width="14.7109375" style="146" customWidth="1"/>
    <col min="1811" max="1811" width="11" style="146"/>
    <col min="1812" max="1816" width="11.42578125" style="146" customWidth="1"/>
    <col min="1817" max="2049" width="11" style="146"/>
    <col min="2050" max="2050" width="24" style="146" customWidth="1"/>
    <col min="2051" max="2051" width="22.140625" style="146" customWidth="1"/>
    <col min="2052" max="2053" width="17" style="146" customWidth="1"/>
    <col min="2054" max="2054" width="25" style="146" customWidth="1"/>
    <col min="2055" max="2055" width="17.42578125" style="146" customWidth="1"/>
    <col min="2056" max="2056" width="51.42578125" style="146" customWidth="1"/>
    <col min="2057" max="2057" width="18.42578125" style="146" customWidth="1"/>
    <col min="2058" max="2058" width="28.85546875" style="146" customWidth="1"/>
    <col min="2059" max="2061" width="25.140625" style="146" customWidth="1"/>
    <col min="2062" max="2062" width="30.85546875" style="146" customWidth="1"/>
    <col min="2063" max="2063" width="6" style="146" customWidth="1"/>
    <col min="2064" max="2064" width="11" style="146"/>
    <col min="2065" max="2065" width="5.85546875" style="146" customWidth="1"/>
    <col min="2066" max="2066" width="14.7109375" style="146" customWidth="1"/>
    <col min="2067" max="2067" width="11" style="146"/>
    <col min="2068" max="2072" width="11.42578125" style="146" customWidth="1"/>
    <col min="2073" max="2305" width="11" style="146"/>
    <col min="2306" max="2306" width="24" style="146" customWidth="1"/>
    <col min="2307" max="2307" width="22.140625" style="146" customWidth="1"/>
    <col min="2308" max="2309" width="17" style="146" customWidth="1"/>
    <col min="2310" max="2310" width="25" style="146" customWidth="1"/>
    <col min="2311" max="2311" width="17.42578125" style="146" customWidth="1"/>
    <col min="2312" max="2312" width="51.42578125" style="146" customWidth="1"/>
    <col min="2313" max="2313" width="18.42578125" style="146" customWidth="1"/>
    <col min="2314" max="2314" width="28.85546875" style="146" customWidth="1"/>
    <col min="2315" max="2317" width="25.140625" style="146" customWidth="1"/>
    <col min="2318" max="2318" width="30.85546875" style="146" customWidth="1"/>
    <col min="2319" max="2319" width="6" style="146" customWidth="1"/>
    <col min="2320" max="2320" width="11" style="146"/>
    <col min="2321" max="2321" width="5.85546875" style="146" customWidth="1"/>
    <col min="2322" max="2322" width="14.7109375" style="146" customWidth="1"/>
    <col min="2323" max="2323" width="11" style="146"/>
    <col min="2324" max="2328" width="11.42578125" style="146" customWidth="1"/>
    <col min="2329" max="2561" width="11" style="146"/>
    <col min="2562" max="2562" width="24" style="146" customWidth="1"/>
    <col min="2563" max="2563" width="22.140625" style="146" customWidth="1"/>
    <col min="2564" max="2565" width="17" style="146" customWidth="1"/>
    <col min="2566" max="2566" width="25" style="146" customWidth="1"/>
    <col min="2567" max="2567" width="17.42578125" style="146" customWidth="1"/>
    <col min="2568" max="2568" width="51.42578125" style="146" customWidth="1"/>
    <col min="2569" max="2569" width="18.42578125" style="146" customWidth="1"/>
    <col min="2570" max="2570" width="28.85546875" style="146" customWidth="1"/>
    <col min="2571" max="2573" width="25.140625" style="146" customWidth="1"/>
    <col min="2574" max="2574" width="30.85546875" style="146" customWidth="1"/>
    <col min="2575" max="2575" width="6" style="146" customWidth="1"/>
    <col min="2576" max="2576" width="11" style="146"/>
    <col min="2577" max="2577" width="5.85546875" style="146" customWidth="1"/>
    <col min="2578" max="2578" width="14.7109375" style="146" customWidth="1"/>
    <col min="2579" max="2579" width="11" style="146"/>
    <col min="2580" max="2584" width="11.42578125" style="146" customWidth="1"/>
    <col min="2585" max="2817" width="11" style="146"/>
    <col min="2818" max="2818" width="24" style="146" customWidth="1"/>
    <col min="2819" max="2819" width="22.140625" style="146" customWidth="1"/>
    <col min="2820" max="2821" width="17" style="146" customWidth="1"/>
    <col min="2822" max="2822" width="25" style="146" customWidth="1"/>
    <col min="2823" max="2823" width="17.42578125" style="146" customWidth="1"/>
    <col min="2824" max="2824" width="51.42578125" style="146" customWidth="1"/>
    <col min="2825" max="2825" width="18.42578125" style="146" customWidth="1"/>
    <col min="2826" max="2826" width="28.85546875" style="146" customWidth="1"/>
    <col min="2827" max="2829" width="25.140625" style="146" customWidth="1"/>
    <col min="2830" max="2830" width="30.85546875" style="146" customWidth="1"/>
    <col min="2831" max="2831" width="6" style="146" customWidth="1"/>
    <col min="2832" max="2832" width="11" style="146"/>
    <col min="2833" max="2833" width="5.85546875" style="146" customWidth="1"/>
    <col min="2834" max="2834" width="14.7109375" style="146" customWidth="1"/>
    <col min="2835" max="2835" width="11" style="146"/>
    <col min="2836" max="2840" width="11.42578125" style="146" customWidth="1"/>
    <col min="2841" max="3073" width="11" style="146"/>
    <col min="3074" max="3074" width="24" style="146" customWidth="1"/>
    <col min="3075" max="3075" width="22.140625" style="146" customWidth="1"/>
    <col min="3076" max="3077" width="17" style="146" customWidth="1"/>
    <col min="3078" max="3078" width="25" style="146" customWidth="1"/>
    <col min="3079" max="3079" width="17.42578125" style="146" customWidth="1"/>
    <col min="3080" max="3080" width="51.42578125" style="146" customWidth="1"/>
    <col min="3081" max="3081" width="18.42578125" style="146" customWidth="1"/>
    <col min="3082" max="3082" width="28.85546875" style="146" customWidth="1"/>
    <col min="3083" max="3085" width="25.140625" style="146" customWidth="1"/>
    <col min="3086" max="3086" width="30.85546875" style="146" customWidth="1"/>
    <col min="3087" max="3087" width="6" style="146" customWidth="1"/>
    <col min="3088" max="3088" width="11" style="146"/>
    <col min="3089" max="3089" width="5.85546875" style="146" customWidth="1"/>
    <col min="3090" max="3090" width="14.7109375" style="146" customWidth="1"/>
    <col min="3091" max="3091" width="11" style="146"/>
    <col min="3092" max="3096" width="11.42578125" style="146" customWidth="1"/>
    <col min="3097" max="3329" width="11" style="146"/>
    <col min="3330" max="3330" width="24" style="146" customWidth="1"/>
    <col min="3331" max="3331" width="22.140625" style="146" customWidth="1"/>
    <col min="3332" max="3333" width="17" style="146" customWidth="1"/>
    <col min="3334" max="3334" width="25" style="146" customWidth="1"/>
    <col min="3335" max="3335" width="17.42578125" style="146" customWidth="1"/>
    <col min="3336" max="3336" width="51.42578125" style="146" customWidth="1"/>
    <col min="3337" max="3337" width="18.42578125" style="146" customWidth="1"/>
    <col min="3338" max="3338" width="28.85546875" style="146" customWidth="1"/>
    <col min="3339" max="3341" width="25.140625" style="146" customWidth="1"/>
    <col min="3342" max="3342" width="30.85546875" style="146" customWidth="1"/>
    <col min="3343" max="3343" width="6" style="146" customWidth="1"/>
    <col min="3344" max="3344" width="11" style="146"/>
    <col min="3345" max="3345" width="5.85546875" style="146" customWidth="1"/>
    <col min="3346" max="3346" width="14.7109375" style="146" customWidth="1"/>
    <col min="3347" max="3347" width="11" style="146"/>
    <col min="3348" max="3352" width="11.42578125" style="146" customWidth="1"/>
    <col min="3353" max="3585" width="11" style="146"/>
    <col min="3586" max="3586" width="24" style="146" customWidth="1"/>
    <col min="3587" max="3587" width="22.140625" style="146" customWidth="1"/>
    <col min="3588" max="3589" width="17" style="146" customWidth="1"/>
    <col min="3590" max="3590" width="25" style="146" customWidth="1"/>
    <col min="3591" max="3591" width="17.42578125" style="146" customWidth="1"/>
    <col min="3592" max="3592" width="51.42578125" style="146" customWidth="1"/>
    <col min="3593" max="3593" width="18.42578125" style="146" customWidth="1"/>
    <col min="3594" max="3594" width="28.85546875" style="146" customWidth="1"/>
    <col min="3595" max="3597" width="25.140625" style="146" customWidth="1"/>
    <col min="3598" max="3598" width="30.85546875" style="146" customWidth="1"/>
    <col min="3599" max="3599" width="6" style="146" customWidth="1"/>
    <col min="3600" max="3600" width="11" style="146"/>
    <col min="3601" max="3601" width="5.85546875" style="146" customWidth="1"/>
    <col min="3602" max="3602" width="14.7109375" style="146" customWidth="1"/>
    <col min="3603" max="3603" width="11" style="146"/>
    <col min="3604" max="3608" width="11.42578125" style="146" customWidth="1"/>
    <col min="3609" max="3841" width="11" style="146"/>
    <col min="3842" max="3842" width="24" style="146" customWidth="1"/>
    <col min="3843" max="3843" width="22.140625" style="146" customWidth="1"/>
    <col min="3844" max="3845" width="17" style="146" customWidth="1"/>
    <col min="3846" max="3846" width="25" style="146" customWidth="1"/>
    <col min="3847" max="3847" width="17.42578125" style="146" customWidth="1"/>
    <col min="3848" max="3848" width="51.42578125" style="146" customWidth="1"/>
    <col min="3849" max="3849" width="18.42578125" style="146" customWidth="1"/>
    <col min="3850" max="3850" width="28.85546875" style="146" customWidth="1"/>
    <col min="3851" max="3853" width="25.140625" style="146" customWidth="1"/>
    <col min="3854" max="3854" width="30.85546875" style="146" customWidth="1"/>
    <col min="3855" max="3855" width="6" style="146" customWidth="1"/>
    <col min="3856" max="3856" width="11" style="146"/>
    <col min="3857" max="3857" width="5.85546875" style="146" customWidth="1"/>
    <col min="3858" max="3858" width="14.7109375" style="146" customWidth="1"/>
    <col min="3859" max="3859" width="11" style="146"/>
    <col min="3860" max="3864" width="11.42578125" style="146" customWidth="1"/>
    <col min="3865" max="4097" width="11" style="146"/>
    <col min="4098" max="4098" width="24" style="146" customWidth="1"/>
    <col min="4099" max="4099" width="22.140625" style="146" customWidth="1"/>
    <col min="4100" max="4101" width="17" style="146" customWidth="1"/>
    <col min="4102" max="4102" width="25" style="146" customWidth="1"/>
    <col min="4103" max="4103" width="17.42578125" style="146" customWidth="1"/>
    <col min="4104" max="4104" width="51.42578125" style="146" customWidth="1"/>
    <col min="4105" max="4105" width="18.42578125" style="146" customWidth="1"/>
    <col min="4106" max="4106" width="28.85546875" style="146" customWidth="1"/>
    <col min="4107" max="4109" width="25.140625" style="146" customWidth="1"/>
    <col min="4110" max="4110" width="30.85546875" style="146" customWidth="1"/>
    <col min="4111" max="4111" width="6" style="146" customWidth="1"/>
    <col min="4112" max="4112" width="11" style="146"/>
    <col min="4113" max="4113" width="5.85546875" style="146" customWidth="1"/>
    <col min="4114" max="4114" width="14.7109375" style="146" customWidth="1"/>
    <col min="4115" max="4115" width="11" style="146"/>
    <col min="4116" max="4120" width="11.42578125" style="146" customWidth="1"/>
    <col min="4121" max="4353" width="11" style="146"/>
    <col min="4354" max="4354" width="24" style="146" customWidth="1"/>
    <col min="4355" max="4355" width="22.140625" style="146" customWidth="1"/>
    <col min="4356" max="4357" width="17" style="146" customWidth="1"/>
    <col min="4358" max="4358" width="25" style="146" customWidth="1"/>
    <col min="4359" max="4359" width="17.42578125" style="146" customWidth="1"/>
    <col min="4360" max="4360" width="51.42578125" style="146" customWidth="1"/>
    <col min="4361" max="4361" width="18.42578125" style="146" customWidth="1"/>
    <col min="4362" max="4362" width="28.85546875" style="146" customWidth="1"/>
    <col min="4363" max="4365" width="25.140625" style="146" customWidth="1"/>
    <col min="4366" max="4366" width="30.85546875" style="146" customWidth="1"/>
    <col min="4367" max="4367" width="6" style="146" customWidth="1"/>
    <col min="4368" max="4368" width="11" style="146"/>
    <col min="4369" max="4369" width="5.85546875" style="146" customWidth="1"/>
    <col min="4370" max="4370" width="14.7109375" style="146" customWidth="1"/>
    <col min="4371" max="4371" width="11" style="146"/>
    <col min="4372" max="4376" width="11.42578125" style="146" customWidth="1"/>
    <col min="4377" max="4609" width="11" style="146"/>
    <col min="4610" max="4610" width="24" style="146" customWidth="1"/>
    <col min="4611" max="4611" width="22.140625" style="146" customWidth="1"/>
    <col min="4612" max="4613" width="17" style="146" customWidth="1"/>
    <col min="4614" max="4614" width="25" style="146" customWidth="1"/>
    <col min="4615" max="4615" width="17.42578125" style="146" customWidth="1"/>
    <col min="4616" max="4616" width="51.42578125" style="146" customWidth="1"/>
    <col min="4617" max="4617" width="18.42578125" style="146" customWidth="1"/>
    <col min="4618" max="4618" width="28.85546875" style="146" customWidth="1"/>
    <col min="4619" max="4621" width="25.140625" style="146" customWidth="1"/>
    <col min="4622" max="4622" width="30.85546875" style="146" customWidth="1"/>
    <col min="4623" max="4623" width="6" style="146" customWidth="1"/>
    <col min="4624" max="4624" width="11" style="146"/>
    <col min="4625" max="4625" width="5.85546875" style="146" customWidth="1"/>
    <col min="4626" max="4626" width="14.7109375" style="146" customWidth="1"/>
    <col min="4627" max="4627" width="11" style="146"/>
    <col min="4628" max="4632" width="11.42578125" style="146" customWidth="1"/>
    <col min="4633" max="4865" width="11" style="146"/>
    <col min="4866" max="4866" width="24" style="146" customWidth="1"/>
    <col min="4867" max="4867" width="22.140625" style="146" customWidth="1"/>
    <col min="4868" max="4869" width="17" style="146" customWidth="1"/>
    <col min="4870" max="4870" width="25" style="146" customWidth="1"/>
    <col min="4871" max="4871" width="17.42578125" style="146" customWidth="1"/>
    <col min="4872" max="4872" width="51.42578125" style="146" customWidth="1"/>
    <col min="4873" max="4873" width="18.42578125" style="146" customWidth="1"/>
    <col min="4874" max="4874" width="28.85546875" style="146" customWidth="1"/>
    <col min="4875" max="4877" width="25.140625" style="146" customWidth="1"/>
    <col min="4878" max="4878" width="30.85546875" style="146" customWidth="1"/>
    <col min="4879" max="4879" width="6" style="146" customWidth="1"/>
    <col min="4880" max="4880" width="11" style="146"/>
    <col min="4881" max="4881" width="5.85546875" style="146" customWidth="1"/>
    <col min="4882" max="4882" width="14.7109375" style="146" customWidth="1"/>
    <col min="4883" max="4883" width="11" style="146"/>
    <col min="4884" max="4888" width="11.42578125" style="146" customWidth="1"/>
    <col min="4889" max="5121" width="11" style="146"/>
    <col min="5122" max="5122" width="24" style="146" customWidth="1"/>
    <col min="5123" max="5123" width="22.140625" style="146" customWidth="1"/>
    <col min="5124" max="5125" width="17" style="146" customWidth="1"/>
    <col min="5126" max="5126" width="25" style="146" customWidth="1"/>
    <col min="5127" max="5127" width="17.42578125" style="146" customWidth="1"/>
    <col min="5128" max="5128" width="51.42578125" style="146" customWidth="1"/>
    <col min="5129" max="5129" width="18.42578125" style="146" customWidth="1"/>
    <col min="5130" max="5130" width="28.85546875" style="146" customWidth="1"/>
    <col min="5131" max="5133" width="25.140625" style="146" customWidth="1"/>
    <col min="5134" max="5134" width="30.85546875" style="146" customWidth="1"/>
    <col min="5135" max="5135" width="6" style="146" customWidth="1"/>
    <col min="5136" max="5136" width="11" style="146"/>
    <col min="5137" max="5137" width="5.85546875" style="146" customWidth="1"/>
    <col min="5138" max="5138" width="14.7109375" style="146" customWidth="1"/>
    <col min="5139" max="5139" width="11" style="146"/>
    <col min="5140" max="5144" width="11.42578125" style="146" customWidth="1"/>
    <col min="5145" max="5377" width="11" style="146"/>
    <col min="5378" max="5378" width="24" style="146" customWidth="1"/>
    <col min="5379" max="5379" width="22.140625" style="146" customWidth="1"/>
    <col min="5380" max="5381" width="17" style="146" customWidth="1"/>
    <col min="5382" max="5382" width="25" style="146" customWidth="1"/>
    <col min="5383" max="5383" width="17.42578125" style="146" customWidth="1"/>
    <col min="5384" max="5384" width="51.42578125" style="146" customWidth="1"/>
    <col min="5385" max="5385" width="18.42578125" style="146" customWidth="1"/>
    <col min="5386" max="5386" width="28.85546875" style="146" customWidth="1"/>
    <col min="5387" max="5389" width="25.140625" style="146" customWidth="1"/>
    <col min="5390" max="5390" width="30.85546875" style="146" customWidth="1"/>
    <col min="5391" max="5391" width="6" style="146" customWidth="1"/>
    <col min="5392" max="5392" width="11" style="146"/>
    <col min="5393" max="5393" width="5.85546875" style="146" customWidth="1"/>
    <col min="5394" max="5394" width="14.7109375" style="146" customWidth="1"/>
    <col min="5395" max="5395" width="11" style="146"/>
    <col min="5396" max="5400" width="11.42578125" style="146" customWidth="1"/>
    <col min="5401" max="5633" width="11" style="146"/>
    <col min="5634" max="5634" width="24" style="146" customWidth="1"/>
    <col min="5635" max="5635" width="22.140625" style="146" customWidth="1"/>
    <col min="5636" max="5637" width="17" style="146" customWidth="1"/>
    <col min="5638" max="5638" width="25" style="146" customWidth="1"/>
    <col min="5639" max="5639" width="17.42578125" style="146" customWidth="1"/>
    <col min="5640" max="5640" width="51.42578125" style="146" customWidth="1"/>
    <col min="5641" max="5641" width="18.42578125" style="146" customWidth="1"/>
    <col min="5642" max="5642" width="28.85546875" style="146" customWidth="1"/>
    <col min="5643" max="5645" width="25.140625" style="146" customWidth="1"/>
    <col min="5646" max="5646" width="30.85546875" style="146" customWidth="1"/>
    <col min="5647" max="5647" width="6" style="146" customWidth="1"/>
    <col min="5648" max="5648" width="11" style="146"/>
    <col min="5649" max="5649" width="5.85546875" style="146" customWidth="1"/>
    <col min="5650" max="5650" width="14.7109375" style="146" customWidth="1"/>
    <col min="5651" max="5651" width="11" style="146"/>
    <col min="5652" max="5656" width="11.42578125" style="146" customWidth="1"/>
    <col min="5657" max="5889" width="11" style="146"/>
    <col min="5890" max="5890" width="24" style="146" customWidth="1"/>
    <col min="5891" max="5891" width="22.140625" style="146" customWidth="1"/>
    <col min="5892" max="5893" width="17" style="146" customWidth="1"/>
    <col min="5894" max="5894" width="25" style="146" customWidth="1"/>
    <col min="5895" max="5895" width="17.42578125" style="146" customWidth="1"/>
    <col min="5896" max="5896" width="51.42578125" style="146" customWidth="1"/>
    <col min="5897" max="5897" width="18.42578125" style="146" customWidth="1"/>
    <col min="5898" max="5898" width="28.85546875" style="146" customWidth="1"/>
    <col min="5899" max="5901" width="25.140625" style="146" customWidth="1"/>
    <col min="5902" max="5902" width="30.85546875" style="146" customWidth="1"/>
    <col min="5903" max="5903" width="6" style="146" customWidth="1"/>
    <col min="5904" max="5904" width="11" style="146"/>
    <col min="5905" max="5905" width="5.85546875" style="146" customWidth="1"/>
    <col min="5906" max="5906" width="14.7109375" style="146" customWidth="1"/>
    <col min="5907" max="5907" width="11" style="146"/>
    <col min="5908" max="5912" width="11.42578125" style="146" customWidth="1"/>
    <col min="5913" max="6145" width="11" style="146"/>
    <col min="6146" max="6146" width="24" style="146" customWidth="1"/>
    <col min="6147" max="6147" width="22.140625" style="146" customWidth="1"/>
    <col min="6148" max="6149" width="17" style="146" customWidth="1"/>
    <col min="6150" max="6150" width="25" style="146" customWidth="1"/>
    <col min="6151" max="6151" width="17.42578125" style="146" customWidth="1"/>
    <col min="6152" max="6152" width="51.42578125" style="146" customWidth="1"/>
    <col min="6153" max="6153" width="18.42578125" style="146" customWidth="1"/>
    <col min="6154" max="6154" width="28.85546875" style="146" customWidth="1"/>
    <col min="6155" max="6157" width="25.140625" style="146" customWidth="1"/>
    <col min="6158" max="6158" width="30.85546875" style="146" customWidth="1"/>
    <col min="6159" max="6159" width="6" style="146" customWidth="1"/>
    <col min="6160" max="6160" width="11" style="146"/>
    <col min="6161" max="6161" width="5.85546875" style="146" customWidth="1"/>
    <col min="6162" max="6162" width="14.7109375" style="146" customWidth="1"/>
    <col min="6163" max="6163" width="11" style="146"/>
    <col min="6164" max="6168" width="11.42578125" style="146" customWidth="1"/>
    <col min="6169" max="6401" width="11" style="146"/>
    <col min="6402" max="6402" width="24" style="146" customWidth="1"/>
    <col min="6403" max="6403" width="22.140625" style="146" customWidth="1"/>
    <col min="6404" max="6405" width="17" style="146" customWidth="1"/>
    <col min="6406" max="6406" width="25" style="146" customWidth="1"/>
    <col min="6407" max="6407" width="17.42578125" style="146" customWidth="1"/>
    <col min="6408" max="6408" width="51.42578125" style="146" customWidth="1"/>
    <col min="6409" max="6409" width="18.42578125" style="146" customWidth="1"/>
    <col min="6410" max="6410" width="28.85546875" style="146" customWidth="1"/>
    <col min="6411" max="6413" width="25.140625" style="146" customWidth="1"/>
    <col min="6414" max="6414" width="30.85546875" style="146" customWidth="1"/>
    <col min="6415" max="6415" width="6" style="146" customWidth="1"/>
    <col min="6416" max="6416" width="11" style="146"/>
    <col min="6417" max="6417" width="5.85546875" style="146" customWidth="1"/>
    <col min="6418" max="6418" width="14.7109375" style="146" customWidth="1"/>
    <col min="6419" max="6419" width="11" style="146"/>
    <col min="6420" max="6424" width="11.42578125" style="146" customWidth="1"/>
    <col min="6425" max="6657" width="11" style="146"/>
    <col min="6658" max="6658" width="24" style="146" customWidth="1"/>
    <col min="6659" max="6659" width="22.140625" style="146" customWidth="1"/>
    <col min="6660" max="6661" width="17" style="146" customWidth="1"/>
    <col min="6662" max="6662" width="25" style="146" customWidth="1"/>
    <col min="6663" max="6663" width="17.42578125" style="146" customWidth="1"/>
    <col min="6664" max="6664" width="51.42578125" style="146" customWidth="1"/>
    <col min="6665" max="6665" width="18.42578125" style="146" customWidth="1"/>
    <col min="6666" max="6666" width="28.85546875" style="146" customWidth="1"/>
    <col min="6667" max="6669" width="25.140625" style="146" customWidth="1"/>
    <col min="6670" max="6670" width="30.85546875" style="146" customWidth="1"/>
    <col min="6671" max="6671" width="6" style="146" customWidth="1"/>
    <col min="6672" max="6672" width="11" style="146"/>
    <col min="6673" max="6673" width="5.85546875" style="146" customWidth="1"/>
    <col min="6674" max="6674" width="14.7109375" style="146" customWidth="1"/>
    <col min="6675" max="6675" width="11" style="146"/>
    <col min="6676" max="6680" width="11.42578125" style="146" customWidth="1"/>
    <col min="6681" max="6913" width="11" style="146"/>
    <col min="6914" max="6914" width="24" style="146" customWidth="1"/>
    <col min="6915" max="6915" width="22.140625" style="146" customWidth="1"/>
    <col min="6916" max="6917" width="17" style="146" customWidth="1"/>
    <col min="6918" max="6918" width="25" style="146" customWidth="1"/>
    <col min="6919" max="6919" width="17.42578125" style="146" customWidth="1"/>
    <col min="6920" max="6920" width="51.42578125" style="146" customWidth="1"/>
    <col min="6921" max="6921" width="18.42578125" style="146" customWidth="1"/>
    <col min="6922" max="6922" width="28.85546875" style="146" customWidth="1"/>
    <col min="6923" max="6925" width="25.140625" style="146" customWidth="1"/>
    <col min="6926" max="6926" width="30.85546875" style="146" customWidth="1"/>
    <col min="6927" max="6927" width="6" style="146" customWidth="1"/>
    <col min="6928" max="6928" width="11" style="146"/>
    <col min="6929" max="6929" width="5.85546875" style="146" customWidth="1"/>
    <col min="6930" max="6930" width="14.7109375" style="146" customWidth="1"/>
    <col min="6931" max="6931" width="11" style="146"/>
    <col min="6932" max="6936" width="11.42578125" style="146" customWidth="1"/>
    <col min="6937" max="7169" width="11" style="146"/>
    <col min="7170" max="7170" width="24" style="146" customWidth="1"/>
    <col min="7171" max="7171" width="22.140625" style="146" customWidth="1"/>
    <col min="7172" max="7173" width="17" style="146" customWidth="1"/>
    <col min="7174" max="7174" width="25" style="146" customWidth="1"/>
    <col min="7175" max="7175" width="17.42578125" style="146" customWidth="1"/>
    <col min="7176" max="7176" width="51.42578125" style="146" customWidth="1"/>
    <col min="7177" max="7177" width="18.42578125" style="146" customWidth="1"/>
    <col min="7178" max="7178" width="28.85546875" style="146" customWidth="1"/>
    <col min="7179" max="7181" width="25.140625" style="146" customWidth="1"/>
    <col min="7182" max="7182" width="30.85546875" style="146" customWidth="1"/>
    <col min="7183" max="7183" width="6" style="146" customWidth="1"/>
    <col min="7184" max="7184" width="11" style="146"/>
    <col min="7185" max="7185" width="5.85546875" style="146" customWidth="1"/>
    <col min="7186" max="7186" width="14.7109375" style="146" customWidth="1"/>
    <col min="7187" max="7187" width="11" style="146"/>
    <col min="7188" max="7192" width="11.42578125" style="146" customWidth="1"/>
    <col min="7193" max="7425" width="11" style="146"/>
    <col min="7426" max="7426" width="24" style="146" customWidth="1"/>
    <col min="7427" max="7427" width="22.140625" style="146" customWidth="1"/>
    <col min="7428" max="7429" width="17" style="146" customWidth="1"/>
    <col min="7430" max="7430" width="25" style="146" customWidth="1"/>
    <col min="7431" max="7431" width="17.42578125" style="146" customWidth="1"/>
    <col min="7432" max="7432" width="51.42578125" style="146" customWidth="1"/>
    <col min="7433" max="7433" width="18.42578125" style="146" customWidth="1"/>
    <col min="7434" max="7434" width="28.85546875" style="146" customWidth="1"/>
    <col min="7435" max="7437" width="25.140625" style="146" customWidth="1"/>
    <col min="7438" max="7438" width="30.85546875" style="146" customWidth="1"/>
    <col min="7439" max="7439" width="6" style="146" customWidth="1"/>
    <col min="7440" max="7440" width="11" style="146"/>
    <col min="7441" max="7441" width="5.85546875" style="146" customWidth="1"/>
    <col min="7442" max="7442" width="14.7109375" style="146" customWidth="1"/>
    <col min="7443" max="7443" width="11" style="146"/>
    <col min="7444" max="7448" width="11.42578125" style="146" customWidth="1"/>
    <col min="7449" max="7681" width="11" style="146"/>
    <col min="7682" max="7682" width="24" style="146" customWidth="1"/>
    <col min="7683" max="7683" width="22.140625" style="146" customWidth="1"/>
    <col min="7684" max="7685" width="17" style="146" customWidth="1"/>
    <col min="7686" max="7686" width="25" style="146" customWidth="1"/>
    <col min="7687" max="7687" width="17.42578125" style="146" customWidth="1"/>
    <col min="7688" max="7688" width="51.42578125" style="146" customWidth="1"/>
    <col min="7689" max="7689" width="18.42578125" style="146" customWidth="1"/>
    <col min="7690" max="7690" width="28.85546875" style="146" customWidth="1"/>
    <col min="7691" max="7693" width="25.140625" style="146" customWidth="1"/>
    <col min="7694" max="7694" width="30.85546875" style="146" customWidth="1"/>
    <col min="7695" max="7695" width="6" style="146" customWidth="1"/>
    <col min="7696" max="7696" width="11" style="146"/>
    <col min="7697" max="7697" width="5.85546875" style="146" customWidth="1"/>
    <col min="7698" max="7698" width="14.7109375" style="146" customWidth="1"/>
    <col min="7699" max="7699" width="11" style="146"/>
    <col min="7700" max="7704" width="11.42578125" style="146" customWidth="1"/>
    <col min="7705" max="7937" width="11" style="146"/>
    <col min="7938" max="7938" width="24" style="146" customWidth="1"/>
    <col min="7939" max="7939" width="22.140625" style="146" customWidth="1"/>
    <col min="7940" max="7941" width="17" style="146" customWidth="1"/>
    <col min="7942" max="7942" width="25" style="146" customWidth="1"/>
    <col min="7943" max="7943" width="17.42578125" style="146" customWidth="1"/>
    <col min="7944" max="7944" width="51.42578125" style="146" customWidth="1"/>
    <col min="7945" max="7945" width="18.42578125" style="146" customWidth="1"/>
    <col min="7946" max="7946" width="28.85546875" style="146" customWidth="1"/>
    <col min="7947" max="7949" width="25.140625" style="146" customWidth="1"/>
    <col min="7950" max="7950" width="30.85546875" style="146" customWidth="1"/>
    <col min="7951" max="7951" width="6" style="146" customWidth="1"/>
    <col min="7952" max="7952" width="11" style="146"/>
    <col min="7953" max="7953" width="5.85546875" style="146" customWidth="1"/>
    <col min="7954" max="7954" width="14.7109375" style="146" customWidth="1"/>
    <col min="7955" max="7955" width="11" style="146"/>
    <col min="7956" max="7960" width="11.42578125" style="146" customWidth="1"/>
    <col min="7961" max="8193" width="11" style="146"/>
    <col min="8194" max="8194" width="24" style="146" customWidth="1"/>
    <col min="8195" max="8195" width="22.140625" style="146" customWidth="1"/>
    <col min="8196" max="8197" width="17" style="146" customWidth="1"/>
    <col min="8198" max="8198" width="25" style="146" customWidth="1"/>
    <col min="8199" max="8199" width="17.42578125" style="146" customWidth="1"/>
    <col min="8200" max="8200" width="51.42578125" style="146" customWidth="1"/>
    <col min="8201" max="8201" width="18.42578125" style="146" customWidth="1"/>
    <col min="8202" max="8202" width="28.85546875" style="146" customWidth="1"/>
    <col min="8203" max="8205" width="25.140625" style="146" customWidth="1"/>
    <col min="8206" max="8206" width="30.85546875" style="146" customWidth="1"/>
    <col min="8207" max="8207" width="6" style="146" customWidth="1"/>
    <col min="8208" max="8208" width="11" style="146"/>
    <col min="8209" max="8209" width="5.85546875" style="146" customWidth="1"/>
    <col min="8210" max="8210" width="14.7109375" style="146" customWidth="1"/>
    <col min="8211" max="8211" width="11" style="146"/>
    <col min="8212" max="8216" width="11.42578125" style="146" customWidth="1"/>
    <col min="8217" max="8449" width="11" style="146"/>
    <col min="8450" max="8450" width="24" style="146" customWidth="1"/>
    <col min="8451" max="8451" width="22.140625" style="146" customWidth="1"/>
    <col min="8452" max="8453" width="17" style="146" customWidth="1"/>
    <col min="8454" max="8454" width="25" style="146" customWidth="1"/>
    <col min="8455" max="8455" width="17.42578125" style="146" customWidth="1"/>
    <col min="8456" max="8456" width="51.42578125" style="146" customWidth="1"/>
    <col min="8457" max="8457" width="18.42578125" style="146" customWidth="1"/>
    <col min="8458" max="8458" width="28.85546875" style="146" customWidth="1"/>
    <col min="8459" max="8461" width="25.140625" style="146" customWidth="1"/>
    <col min="8462" max="8462" width="30.85546875" style="146" customWidth="1"/>
    <col min="8463" max="8463" width="6" style="146" customWidth="1"/>
    <col min="8464" max="8464" width="11" style="146"/>
    <col min="8465" max="8465" width="5.85546875" style="146" customWidth="1"/>
    <col min="8466" max="8466" width="14.7109375" style="146" customWidth="1"/>
    <col min="8467" max="8467" width="11" style="146"/>
    <col min="8468" max="8472" width="11.42578125" style="146" customWidth="1"/>
    <col min="8473" max="8705" width="11" style="146"/>
    <col min="8706" max="8706" width="24" style="146" customWidth="1"/>
    <col min="8707" max="8707" width="22.140625" style="146" customWidth="1"/>
    <col min="8708" max="8709" width="17" style="146" customWidth="1"/>
    <col min="8710" max="8710" width="25" style="146" customWidth="1"/>
    <col min="8711" max="8711" width="17.42578125" style="146" customWidth="1"/>
    <col min="8712" max="8712" width="51.42578125" style="146" customWidth="1"/>
    <col min="8713" max="8713" width="18.42578125" style="146" customWidth="1"/>
    <col min="8714" max="8714" width="28.85546875" style="146" customWidth="1"/>
    <col min="8715" max="8717" width="25.140625" style="146" customWidth="1"/>
    <col min="8718" max="8718" width="30.85546875" style="146" customWidth="1"/>
    <col min="8719" max="8719" width="6" style="146" customWidth="1"/>
    <col min="8720" max="8720" width="11" style="146"/>
    <col min="8721" max="8721" width="5.85546875" style="146" customWidth="1"/>
    <col min="8722" max="8722" width="14.7109375" style="146" customWidth="1"/>
    <col min="8723" max="8723" width="11" style="146"/>
    <col min="8724" max="8728" width="11.42578125" style="146" customWidth="1"/>
    <col min="8729" max="8961" width="11" style="146"/>
    <col min="8962" max="8962" width="24" style="146" customWidth="1"/>
    <col min="8963" max="8963" width="22.140625" style="146" customWidth="1"/>
    <col min="8964" max="8965" width="17" style="146" customWidth="1"/>
    <col min="8966" max="8966" width="25" style="146" customWidth="1"/>
    <col min="8967" max="8967" width="17.42578125" style="146" customWidth="1"/>
    <col min="8968" max="8968" width="51.42578125" style="146" customWidth="1"/>
    <col min="8969" max="8969" width="18.42578125" style="146" customWidth="1"/>
    <col min="8970" max="8970" width="28.85546875" style="146" customWidth="1"/>
    <col min="8971" max="8973" width="25.140625" style="146" customWidth="1"/>
    <col min="8974" max="8974" width="30.85546875" style="146" customWidth="1"/>
    <col min="8975" max="8975" width="6" style="146" customWidth="1"/>
    <col min="8976" max="8976" width="11" style="146"/>
    <col min="8977" max="8977" width="5.85546875" style="146" customWidth="1"/>
    <col min="8978" max="8978" width="14.7109375" style="146" customWidth="1"/>
    <col min="8979" max="8979" width="11" style="146"/>
    <col min="8980" max="8984" width="11.42578125" style="146" customWidth="1"/>
    <col min="8985" max="9217" width="11" style="146"/>
    <col min="9218" max="9218" width="24" style="146" customWidth="1"/>
    <col min="9219" max="9219" width="22.140625" style="146" customWidth="1"/>
    <col min="9220" max="9221" width="17" style="146" customWidth="1"/>
    <col min="9222" max="9222" width="25" style="146" customWidth="1"/>
    <col min="9223" max="9223" width="17.42578125" style="146" customWidth="1"/>
    <col min="9224" max="9224" width="51.42578125" style="146" customWidth="1"/>
    <col min="9225" max="9225" width="18.42578125" style="146" customWidth="1"/>
    <col min="9226" max="9226" width="28.85546875" style="146" customWidth="1"/>
    <col min="9227" max="9229" width="25.140625" style="146" customWidth="1"/>
    <col min="9230" max="9230" width="30.85546875" style="146" customWidth="1"/>
    <col min="9231" max="9231" width="6" style="146" customWidth="1"/>
    <col min="9232" max="9232" width="11" style="146"/>
    <col min="9233" max="9233" width="5.85546875" style="146" customWidth="1"/>
    <col min="9234" max="9234" width="14.7109375" style="146" customWidth="1"/>
    <col min="9235" max="9235" width="11" style="146"/>
    <col min="9236" max="9240" width="11.42578125" style="146" customWidth="1"/>
    <col min="9241" max="9473" width="11" style="146"/>
    <col min="9474" max="9474" width="24" style="146" customWidth="1"/>
    <col min="9475" max="9475" width="22.140625" style="146" customWidth="1"/>
    <col min="9476" max="9477" width="17" style="146" customWidth="1"/>
    <col min="9478" max="9478" width="25" style="146" customWidth="1"/>
    <col min="9479" max="9479" width="17.42578125" style="146" customWidth="1"/>
    <col min="9480" max="9480" width="51.42578125" style="146" customWidth="1"/>
    <col min="9481" max="9481" width="18.42578125" style="146" customWidth="1"/>
    <col min="9482" max="9482" width="28.85546875" style="146" customWidth="1"/>
    <col min="9483" max="9485" width="25.140625" style="146" customWidth="1"/>
    <col min="9486" max="9486" width="30.85546875" style="146" customWidth="1"/>
    <col min="9487" max="9487" width="6" style="146" customWidth="1"/>
    <col min="9488" max="9488" width="11" style="146"/>
    <col min="9489" max="9489" width="5.85546875" style="146" customWidth="1"/>
    <col min="9490" max="9490" width="14.7109375" style="146" customWidth="1"/>
    <col min="9491" max="9491" width="11" style="146"/>
    <col min="9492" max="9496" width="11.42578125" style="146" customWidth="1"/>
    <col min="9497" max="9729" width="11" style="146"/>
    <col min="9730" max="9730" width="24" style="146" customWidth="1"/>
    <col min="9731" max="9731" width="22.140625" style="146" customWidth="1"/>
    <col min="9732" max="9733" width="17" style="146" customWidth="1"/>
    <col min="9734" max="9734" width="25" style="146" customWidth="1"/>
    <col min="9735" max="9735" width="17.42578125" style="146" customWidth="1"/>
    <col min="9736" max="9736" width="51.42578125" style="146" customWidth="1"/>
    <col min="9737" max="9737" width="18.42578125" style="146" customWidth="1"/>
    <col min="9738" max="9738" width="28.85546875" style="146" customWidth="1"/>
    <col min="9739" max="9741" width="25.140625" style="146" customWidth="1"/>
    <col min="9742" max="9742" width="30.85546875" style="146" customWidth="1"/>
    <col min="9743" max="9743" width="6" style="146" customWidth="1"/>
    <col min="9744" max="9744" width="11" style="146"/>
    <col min="9745" max="9745" width="5.85546875" style="146" customWidth="1"/>
    <col min="9746" max="9746" width="14.7109375" style="146" customWidth="1"/>
    <col min="9747" max="9747" width="11" style="146"/>
    <col min="9748" max="9752" width="11.42578125" style="146" customWidth="1"/>
    <col min="9753" max="9985" width="11" style="146"/>
    <col min="9986" max="9986" width="24" style="146" customWidth="1"/>
    <col min="9987" max="9987" width="22.140625" style="146" customWidth="1"/>
    <col min="9988" max="9989" width="17" style="146" customWidth="1"/>
    <col min="9990" max="9990" width="25" style="146" customWidth="1"/>
    <col min="9991" max="9991" width="17.42578125" style="146" customWidth="1"/>
    <col min="9992" max="9992" width="51.42578125" style="146" customWidth="1"/>
    <col min="9993" max="9993" width="18.42578125" style="146" customWidth="1"/>
    <col min="9994" max="9994" width="28.85546875" style="146" customWidth="1"/>
    <col min="9995" max="9997" width="25.140625" style="146" customWidth="1"/>
    <col min="9998" max="9998" width="30.85546875" style="146" customWidth="1"/>
    <col min="9999" max="9999" width="6" style="146" customWidth="1"/>
    <col min="10000" max="10000" width="11" style="146"/>
    <col min="10001" max="10001" width="5.85546875" style="146" customWidth="1"/>
    <col min="10002" max="10002" width="14.7109375" style="146" customWidth="1"/>
    <col min="10003" max="10003" width="11" style="146"/>
    <col min="10004" max="10008" width="11.42578125" style="146" customWidth="1"/>
    <col min="10009" max="10241" width="11" style="146"/>
    <col min="10242" max="10242" width="24" style="146" customWidth="1"/>
    <col min="10243" max="10243" width="22.140625" style="146" customWidth="1"/>
    <col min="10244" max="10245" width="17" style="146" customWidth="1"/>
    <col min="10246" max="10246" width="25" style="146" customWidth="1"/>
    <col min="10247" max="10247" width="17.42578125" style="146" customWidth="1"/>
    <col min="10248" max="10248" width="51.42578125" style="146" customWidth="1"/>
    <col min="10249" max="10249" width="18.42578125" style="146" customWidth="1"/>
    <col min="10250" max="10250" width="28.85546875" style="146" customWidth="1"/>
    <col min="10251" max="10253" width="25.140625" style="146" customWidth="1"/>
    <col min="10254" max="10254" width="30.85546875" style="146" customWidth="1"/>
    <col min="10255" max="10255" width="6" style="146" customWidth="1"/>
    <col min="10256" max="10256" width="11" style="146"/>
    <col min="10257" max="10257" width="5.85546875" style="146" customWidth="1"/>
    <col min="10258" max="10258" width="14.7109375" style="146" customWidth="1"/>
    <col min="10259" max="10259" width="11" style="146"/>
    <col min="10260" max="10264" width="11.42578125" style="146" customWidth="1"/>
    <col min="10265" max="10497" width="11" style="146"/>
    <col min="10498" max="10498" width="24" style="146" customWidth="1"/>
    <col min="10499" max="10499" width="22.140625" style="146" customWidth="1"/>
    <col min="10500" max="10501" width="17" style="146" customWidth="1"/>
    <col min="10502" max="10502" width="25" style="146" customWidth="1"/>
    <col min="10503" max="10503" width="17.42578125" style="146" customWidth="1"/>
    <col min="10504" max="10504" width="51.42578125" style="146" customWidth="1"/>
    <col min="10505" max="10505" width="18.42578125" style="146" customWidth="1"/>
    <col min="10506" max="10506" width="28.85546875" style="146" customWidth="1"/>
    <col min="10507" max="10509" width="25.140625" style="146" customWidth="1"/>
    <col min="10510" max="10510" width="30.85546875" style="146" customWidth="1"/>
    <col min="10511" max="10511" width="6" style="146" customWidth="1"/>
    <col min="10512" max="10512" width="11" style="146"/>
    <col min="10513" max="10513" width="5.85546875" style="146" customWidth="1"/>
    <col min="10514" max="10514" width="14.7109375" style="146" customWidth="1"/>
    <col min="10515" max="10515" width="11" style="146"/>
    <col min="10516" max="10520" width="11.42578125" style="146" customWidth="1"/>
    <col min="10521" max="10753" width="11" style="146"/>
    <col min="10754" max="10754" width="24" style="146" customWidth="1"/>
    <col min="10755" max="10755" width="22.140625" style="146" customWidth="1"/>
    <col min="10756" max="10757" width="17" style="146" customWidth="1"/>
    <col min="10758" max="10758" width="25" style="146" customWidth="1"/>
    <col min="10759" max="10759" width="17.42578125" style="146" customWidth="1"/>
    <col min="10760" max="10760" width="51.42578125" style="146" customWidth="1"/>
    <col min="10761" max="10761" width="18.42578125" style="146" customWidth="1"/>
    <col min="10762" max="10762" width="28.85546875" style="146" customWidth="1"/>
    <col min="10763" max="10765" width="25.140625" style="146" customWidth="1"/>
    <col min="10766" max="10766" width="30.85546875" style="146" customWidth="1"/>
    <col min="10767" max="10767" width="6" style="146" customWidth="1"/>
    <col min="10768" max="10768" width="11" style="146"/>
    <col min="10769" max="10769" width="5.85546875" style="146" customWidth="1"/>
    <col min="10770" max="10770" width="14.7109375" style="146" customWidth="1"/>
    <col min="10771" max="10771" width="11" style="146"/>
    <col min="10772" max="10776" width="11.42578125" style="146" customWidth="1"/>
    <col min="10777" max="11009" width="11" style="146"/>
    <col min="11010" max="11010" width="24" style="146" customWidth="1"/>
    <col min="11011" max="11011" width="22.140625" style="146" customWidth="1"/>
    <col min="11012" max="11013" width="17" style="146" customWidth="1"/>
    <col min="11014" max="11014" width="25" style="146" customWidth="1"/>
    <col min="11015" max="11015" width="17.42578125" style="146" customWidth="1"/>
    <col min="11016" max="11016" width="51.42578125" style="146" customWidth="1"/>
    <col min="11017" max="11017" width="18.42578125" style="146" customWidth="1"/>
    <col min="11018" max="11018" width="28.85546875" style="146" customWidth="1"/>
    <col min="11019" max="11021" width="25.140625" style="146" customWidth="1"/>
    <col min="11022" max="11022" width="30.85546875" style="146" customWidth="1"/>
    <col min="11023" max="11023" width="6" style="146" customWidth="1"/>
    <col min="11024" max="11024" width="11" style="146"/>
    <col min="11025" max="11025" width="5.85546875" style="146" customWidth="1"/>
    <col min="11026" max="11026" width="14.7109375" style="146" customWidth="1"/>
    <col min="11027" max="11027" width="11" style="146"/>
    <col min="11028" max="11032" width="11.42578125" style="146" customWidth="1"/>
    <col min="11033" max="11265" width="11" style="146"/>
    <col min="11266" max="11266" width="24" style="146" customWidth="1"/>
    <col min="11267" max="11267" width="22.140625" style="146" customWidth="1"/>
    <col min="11268" max="11269" width="17" style="146" customWidth="1"/>
    <col min="11270" max="11270" width="25" style="146" customWidth="1"/>
    <col min="11271" max="11271" width="17.42578125" style="146" customWidth="1"/>
    <col min="11272" max="11272" width="51.42578125" style="146" customWidth="1"/>
    <col min="11273" max="11273" width="18.42578125" style="146" customWidth="1"/>
    <col min="11274" max="11274" width="28.85546875" style="146" customWidth="1"/>
    <col min="11275" max="11277" width="25.140625" style="146" customWidth="1"/>
    <col min="11278" max="11278" width="30.85546875" style="146" customWidth="1"/>
    <col min="11279" max="11279" width="6" style="146" customWidth="1"/>
    <col min="11280" max="11280" width="11" style="146"/>
    <col min="11281" max="11281" width="5.85546875" style="146" customWidth="1"/>
    <col min="11282" max="11282" width="14.7109375" style="146" customWidth="1"/>
    <col min="11283" max="11283" width="11" style="146"/>
    <col min="11284" max="11288" width="11.42578125" style="146" customWidth="1"/>
    <col min="11289" max="11521" width="11" style="146"/>
    <col min="11522" max="11522" width="24" style="146" customWidth="1"/>
    <col min="11523" max="11523" width="22.140625" style="146" customWidth="1"/>
    <col min="11524" max="11525" width="17" style="146" customWidth="1"/>
    <col min="11526" max="11526" width="25" style="146" customWidth="1"/>
    <col min="11527" max="11527" width="17.42578125" style="146" customWidth="1"/>
    <col min="11528" max="11528" width="51.42578125" style="146" customWidth="1"/>
    <col min="11529" max="11529" width="18.42578125" style="146" customWidth="1"/>
    <col min="11530" max="11530" width="28.85546875" style="146" customWidth="1"/>
    <col min="11531" max="11533" width="25.140625" style="146" customWidth="1"/>
    <col min="11534" max="11534" width="30.85546875" style="146" customWidth="1"/>
    <col min="11535" max="11535" width="6" style="146" customWidth="1"/>
    <col min="11536" max="11536" width="11" style="146"/>
    <col min="11537" max="11537" width="5.85546875" style="146" customWidth="1"/>
    <col min="11538" max="11538" width="14.7109375" style="146" customWidth="1"/>
    <col min="11539" max="11539" width="11" style="146"/>
    <col min="11540" max="11544" width="11.42578125" style="146" customWidth="1"/>
    <col min="11545" max="11777" width="11" style="146"/>
    <col min="11778" max="11778" width="24" style="146" customWidth="1"/>
    <col min="11779" max="11779" width="22.140625" style="146" customWidth="1"/>
    <col min="11780" max="11781" width="17" style="146" customWidth="1"/>
    <col min="11782" max="11782" width="25" style="146" customWidth="1"/>
    <col min="11783" max="11783" width="17.42578125" style="146" customWidth="1"/>
    <col min="11784" max="11784" width="51.42578125" style="146" customWidth="1"/>
    <col min="11785" max="11785" width="18.42578125" style="146" customWidth="1"/>
    <col min="11786" max="11786" width="28.85546875" style="146" customWidth="1"/>
    <col min="11787" max="11789" width="25.140625" style="146" customWidth="1"/>
    <col min="11790" max="11790" width="30.85546875" style="146" customWidth="1"/>
    <col min="11791" max="11791" width="6" style="146" customWidth="1"/>
    <col min="11792" max="11792" width="11" style="146"/>
    <col min="11793" max="11793" width="5.85546875" style="146" customWidth="1"/>
    <col min="11794" max="11794" width="14.7109375" style="146" customWidth="1"/>
    <col min="11795" max="11795" width="11" style="146"/>
    <col min="11796" max="11800" width="11.42578125" style="146" customWidth="1"/>
    <col min="11801" max="12033" width="11" style="146"/>
    <col min="12034" max="12034" width="24" style="146" customWidth="1"/>
    <col min="12035" max="12035" width="22.140625" style="146" customWidth="1"/>
    <col min="12036" max="12037" width="17" style="146" customWidth="1"/>
    <col min="12038" max="12038" width="25" style="146" customWidth="1"/>
    <col min="12039" max="12039" width="17.42578125" style="146" customWidth="1"/>
    <col min="12040" max="12040" width="51.42578125" style="146" customWidth="1"/>
    <col min="12041" max="12041" width="18.42578125" style="146" customWidth="1"/>
    <col min="12042" max="12042" width="28.85546875" style="146" customWidth="1"/>
    <col min="12043" max="12045" width="25.140625" style="146" customWidth="1"/>
    <col min="12046" max="12046" width="30.85546875" style="146" customWidth="1"/>
    <col min="12047" max="12047" width="6" style="146" customWidth="1"/>
    <col min="12048" max="12048" width="11" style="146"/>
    <col min="12049" max="12049" width="5.85546875" style="146" customWidth="1"/>
    <col min="12050" max="12050" width="14.7109375" style="146" customWidth="1"/>
    <col min="12051" max="12051" width="11" style="146"/>
    <col min="12052" max="12056" width="11.42578125" style="146" customWidth="1"/>
    <col min="12057" max="12289" width="11" style="146"/>
    <col min="12290" max="12290" width="24" style="146" customWidth="1"/>
    <col min="12291" max="12291" width="22.140625" style="146" customWidth="1"/>
    <col min="12292" max="12293" width="17" style="146" customWidth="1"/>
    <col min="12294" max="12294" width="25" style="146" customWidth="1"/>
    <col min="12295" max="12295" width="17.42578125" style="146" customWidth="1"/>
    <col min="12296" max="12296" width="51.42578125" style="146" customWidth="1"/>
    <col min="12297" max="12297" width="18.42578125" style="146" customWidth="1"/>
    <col min="12298" max="12298" width="28.85546875" style="146" customWidth="1"/>
    <col min="12299" max="12301" width="25.140625" style="146" customWidth="1"/>
    <col min="12302" max="12302" width="30.85546875" style="146" customWidth="1"/>
    <col min="12303" max="12303" width="6" style="146" customWidth="1"/>
    <col min="12304" max="12304" width="11" style="146"/>
    <col min="12305" max="12305" width="5.85546875" style="146" customWidth="1"/>
    <col min="12306" max="12306" width="14.7109375" style="146" customWidth="1"/>
    <col min="12307" max="12307" width="11" style="146"/>
    <col min="12308" max="12312" width="11.42578125" style="146" customWidth="1"/>
    <col min="12313" max="12545" width="11" style="146"/>
    <col min="12546" max="12546" width="24" style="146" customWidth="1"/>
    <col min="12547" max="12547" width="22.140625" style="146" customWidth="1"/>
    <col min="12548" max="12549" width="17" style="146" customWidth="1"/>
    <col min="12550" max="12550" width="25" style="146" customWidth="1"/>
    <col min="12551" max="12551" width="17.42578125" style="146" customWidth="1"/>
    <col min="12552" max="12552" width="51.42578125" style="146" customWidth="1"/>
    <col min="12553" max="12553" width="18.42578125" style="146" customWidth="1"/>
    <col min="12554" max="12554" width="28.85546875" style="146" customWidth="1"/>
    <col min="12555" max="12557" width="25.140625" style="146" customWidth="1"/>
    <col min="12558" max="12558" width="30.85546875" style="146" customWidth="1"/>
    <col min="12559" max="12559" width="6" style="146" customWidth="1"/>
    <col min="12560" max="12560" width="11" style="146"/>
    <col min="12561" max="12561" width="5.85546875" style="146" customWidth="1"/>
    <col min="12562" max="12562" width="14.7109375" style="146" customWidth="1"/>
    <col min="12563" max="12563" width="11" style="146"/>
    <col min="12564" max="12568" width="11.42578125" style="146" customWidth="1"/>
    <col min="12569" max="12801" width="11" style="146"/>
    <col min="12802" max="12802" width="24" style="146" customWidth="1"/>
    <col min="12803" max="12803" width="22.140625" style="146" customWidth="1"/>
    <col min="12804" max="12805" width="17" style="146" customWidth="1"/>
    <col min="12806" max="12806" width="25" style="146" customWidth="1"/>
    <col min="12807" max="12807" width="17.42578125" style="146" customWidth="1"/>
    <col min="12808" max="12808" width="51.42578125" style="146" customWidth="1"/>
    <col min="12809" max="12809" width="18.42578125" style="146" customWidth="1"/>
    <col min="12810" max="12810" width="28.85546875" style="146" customWidth="1"/>
    <col min="12811" max="12813" width="25.140625" style="146" customWidth="1"/>
    <col min="12814" max="12814" width="30.85546875" style="146" customWidth="1"/>
    <col min="12815" max="12815" width="6" style="146" customWidth="1"/>
    <col min="12816" max="12816" width="11" style="146"/>
    <col min="12817" max="12817" width="5.85546875" style="146" customWidth="1"/>
    <col min="12818" max="12818" width="14.7109375" style="146" customWidth="1"/>
    <col min="12819" max="12819" width="11" style="146"/>
    <col min="12820" max="12824" width="11.42578125" style="146" customWidth="1"/>
    <col min="12825" max="13057" width="11" style="146"/>
    <col min="13058" max="13058" width="24" style="146" customWidth="1"/>
    <col min="13059" max="13059" width="22.140625" style="146" customWidth="1"/>
    <col min="13060" max="13061" width="17" style="146" customWidth="1"/>
    <col min="13062" max="13062" width="25" style="146" customWidth="1"/>
    <col min="13063" max="13063" width="17.42578125" style="146" customWidth="1"/>
    <col min="13064" max="13064" width="51.42578125" style="146" customWidth="1"/>
    <col min="13065" max="13065" width="18.42578125" style="146" customWidth="1"/>
    <col min="13066" max="13066" width="28.85546875" style="146" customWidth="1"/>
    <col min="13067" max="13069" width="25.140625" style="146" customWidth="1"/>
    <col min="13070" max="13070" width="30.85546875" style="146" customWidth="1"/>
    <col min="13071" max="13071" width="6" style="146" customWidth="1"/>
    <col min="13072" max="13072" width="11" style="146"/>
    <col min="13073" max="13073" width="5.85546875" style="146" customWidth="1"/>
    <col min="13074" max="13074" width="14.7109375" style="146" customWidth="1"/>
    <col min="13075" max="13075" width="11" style="146"/>
    <col min="13076" max="13080" width="11.42578125" style="146" customWidth="1"/>
    <col min="13081" max="13313" width="11" style="146"/>
    <col min="13314" max="13314" width="24" style="146" customWidth="1"/>
    <col min="13315" max="13315" width="22.140625" style="146" customWidth="1"/>
    <col min="13316" max="13317" width="17" style="146" customWidth="1"/>
    <col min="13318" max="13318" width="25" style="146" customWidth="1"/>
    <col min="13319" max="13319" width="17.42578125" style="146" customWidth="1"/>
    <col min="13320" max="13320" width="51.42578125" style="146" customWidth="1"/>
    <col min="13321" max="13321" width="18.42578125" style="146" customWidth="1"/>
    <col min="13322" max="13322" width="28.85546875" style="146" customWidth="1"/>
    <col min="13323" max="13325" width="25.140625" style="146" customWidth="1"/>
    <col min="13326" max="13326" width="30.85546875" style="146" customWidth="1"/>
    <col min="13327" max="13327" width="6" style="146" customWidth="1"/>
    <col min="13328" max="13328" width="11" style="146"/>
    <col min="13329" max="13329" width="5.85546875" style="146" customWidth="1"/>
    <col min="13330" max="13330" width="14.7109375" style="146" customWidth="1"/>
    <col min="13331" max="13331" width="11" style="146"/>
    <col min="13332" max="13336" width="11.42578125" style="146" customWidth="1"/>
    <col min="13337" max="13569" width="11" style="146"/>
    <col min="13570" max="13570" width="24" style="146" customWidth="1"/>
    <col min="13571" max="13571" width="22.140625" style="146" customWidth="1"/>
    <col min="13572" max="13573" width="17" style="146" customWidth="1"/>
    <col min="13574" max="13574" width="25" style="146" customWidth="1"/>
    <col min="13575" max="13575" width="17.42578125" style="146" customWidth="1"/>
    <col min="13576" max="13576" width="51.42578125" style="146" customWidth="1"/>
    <col min="13577" max="13577" width="18.42578125" style="146" customWidth="1"/>
    <col min="13578" max="13578" width="28.85546875" style="146" customWidth="1"/>
    <col min="13579" max="13581" width="25.140625" style="146" customWidth="1"/>
    <col min="13582" max="13582" width="30.85546875" style="146" customWidth="1"/>
    <col min="13583" max="13583" width="6" style="146" customWidth="1"/>
    <col min="13584" max="13584" width="11" style="146"/>
    <col min="13585" max="13585" width="5.85546875" style="146" customWidth="1"/>
    <col min="13586" max="13586" width="14.7109375" style="146" customWidth="1"/>
    <col min="13587" max="13587" width="11" style="146"/>
    <col min="13588" max="13592" width="11.42578125" style="146" customWidth="1"/>
    <col min="13593" max="13825" width="11" style="146"/>
    <col min="13826" max="13826" width="24" style="146" customWidth="1"/>
    <col min="13827" max="13827" width="22.140625" style="146" customWidth="1"/>
    <col min="13828" max="13829" width="17" style="146" customWidth="1"/>
    <col min="13830" max="13830" width="25" style="146" customWidth="1"/>
    <col min="13831" max="13831" width="17.42578125" style="146" customWidth="1"/>
    <col min="13832" max="13832" width="51.42578125" style="146" customWidth="1"/>
    <col min="13833" max="13833" width="18.42578125" style="146" customWidth="1"/>
    <col min="13834" max="13834" width="28.85546875" style="146" customWidth="1"/>
    <col min="13835" max="13837" width="25.140625" style="146" customWidth="1"/>
    <col min="13838" max="13838" width="30.85546875" style="146" customWidth="1"/>
    <col min="13839" max="13839" width="6" style="146" customWidth="1"/>
    <col min="13840" max="13840" width="11" style="146"/>
    <col min="13841" max="13841" width="5.85546875" style="146" customWidth="1"/>
    <col min="13842" max="13842" width="14.7109375" style="146" customWidth="1"/>
    <col min="13843" max="13843" width="11" style="146"/>
    <col min="13844" max="13848" width="11.42578125" style="146" customWidth="1"/>
    <col min="13849" max="14081" width="11" style="146"/>
    <col min="14082" max="14082" width="24" style="146" customWidth="1"/>
    <col min="14083" max="14083" width="22.140625" style="146" customWidth="1"/>
    <col min="14084" max="14085" width="17" style="146" customWidth="1"/>
    <col min="14086" max="14086" width="25" style="146" customWidth="1"/>
    <col min="14087" max="14087" width="17.42578125" style="146" customWidth="1"/>
    <col min="14088" max="14088" width="51.42578125" style="146" customWidth="1"/>
    <col min="14089" max="14089" width="18.42578125" style="146" customWidth="1"/>
    <col min="14090" max="14090" width="28.85546875" style="146" customWidth="1"/>
    <col min="14091" max="14093" width="25.140625" style="146" customWidth="1"/>
    <col min="14094" max="14094" width="30.85546875" style="146" customWidth="1"/>
    <col min="14095" max="14095" width="6" style="146" customWidth="1"/>
    <col min="14096" max="14096" width="11" style="146"/>
    <col min="14097" max="14097" width="5.85546875" style="146" customWidth="1"/>
    <col min="14098" max="14098" width="14.7109375" style="146" customWidth="1"/>
    <col min="14099" max="14099" width="11" style="146"/>
    <col min="14100" max="14104" width="11.42578125" style="146" customWidth="1"/>
    <col min="14105" max="14337" width="11" style="146"/>
    <col min="14338" max="14338" width="24" style="146" customWidth="1"/>
    <col min="14339" max="14339" width="22.140625" style="146" customWidth="1"/>
    <col min="14340" max="14341" width="17" style="146" customWidth="1"/>
    <col min="14342" max="14342" width="25" style="146" customWidth="1"/>
    <col min="14343" max="14343" width="17.42578125" style="146" customWidth="1"/>
    <col min="14344" max="14344" width="51.42578125" style="146" customWidth="1"/>
    <col min="14345" max="14345" width="18.42578125" style="146" customWidth="1"/>
    <col min="14346" max="14346" width="28.85546875" style="146" customWidth="1"/>
    <col min="14347" max="14349" width="25.140625" style="146" customWidth="1"/>
    <col min="14350" max="14350" width="30.85546875" style="146" customWidth="1"/>
    <col min="14351" max="14351" width="6" style="146" customWidth="1"/>
    <col min="14352" max="14352" width="11" style="146"/>
    <col min="14353" max="14353" width="5.85546875" style="146" customWidth="1"/>
    <col min="14354" max="14354" width="14.7109375" style="146" customWidth="1"/>
    <col min="14355" max="14355" width="11" style="146"/>
    <col min="14356" max="14360" width="11.42578125" style="146" customWidth="1"/>
    <col min="14361" max="14593" width="11" style="146"/>
    <col min="14594" max="14594" width="24" style="146" customWidth="1"/>
    <col min="14595" max="14595" width="22.140625" style="146" customWidth="1"/>
    <col min="14596" max="14597" width="17" style="146" customWidth="1"/>
    <col min="14598" max="14598" width="25" style="146" customWidth="1"/>
    <col min="14599" max="14599" width="17.42578125" style="146" customWidth="1"/>
    <col min="14600" max="14600" width="51.42578125" style="146" customWidth="1"/>
    <col min="14601" max="14601" width="18.42578125" style="146" customWidth="1"/>
    <col min="14602" max="14602" width="28.85546875" style="146" customWidth="1"/>
    <col min="14603" max="14605" width="25.140625" style="146" customWidth="1"/>
    <col min="14606" max="14606" width="30.85546875" style="146" customWidth="1"/>
    <col min="14607" max="14607" width="6" style="146" customWidth="1"/>
    <col min="14608" max="14608" width="11" style="146"/>
    <col min="14609" max="14609" width="5.85546875" style="146" customWidth="1"/>
    <col min="14610" max="14610" width="14.7109375" style="146" customWidth="1"/>
    <col min="14611" max="14611" width="11" style="146"/>
    <col min="14612" max="14616" width="11.42578125" style="146" customWidth="1"/>
    <col min="14617" max="14849" width="11" style="146"/>
    <col min="14850" max="14850" width="24" style="146" customWidth="1"/>
    <col min="14851" max="14851" width="22.140625" style="146" customWidth="1"/>
    <col min="14852" max="14853" width="17" style="146" customWidth="1"/>
    <col min="14854" max="14854" width="25" style="146" customWidth="1"/>
    <col min="14855" max="14855" width="17.42578125" style="146" customWidth="1"/>
    <col min="14856" max="14856" width="51.42578125" style="146" customWidth="1"/>
    <col min="14857" max="14857" width="18.42578125" style="146" customWidth="1"/>
    <col min="14858" max="14858" width="28.85546875" style="146" customWidth="1"/>
    <col min="14859" max="14861" width="25.140625" style="146" customWidth="1"/>
    <col min="14862" max="14862" width="30.85546875" style="146" customWidth="1"/>
    <col min="14863" max="14863" width="6" style="146" customWidth="1"/>
    <col min="14864" max="14864" width="11" style="146"/>
    <col min="14865" max="14865" width="5.85546875" style="146" customWidth="1"/>
    <col min="14866" max="14866" width="14.7109375" style="146" customWidth="1"/>
    <col min="14867" max="14867" width="11" style="146"/>
    <col min="14868" max="14872" width="11.42578125" style="146" customWidth="1"/>
    <col min="14873" max="15105" width="11" style="146"/>
    <col min="15106" max="15106" width="24" style="146" customWidth="1"/>
    <col min="15107" max="15107" width="22.140625" style="146" customWidth="1"/>
    <col min="15108" max="15109" width="17" style="146" customWidth="1"/>
    <col min="15110" max="15110" width="25" style="146" customWidth="1"/>
    <col min="15111" max="15111" width="17.42578125" style="146" customWidth="1"/>
    <col min="15112" max="15112" width="51.42578125" style="146" customWidth="1"/>
    <col min="15113" max="15113" width="18.42578125" style="146" customWidth="1"/>
    <col min="15114" max="15114" width="28.85546875" style="146" customWidth="1"/>
    <col min="15115" max="15117" width="25.140625" style="146" customWidth="1"/>
    <col min="15118" max="15118" width="30.85546875" style="146" customWidth="1"/>
    <col min="15119" max="15119" width="6" style="146" customWidth="1"/>
    <col min="15120" max="15120" width="11" style="146"/>
    <col min="15121" max="15121" width="5.85546875" style="146" customWidth="1"/>
    <col min="15122" max="15122" width="14.7109375" style="146" customWidth="1"/>
    <col min="15123" max="15123" width="11" style="146"/>
    <col min="15124" max="15128" width="11.42578125" style="146" customWidth="1"/>
    <col min="15129" max="15361" width="11" style="146"/>
    <col min="15362" max="15362" width="24" style="146" customWidth="1"/>
    <col min="15363" max="15363" width="22.140625" style="146" customWidth="1"/>
    <col min="15364" max="15365" width="17" style="146" customWidth="1"/>
    <col min="15366" max="15366" width="25" style="146" customWidth="1"/>
    <col min="15367" max="15367" width="17.42578125" style="146" customWidth="1"/>
    <col min="15368" max="15368" width="51.42578125" style="146" customWidth="1"/>
    <col min="15369" max="15369" width="18.42578125" style="146" customWidth="1"/>
    <col min="15370" max="15370" width="28.85546875" style="146" customWidth="1"/>
    <col min="15371" max="15373" width="25.140625" style="146" customWidth="1"/>
    <col min="15374" max="15374" width="30.85546875" style="146" customWidth="1"/>
    <col min="15375" max="15375" width="6" style="146" customWidth="1"/>
    <col min="15376" max="15376" width="11" style="146"/>
    <col min="15377" max="15377" width="5.85546875" style="146" customWidth="1"/>
    <col min="15378" max="15378" width="14.7109375" style="146" customWidth="1"/>
    <col min="15379" max="15379" width="11" style="146"/>
    <col min="15380" max="15384" width="11.42578125" style="146" customWidth="1"/>
    <col min="15385" max="15617" width="11" style="146"/>
    <col min="15618" max="15618" width="24" style="146" customWidth="1"/>
    <col min="15619" max="15619" width="22.140625" style="146" customWidth="1"/>
    <col min="15620" max="15621" width="17" style="146" customWidth="1"/>
    <col min="15622" max="15622" width="25" style="146" customWidth="1"/>
    <col min="15623" max="15623" width="17.42578125" style="146" customWidth="1"/>
    <col min="15624" max="15624" width="51.42578125" style="146" customWidth="1"/>
    <col min="15625" max="15625" width="18.42578125" style="146" customWidth="1"/>
    <col min="15626" max="15626" width="28.85546875" style="146" customWidth="1"/>
    <col min="15627" max="15629" width="25.140625" style="146" customWidth="1"/>
    <col min="15630" max="15630" width="30.85546875" style="146" customWidth="1"/>
    <col min="15631" max="15631" width="6" style="146" customWidth="1"/>
    <col min="15632" max="15632" width="11" style="146"/>
    <col min="15633" max="15633" width="5.85546875" style="146" customWidth="1"/>
    <col min="15634" max="15634" width="14.7109375" style="146" customWidth="1"/>
    <col min="15635" max="15635" width="11" style="146"/>
    <col min="15636" max="15640" width="11.42578125" style="146" customWidth="1"/>
    <col min="15641" max="15873" width="11" style="146"/>
    <col min="15874" max="15874" width="24" style="146" customWidth="1"/>
    <col min="15875" max="15875" width="22.140625" style="146" customWidth="1"/>
    <col min="15876" max="15877" width="17" style="146" customWidth="1"/>
    <col min="15878" max="15878" width="25" style="146" customWidth="1"/>
    <col min="15879" max="15879" width="17.42578125" style="146" customWidth="1"/>
    <col min="15880" max="15880" width="51.42578125" style="146" customWidth="1"/>
    <col min="15881" max="15881" width="18.42578125" style="146" customWidth="1"/>
    <col min="15882" max="15882" width="28.85546875" style="146" customWidth="1"/>
    <col min="15883" max="15885" width="25.140625" style="146" customWidth="1"/>
    <col min="15886" max="15886" width="30.85546875" style="146" customWidth="1"/>
    <col min="15887" max="15887" width="6" style="146" customWidth="1"/>
    <col min="15888" max="15888" width="11" style="146"/>
    <col min="15889" max="15889" width="5.85546875" style="146" customWidth="1"/>
    <col min="15890" max="15890" width="14.7109375" style="146" customWidth="1"/>
    <col min="15891" max="15891" width="11" style="146"/>
    <col min="15892" max="15896" width="11.42578125" style="146" customWidth="1"/>
    <col min="15897" max="16129" width="11" style="146"/>
    <col min="16130" max="16130" width="24" style="146" customWidth="1"/>
    <col min="16131" max="16131" width="22.140625" style="146" customWidth="1"/>
    <col min="16132" max="16133" width="17" style="146" customWidth="1"/>
    <col min="16134" max="16134" width="25" style="146" customWidth="1"/>
    <col min="16135" max="16135" width="17.42578125" style="146" customWidth="1"/>
    <col min="16136" max="16136" width="51.42578125" style="146" customWidth="1"/>
    <col min="16137" max="16137" width="18.42578125" style="146" customWidth="1"/>
    <col min="16138" max="16138" width="28.85546875" style="146" customWidth="1"/>
    <col min="16139" max="16141" width="25.140625" style="146" customWidth="1"/>
    <col min="16142" max="16142" width="30.85546875" style="146" customWidth="1"/>
    <col min="16143" max="16143" width="6" style="146" customWidth="1"/>
    <col min="16144" max="16144" width="11" style="146"/>
    <col min="16145" max="16145" width="5.85546875" style="146" customWidth="1"/>
    <col min="16146" max="16146" width="14.7109375" style="146" customWidth="1"/>
    <col min="16147" max="16147" width="11" style="146"/>
    <col min="16148" max="16152" width="11.42578125" style="146" customWidth="1"/>
    <col min="16153" max="16384" width="11" style="146"/>
  </cols>
  <sheetData>
    <row r="1" spans="1:29" ht="104.25" customHeight="1" x14ac:dyDescent="0.2">
      <c r="A1" s="142" t="str">
        <f>+'[1]K-Kr Constructor'!A1:F1</f>
        <v>EMPRESA NACIONAL PROMOTORA DEL DESARROLLO TERRITORIAL – ENTerritorio
CLIENTE
COMISIÓN RECTORA DEL SISTEMA GENERAL DE REGALIAS
(SGR)
OBJETO
ESTRUCTURACION INTEGRAL DE SOLUCIONES INDIVIDUALES FOTOVOLTAICAS EN VIVIENDA RURAL DISPERSA DE MUNICIPIOS PDET, EN EL MARCO DE LOS LINEAMIENTOS Y REQUISITOS FIJADOS EN EL ACUERDO ÚNICO No. 045 DE 2017 MODIFICADO POR EL ACUERDO 52 DE 2018 EXPEDIDO POR LA COMISIÓN RECTORA DEL SISTEMA GENERAL DE REGALÍAS Y DEMÁS NORMATIVIDAD VIGENTE
CONVOCATORIA MERITORIA
CME -016-2020 
GRUPO 2</v>
      </c>
      <c r="B1" s="142"/>
      <c r="C1" s="142"/>
      <c r="D1" s="142"/>
      <c r="E1" s="142"/>
      <c r="F1" s="142"/>
      <c r="G1" s="142"/>
      <c r="H1" s="142"/>
      <c r="I1" s="142"/>
      <c r="J1" s="142"/>
      <c r="K1" s="142"/>
      <c r="L1" s="142"/>
      <c r="M1" s="142"/>
      <c r="N1" s="142"/>
      <c r="Q1" s="144">
        <v>1957</v>
      </c>
      <c r="R1" s="145">
        <v>155.4</v>
      </c>
    </row>
    <row r="2" spans="1:29" ht="104.25" customHeight="1" x14ac:dyDescent="0.2">
      <c r="A2" s="142"/>
      <c r="B2" s="142"/>
      <c r="C2" s="142"/>
      <c r="D2" s="142"/>
      <c r="E2" s="142"/>
      <c r="F2" s="142"/>
      <c r="G2" s="142"/>
      <c r="H2" s="142"/>
      <c r="I2" s="142"/>
      <c r="J2" s="142"/>
      <c r="K2" s="142"/>
      <c r="L2" s="142"/>
      <c r="M2" s="142"/>
      <c r="N2" s="142"/>
      <c r="Q2" s="144">
        <v>1958</v>
      </c>
      <c r="R2" s="145">
        <v>155.4</v>
      </c>
    </row>
    <row r="3" spans="1:29" x14ac:dyDescent="0.2">
      <c r="A3" s="147"/>
      <c r="B3" s="147"/>
      <c r="C3" s="147"/>
      <c r="D3" s="147"/>
      <c r="E3" s="147"/>
      <c r="F3" s="147"/>
      <c r="G3" s="147"/>
      <c r="H3" s="147"/>
      <c r="I3" s="147"/>
      <c r="J3" s="147"/>
      <c r="K3" s="147"/>
      <c r="L3" s="147"/>
      <c r="M3" s="147"/>
      <c r="N3" s="147"/>
      <c r="Q3" s="144">
        <v>1959</v>
      </c>
      <c r="R3" s="145">
        <v>155.4</v>
      </c>
    </row>
    <row r="4" spans="1:29" ht="38.25" customHeight="1" x14ac:dyDescent="0.2">
      <c r="A4" s="148" t="s">
        <v>74</v>
      </c>
      <c r="B4" s="148"/>
      <c r="C4" s="148"/>
      <c r="D4" s="148"/>
      <c r="E4" s="148"/>
      <c r="F4" s="148"/>
      <c r="G4" s="148"/>
      <c r="H4" s="148"/>
      <c r="I4" s="148"/>
      <c r="J4" s="148"/>
      <c r="K4" s="148"/>
      <c r="L4" s="148"/>
      <c r="M4" s="148"/>
      <c r="N4" s="148"/>
      <c r="Q4" s="144">
        <v>1960</v>
      </c>
      <c r="R4" s="145">
        <v>198</v>
      </c>
    </row>
    <row r="5" spans="1:29" ht="13.5" thickBot="1" x14ac:dyDescent="0.25">
      <c r="Q5" s="144">
        <v>1961</v>
      </c>
      <c r="R5" s="145"/>
    </row>
    <row r="6" spans="1:29" ht="73.5" customHeight="1" thickBot="1" x14ac:dyDescent="0.25">
      <c r="A6" s="149" t="s">
        <v>75</v>
      </c>
      <c r="B6" s="149" t="s">
        <v>76</v>
      </c>
      <c r="C6" s="150" t="s">
        <v>77</v>
      </c>
      <c r="D6" s="151"/>
      <c r="E6" s="152" t="s">
        <v>78</v>
      </c>
      <c r="F6" s="150" t="s">
        <v>79</v>
      </c>
      <c r="G6" s="153"/>
      <c r="H6" s="151"/>
      <c r="I6" s="150" t="s">
        <v>80</v>
      </c>
      <c r="J6" s="154"/>
      <c r="K6" s="155" t="s">
        <v>81</v>
      </c>
      <c r="Q6" s="144">
        <v>1962</v>
      </c>
      <c r="R6" s="145">
        <v>300</v>
      </c>
    </row>
    <row r="7" spans="1:29" ht="46.5" customHeight="1" x14ac:dyDescent="0.2">
      <c r="A7" s="156" t="s">
        <v>82</v>
      </c>
      <c r="B7" s="157" t="s">
        <v>83</v>
      </c>
      <c r="C7" s="158">
        <v>8</v>
      </c>
      <c r="D7" s="159">
        <v>41062</v>
      </c>
      <c r="E7" s="160">
        <v>1</v>
      </c>
      <c r="F7" s="161" t="s">
        <v>84</v>
      </c>
      <c r="G7" s="162"/>
      <c r="H7" s="163"/>
      <c r="I7" s="161" t="s">
        <v>85</v>
      </c>
      <c r="J7" s="164"/>
      <c r="K7" s="165">
        <f>'[1]K-Kr Constructor'!B6/2</f>
        <v>1295.1853118752156</v>
      </c>
      <c r="Q7" s="144">
        <v>1963</v>
      </c>
      <c r="R7" s="166">
        <v>420</v>
      </c>
    </row>
    <row r="8" spans="1:29" ht="252.75" customHeight="1" thickBot="1" x14ac:dyDescent="0.25">
      <c r="A8" s="167"/>
      <c r="B8" s="168"/>
      <c r="C8" s="169"/>
      <c r="D8" s="170"/>
      <c r="E8" s="171"/>
      <c r="F8" s="172"/>
      <c r="G8" s="173"/>
      <c r="H8" s="174"/>
      <c r="I8" s="172"/>
      <c r="J8" s="175"/>
      <c r="K8" s="176"/>
      <c r="L8" s="177"/>
      <c r="M8" s="178"/>
      <c r="N8" s="177"/>
      <c r="Q8" s="144">
        <v>1964</v>
      </c>
      <c r="R8" s="166">
        <v>420</v>
      </c>
    </row>
    <row r="9" spans="1:29" ht="24" customHeight="1" x14ac:dyDescent="0.2">
      <c r="A9" s="179"/>
      <c r="B9" s="179"/>
      <c r="C9" s="179"/>
      <c r="D9" s="179"/>
      <c r="E9" s="179"/>
      <c r="F9" s="179"/>
      <c r="G9" s="179"/>
      <c r="H9" s="179"/>
      <c r="I9" s="179"/>
      <c r="J9" s="179"/>
      <c r="K9" s="179"/>
      <c r="L9" s="179"/>
      <c r="M9" s="179"/>
      <c r="Q9" s="144">
        <v>1965</v>
      </c>
      <c r="R9" s="166">
        <v>420</v>
      </c>
      <c r="S9" s="180"/>
      <c r="Y9" s="180"/>
      <c r="Z9" s="180"/>
      <c r="AA9" s="180"/>
      <c r="AB9" s="180"/>
      <c r="AC9" s="180"/>
    </row>
    <row r="10" spans="1:29" ht="12.75" hidden="1" customHeight="1" x14ac:dyDescent="0.2">
      <c r="A10" s="181"/>
      <c r="B10" s="181"/>
      <c r="E10" s="179"/>
      <c r="F10" s="182"/>
      <c r="G10" s="182"/>
      <c r="H10" s="182"/>
      <c r="Q10" s="144">
        <v>1966</v>
      </c>
      <c r="R10" s="166">
        <v>420</v>
      </c>
      <c r="S10" s="180"/>
      <c r="Y10" s="180"/>
      <c r="Z10" s="180"/>
      <c r="AA10" s="180"/>
      <c r="AB10" s="180"/>
    </row>
    <row r="11" spans="1:29" ht="12.75" hidden="1" customHeight="1" x14ac:dyDescent="0.2">
      <c r="A11" s="181"/>
      <c r="B11" s="181"/>
      <c r="C11" s="183"/>
      <c r="D11" s="183"/>
      <c r="E11" s="179"/>
      <c r="F11" s="184"/>
      <c r="G11" s="184"/>
      <c r="H11" s="184"/>
      <c r="Q11" s="144">
        <v>1967</v>
      </c>
      <c r="R11" s="166">
        <v>420</v>
      </c>
      <c r="S11" s="180"/>
      <c r="Y11" s="180"/>
      <c r="Z11" s="180"/>
      <c r="AA11" s="180"/>
      <c r="AB11" s="180"/>
    </row>
    <row r="12" spans="1:29" hidden="1" x14ac:dyDescent="0.2">
      <c r="A12" s="181"/>
      <c r="B12" s="181"/>
      <c r="C12" s="183"/>
      <c r="D12" s="183"/>
      <c r="E12" s="179"/>
      <c r="F12" s="185"/>
      <c r="G12" s="185"/>
      <c r="H12" s="185"/>
      <c r="Q12" s="144">
        <v>1968</v>
      </c>
      <c r="R12" s="166">
        <v>420</v>
      </c>
      <c r="S12" s="180"/>
      <c r="Y12" s="180"/>
      <c r="Z12" s="180"/>
      <c r="AA12" s="180"/>
      <c r="AB12" s="180"/>
      <c r="AC12" s="180"/>
    </row>
    <row r="13" spans="1:29" hidden="1" x14ac:dyDescent="0.2">
      <c r="A13" s="181"/>
      <c r="B13" s="181"/>
      <c r="C13" s="181"/>
      <c r="D13" s="181"/>
      <c r="E13" s="186"/>
      <c r="F13" s="187"/>
      <c r="G13" s="187"/>
      <c r="H13" s="187"/>
      <c r="Q13" s="144">
        <v>1969</v>
      </c>
      <c r="R13" s="166">
        <v>519</v>
      </c>
      <c r="S13" s="180"/>
      <c r="Y13" s="180"/>
      <c r="Z13" s="180"/>
      <c r="AA13" s="180"/>
      <c r="AB13" s="180"/>
      <c r="AC13" s="180"/>
    </row>
    <row r="14" spans="1:29" hidden="1" x14ac:dyDescent="0.2">
      <c r="A14" s="181"/>
      <c r="B14" s="181"/>
      <c r="C14" s="181"/>
      <c r="D14" s="181"/>
      <c r="E14" s="188"/>
      <c r="F14" s="185"/>
      <c r="G14" s="185"/>
      <c r="H14" s="185"/>
      <c r="N14" s="189"/>
      <c r="Q14" s="144">
        <v>1970</v>
      </c>
      <c r="R14" s="166">
        <v>519</v>
      </c>
      <c r="S14" s="180"/>
      <c r="Y14" s="180"/>
      <c r="Z14" s="180"/>
      <c r="AA14" s="180"/>
      <c r="AB14" s="180"/>
      <c r="AC14" s="180"/>
    </row>
    <row r="15" spans="1:29" hidden="1" x14ac:dyDescent="0.2">
      <c r="A15" s="181"/>
      <c r="B15" s="181"/>
      <c r="C15" s="181"/>
      <c r="D15" s="181"/>
      <c r="E15" s="190"/>
      <c r="F15" s="185"/>
      <c r="G15" s="185"/>
      <c r="H15" s="185"/>
      <c r="Q15" s="144">
        <v>1971</v>
      </c>
      <c r="R15" s="166">
        <v>519</v>
      </c>
      <c r="S15" s="180"/>
      <c r="Y15" s="180"/>
      <c r="Z15" s="180"/>
      <c r="AA15" s="180"/>
      <c r="AB15" s="180"/>
      <c r="AC15" s="180"/>
    </row>
    <row r="16" spans="1:29" hidden="1" x14ac:dyDescent="0.2">
      <c r="A16" s="181"/>
      <c r="B16" s="181"/>
      <c r="C16" s="191"/>
      <c r="D16" s="191"/>
      <c r="E16" s="191"/>
      <c r="F16" s="187"/>
      <c r="G16" s="187"/>
      <c r="H16" s="187"/>
      <c r="Q16" s="144">
        <v>1972</v>
      </c>
      <c r="R16" s="145">
        <v>660</v>
      </c>
      <c r="S16" s="180"/>
      <c r="Y16" s="180"/>
      <c r="Z16" s="180"/>
      <c r="AA16" s="180"/>
      <c r="AB16" s="180"/>
      <c r="AC16" s="180"/>
    </row>
    <row r="17" spans="1:30" hidden="1" x14ac:dyDescent="0.2">
      <c r="A17" s="181"/>
      <c r="B17" s="181"/>
      <c r="C17" s="188"/>
      <c r="D17" s="188"/>
      <c r="E17" s="188"/>
      <c r="F17" s="192"/>
      <c r="G17" s="192"/>
      <c r="H17" s="192"/>
      <c r="Q17" s="144">
        <v>1973</v>
      </c>
      <c r="R17" s="145">
        <v>660</v>
      </c>
      <c r="S17" s="180"/>
      <c r="Y17" s="180"/>
      <c r="Z17" s="180"/>
      <c r="AA17" s="180"/>
      <c r="AB17" s="180"/>
      <c r="AC17" s="180"/>
    </row>
    <row r="18" spans="1:30" x14ac:dyDescent="0.2">
      <c r="A18" s="188"/>
      <c r="B18" s="188"/>
      <c r="C18" s="188"/>
      <c r="D18" s="188"/>
      <c r="E18" s="193"/>
      <c r="F18" s="192"/>
      <c r="G18" s="192"/>
      <c r="H18" s="192"/>
      <c r="I18" s="188"/>
      <c r="J18" s="188"/>
      <c r="K18" s="188"/>
      <c r="L18" s="188"/>
      <c r="M18" s="188"/>
      <c r="N18" s="188"/>
      <c r="Q18" s="144">
        <v>1974</v>
      </c>
      <c r="R18" s="145">
        <v>900</v>
      </c>
      <c r="S18" s="180"/>
      <c r="Y18" s="180"/>
      <c r="Z18" s="180"/>
      <c r="AA18" s="180"/>
      <c r="AB18" s="180"/>
      <c r="AC18" s="180"/>
    </row>
    <row r="19" spans="1:30" ht="12.75" customHeight="1" x14ac:dyDescent="0.2">
      <c r="A19" s="194" t="s">
        <v>86</v>
      </c>
      <c r="B19" s="195">
        <v>1</v>
      </c>
      <c r="C19" s="196" t="str">
        <f>VLOOKUP(B19,[1]Conformación!$A$5:$S$129,2,FALSE)</f>
        <v>SUNCOLOMBIA S.A.S</v>
      </c>
      <c r="D19" s="196"/>
      <c r="E19" s="196"/>
      <c r="F19" s="196"/>
      <c r="G19" s="196"/>
      <c r="H19" s="196"/>
      <c r="I19" s="196"/>
      <c r="J19" s="196"/>
      <c r="K19" s="197"/>
      <c r="L19" s="197"/>
      <c r="M19" s="197"/>
      <c r="N19" s="197"/>
      <c r="Q19" s="144">
        <v>1975</v>
      </c>
      <c r="R19" s="145">
        <v>1200</v>
      </c>
      <c r="S19" s="180"/>
      <c r="Y19" s="180"/>
      <c r="Z19" s="180"/>
      <c r="AA19" s="180"/>
      <c r="AB19" s="180"/>
      <c r="AC19" s="180"/>
    </row>
    <row r="20" spans="1:30" s="201" customFormat="1" ht="12.75" customHeight="1" x14ac:dyDescent="0.2">
      <c r="A20" s="194"/>
      <c r="B20" s="194"/>
      <c r="C20" s="198" t="str">
        <f>VLOOKUP(B19,[1]Conformación!$A$5:$S$129,4,FALSE)</f>
        <v xml:space="preserve">(SUNCOLOMBIA S.A.S 100% -  0% -  0%- 0%- 0%) </v>
      </c>
      <c r="D20" s="198"/>
      <c r="E20" s="198"/>
      <c r="F20" s="198"/>
      <c r="G20" s="198"/>
      <c r="H20" s="198"/>
      <c r="I20" s="198"/>
      <c r="J20" s="198"/>
      <c r="K20" s="199"/>
      <c r="L20" s="199"/>
      <c r="M20" s="199"/>
      <c r="N20" s="199"/>
      <c r="O20" s="143"/>
      <c r="P20" s="143"/>
      <c r="Q20" s="144">
        <v>1976</v>
      </c>
      <c r="R20" s="145">
        <v>1560</v>
      </c>
      <c r="S20" s="200"/>
      <c r="Y20" s="200"/>
      <c r="Z20" s="200"/>
      <c r="AA20" s="200"/>
      <c r="AB20" s="200"/>
      <c r="AC20" s="200"/>
    </row>
    <row r="21" spans="1:30" x14ac:dyDescent="0.2">
      <c r="A21" s="194"/>
      <c r="B21" s="194"/>
      <c r="C21" s="198"/>
      <c r="D21" s="198"/>
      <c r="E21" s="198"/>
      <c r="F21" s="198"/>
      <c r="G21" s="198"/>
      <c r="H21" s="198"/>
      <c r="I21" s="198"/>
      <c r="J21" s="198"/>
      <c r="K21" s="199"/>
      <c r="L21" s="199"/>
      <c r="M21" s="199"/>
      <c r="N21" s="199"/>
      <c r="P21" s="201"/>
      <c r="Q21" s="144">
        <v>1977</v>
      </c>
      <c r="R21" s="145">
        <v>1770</v>
      </c>
      <c r="S21" s="180"/>
      <c r="Y21" s="180"/>
      <c r="Z21" s="180"/>
      <c r="AA21" s="180"/>
      <c r="AB21" s="180"/>
      <c r="AC21" s="180"/>
    </row>
    <row r="22" spans="1:30" ht="13.5" thickBot="1" x14ac:dyDescent="0.25">
      <c r="A22" s="180"/>
      <c r="B22" s="180"/>
      <c r="C22" s="180"/>
      <c r="D22" s="180"/>
      <c r="E22" s="180"/>
      <c r="F22" s="202"/>
      <c r="G22" s="202"/>
      <c r="H22" s="202"/>
      <c r="I22" s="191"/>
      <c r="J22" s="186"/>
      <c r="K22" s="186"/>
      <c r="L22" s="186"/>
      <c r="M22" s="186"/>
      <c r="Q22" s="144">
        <v>1978</v>
      </c>
      <c r="R22" s="145">
        <v>2580</v>
      </c>
      <c r="S22" s="180"/>
      <c r="Y22" s="180"/>
      <c r="Z22" s="180"/>
      <c r="AA22" s="180"/>
      <c r="AB22" s="180"/>
      <c r="AC22" s="180"/>
    </row>
    <row r="23" spans="1:30" ht="48" thickBot="1" x14ac:dyDescent="0.25">
      <c r="A23" s="203" t="s">
        <v>87</v>
      </c>
      <c r="B23" s="204" t="s">
        <v>88</v>
      </c>
      <c r="C23" s="204" t="s">
        <v>89</v>
      </c>
      <c r="D23" s="205" t="s">
        <v>90</v>
      </c>
      <c r="E23" s="206"/>
      <c r="F23" s="204" t="s">
        <v>91</v>
      </c>
      <c r="G23" s="204" t="s">
        <v>92</v>
      </c>
      <c r="H23" s="204" t="s">
        <v>52</v>
      </c>
      <c r="I23" s="204" t="s">
        <v>93</v>
      </c>
      <c r="J23" s="204" t="s">
        <v>55</v>
      </c>
      <c r="K23" s="204" t="s">
        <v>35</v>
      </c>
      <c r="L23" s="204" t="s">
        <v>94</v>
      </c>
      <c r="M23" s="207" t="s">
        <v>95</v>
      </c>
      <c r="N23" s="208" t="s">
        <v>56</v>
      </c>
      <c r="O23" s="146"/>
      <c r="P23" s="201"/>
      <c r="Q23" s="144">
        <v>1979</v>
      </c>
      <c r="R23" s="145">
        <v>3450</v>
      </c>
      <c r="T23" s="180"/>
      <c r="Z23" s="180"/>
      <c r="AA23" s="180"/>
      <c r="AB23" s="180"/>
      <c r="AC23" s="180"/>
      <c r="AD23" s="180"/>
    </row>
    <row r="24" spans="1:30" ht="89.25" hidden="1" x14ac:dyDescent="0.2">
      <c r="A24" s="209" t="str">
        <f>A7</f>
        <v>Director de Consultoría</v>
      </c>
      <c r="B24" s="210" t="s">
        <v>96</v>
      </c>
      <c r="C24" s="211" t="s">
        <v>97</v>
      </c>
      <c r="D24" s="212">
        <v>39030</v>
      </c>
      <c r="E24" s="213" t="str">
        <f>IF(D24=0,0,IF(D24&lt;D$7,"CUMPLE EL TIEMPO MÍNIMO REQUERIDO DE HABER TERMINADO Y APROBADO ESTUDIOS","NO CUMPLE EL TIEMPO MÍNIMO REQUERIDO DE HABER TERMINADO Y APROBADO ESTUDIOS"))</f>
        <v>CUMPLE EL TIEMPO MÍNIMO REQUERIDO DE HABER TERMINADO Y APROBADO ESTUDIOS</v>
      </c>
      <c r="F24" s="214" t="s">
        <v>98</v>
      </c>
      <c r="G24" s="214" t="s">
        <v>99</v>
      </c>
      <c r="H24" s="215" t="s">
        <v>100</v>
      </c>
      <c r="I24" s="216">
        <v>31047</v>
      </c>
      <c r="J24" s="217" t="s">
        <v>101</v>
      </c>
      <c r="K24" s="218"/>
      <c r="L24" s="219" t="s">
        <v>102</v>
      </c>
      <c r="M24" s="220"/>
      <c r="N24" s="221" t="s">
        <v>103</v>
      </c>
      <c r="O24" s="146"/>
      <c r="Q24" s="144">
        <v>1980</v>
      </c>
      <c r="R24" s="145">
        <v>4500</v>
      </c>
      <c r="T24" s="180"/>
      <c r="Z24" s="180"/>
      <c r="AA24" s="180"/>
      <c r="AB24" s="180"/>
      <c r="AC24" s="180"/>
      <c r="AD24" s="180"/>
    </row>
    <row r="25" spans="1:30" ht="89.25" hidden="1" x14ac:dyDescent="0.2">
      <c r="A25" s="222"/>
      <c r="B25" s="223"/>
      <c r="C25" s="224"/>
      <c r="D25" s="225"/>
      <c r="E25" s="226"/>
      <c r="F25" s="227"/>
      <c r="G25" s="227"/>
      <c r="H25" s="228" t="s">
        <v>104</v>
      </c>
      <c r="I25" s="229">
        <v>32237</v>
      </c>
      <c r="J25" s="230" t="s">
        <v>101</v>
      </c>
      <c r="K25" s="218"/>
      <c r="L25" s="219" t="s">
        <v>102</v>
      </c>
      <c r="M25" s="220"/>
      <c r="N25" s="221" t="s">
        <v>103</v>
      </c>
      <c r="O25" s="146"/>
      <c r="Q25" s="144">
        <v>1981</v>
      </c>
      <c r="R25" s="145">
        <v>5700</v>
      </c>
      <c r="T25" s="180"/>
      <c r="Z25" s="180"/>
      <c r="AA25" s="180"/>
      <c r="AB25" s="180"/>
      <c r="AC25" s="180"/>
      <c r="AD25" s="180"/>
    </row>
    <row r="26" spans="1:30" ht="276" hidden="1" x14ac:dyDescent="0.2">
      <c r="A26" s="222"/>
      <c r="B26" s="223"/>
      <c r="C26" s="224"/>
      <c r="D26" s="225"/>
      <c r="E26" s="226"/>
      <c r="F26" s="227"/>
      <c r="G26" s="227"/>
      <c r="H26" s="228" t="s">
        <v>105</v>
      </c>
      <c r="I26" s="231">
        <v>38428</v>
      </c>
      <c r="J26" s="230">
        <v>88255738</v>
      </c>
      <c r="K26" s="218"/>
      <c r="L26" s="219" t="s">
        <v>102</v>
      </c>
      <c r="M26" s="220"/>
      <c r="N26" s="232" t="s">
        <v>106</v>
      </c>
      <c r="O26" s="146"/>
      <c r="Q26" s="144">
        <v>1982</v>
      </c>
      <c r="R26" s="145">
        <v>7410</v>
      </c>
      <c r="T26" s="180"/>
      <c r="Z26" s="180"/>
      <c r="AA26" s="180"/>
      <c r="AB26" s="180"/>
      <c r="AC26" s="180"/>
      <c r="AD26" s="180"/>
    </row>
    <row r="27" spans="1:30" ht="178.5" hidden="1" x14ac:dyDescent="0.2">
      <c r="A27" s="222"/>
      <c r="B27" s="223"/>
      <c r="C27" s="224"/>
      <c r="D27" s="225"/>
      <c r="E27" s="226"/>
      <c r="F27" s="227"/>
      <c r="G27" s="227"/>
      <c r="H27" s="228" t="s">
        <v>107</v>
      </c>
      <c r="I27" s="231">
        <v>38822</v>
      </c>
      <c r="J27" s="230">
        <v>436018087</v>
      </c>
      <c r="K27" s="218"/>
      <c r="L27" s="219" t="s">
        <v>102</v>
      </c>
      <c r="M27" s="220"/>
      <c r="N27" s="232" t="s">
        <v>108</v>
      </c>
      <c r="O27" s="146"/>
      <c r="Q27" s="144">
        <v>1983</v>
      </c>
      <c r="R27" s="145">
        <v>9261</v>
      </c>
      <c r="T27" s="180"/>
      <c r="Z27" s="180"/>
      <c r="AA27" s="180"/>
      <c r="AB27" s="180"/>
      <c r="AC27" s="180"/>
      <c r="AD27" s="180"/>
    </row>
    <row r="28" spans="1:30" ht="39" thickBot="1" x14ac:dyDescent="0.25">
      <c r="A28" s="222"/>
      <c r="B28" s="223"/>
      <c r="C28" s="224"/>
      <c r="D28" s="225"/>
      <c r="E28" s="226"/>
      <c r="F28" s="227"/>
      <c r="G28" s="227"/>
      <c r="H28" s="228" t="s">
        <v>109</v>
      </c>
      <c r="I28" s="231">
        <v>43096</v>
      </c>
      <c r="J28" s="230" t="s">
        <v>110</v>
      </c>
      <c r="K28" s="218"/>
      <c r="L28" s="219" t="s">
        <v>102</v>
      </c>
      <c r="M28" s="220" t="s">
        <v>59</v>
      </c>
      <c r="N28" s="281" t="s">
        <v>114</v>
      </c>
      <c r="O28" s="146"/>
      <c r="Q28" s="144"/>
      <c r="R28" s="145"/>
      <c r="T28" s="180"/>
      <c r="Z28" s="180"/>
      <c r="AA28" s="180"/>
      <c r="AB28" s="180"/>
      <c r="AC28" s="180"/>
      <c r="AD28" s="180"/>
    </row>
    <row r="29" spans="1:30" ht="13.5" hidden="1" thickBot="1" x14ac:dyDescent="0.25">
      <c r="A29" s="222"/>
      <c r="B29" s="223"/>
      <c r="C29" s="224"/>
      <c r="D29" s="225"/>
      <c r="E29" s="226"/>
      <c r="F29" s="227"/>
      <c r="G29" s="227"/>
      <c r="H29" s="228"/>
      <c r="I29" s="231"/>
      <c r="J29" s="230"/>
      <c r="K29" s="218"/>
      <c r="L29" s="219"/>
      <c r="M29" s="220"/>
      <c r="N29" s="232"/>
      <c r="O29" s="146"/>
      <c r="Q29" s="144"/>
      <c r="R29" s="145"/>
      <c r="T29" s="180"/>
      <c r="Z29" s="180"/>
      <c r="AA29" s="180"/>
      <c r="AB29" s="180"/>
      <c r="AC29" s="180"/>
      <c r="AD29" s="180"/>
    </row>
    <row r="30" spans="1:30" ht="13.5" hidden="1" thickBot="1" x14ac:dyDescent="0.25">
      <c r="A30" s="222"/>
      <c r="B30" s="223"/>
      <c r="C30" s="224"/>
      <c r="D30" s="225"/>
      <c r="E30" s="226"/>
      <c r="F30" s="227"/>
      <c r="G30" s="227"/>
      <c r="H30" s="228"/>
      <c r="I30" s="231"/>
      <c r="J30" s="230"/>
      <c r="K30" s="218"/>
      <c r="L30" s="219"/>
      <c r="M30" s="220"/>
      <c r="N30" s="232"/>
      <c r="O30" s="146"/>
      <c r="Q30" s="144"/>
      <c r="R30" s="145"/>
      <c r="T30" s="180"/>
      <c r="Z30" s="180"/>
      <c r="AA30" s="180"/>
      <c r="AB30" s="180"/>
      <c r="AC30" s="180"/>
      <c r="AD30" s="180"/>
    </row>
    <row r="31" spans="1:30" ht="13.5" hidden="1" thickBot="1" x14ac:dyDescent="0.25">
      <c r="A31" s="222"/>
      <c r="B31" s="223"/>
      <c r="C31" s="224"/>
      <c r="D31" s="225"/>
      <c r="E31" s="226"/>
      <c r="F31" s="227"/>
      <c r="G31" s="227"/>
      <c r="H31" s="228"/>
      <c r="I31" s="231"/>
      <c r="J31" s="230"/>
      <c r="K31" s="218"/>
      <c r="L31" s="219"/>
      <c r="M31" s="220"/>
      <c r="N31" s="232"/>
      <c r="O31" s="146"/>
      <c r="Q31" s="144"/>
      <c r="R31" s="145"/>
      <c r="T31" s="180"/>
      <c r="Z31" s="180"/>
      <c r="AA31" s="180"/>
      <c r="AB31" s="180"/>
      <c r="AC31" s="180"/>
      <c r="AD31" s="180"/>
    </row>
    <row r="32" spans="1:30" ht="13.5" hidden="1" thickBot="1" x14ac:dyDescent="0.25">
      <c r="A32" s="222"/>
      <c r="B32" s="223"/>
      <c r="C32" s="224"/>
      <c r="D32" s="225"/>
      <c r="E32" s="226"/>
      <c r="F32" s="227"/>
      <c r="G32" s="227"/>
      <c r="H32" s="228"/>
      <c r="I32" s="231"/>
      <c r="J32" s="230"/>
      <c r="K32" s="218"/>
      <c r="L32" s="219" t="s">
        <v>102</v>
      </c>
      <c r="M32" s="220"/>
      <c r="N32" s="232"/>
      <c r="O32" s="146"/>
      <c r="Q32" s="144">
        <v>1984</v>
      </c>
      <c r="R32" s="145">
        <v>11298</v>
      </c>
      <c r="T32" s="180"/>
      <c r="Z32" s="180"/>
      <c r="AA32" s="180"/>
      <c r="AB32" s="180"/>
      <c r="AC32" s="180"/>
      <c r="AD32" s="180"/>
    </row>
    <row r="33" spans="1:30" ht="16.5" thickBot="1" x14ac:dyDescent="0.25">
      <c r="A33" s="233"/>
      <c r="B33" s="234"/>
      <c r="C33" s="235"/>
      <c r="D33" s="236"/>
      <c r="E33" s="237"/>
      <c r="F33" s="238"/>
      <c r="G33" s="238"/>
      <c r="H33" s="239" t="s">
        <v>111</v>
      </c>
      <c r="I33" s="240"/>
      <c r="J33" s="240"/>
      <c r="K33" s="241">
        <f>SUM(K24:K32)</f>
        <v>0</v>
      </c>
      <c r="L33" s="242"/>
      <c r="M33" s="243"/>
      <c r="N33" s="244" t="s">
        <v>112</v>
      </c>
      <c r="O33" s="146"/>
      <c r="Q33" s="144">
        <v>1985</v>
      </c>
      <c r="R33" s="145">
        <v>13557</v>
      </c>
      <c r="T33" s="180"/>
      <c r="Z33" s="180"/>
      <c r="AA33" s="180"/>
      <c r="AB33" s="180"/>
      <c r="AC33" s="180"/>
      <c r="AD33" s="180"/>
    </row>
    <row r="34" spans="1:30" s="252" customFormat="1" ht="13.5" thickBot="1" x14ac:dyDescent="0.25">
      <c r="A34" s="245"/>
      <c r="B34" s="246"/>
      <c r="C34" s="246"/>
      <c r="D34" s="247"/>
      <c r="E34" s="248"/>
      <c r="F34" s="246"/>
      <c r="G34" s="246"/>
      <c r="H34" s="246"/>
      <c r="I34" s="246"/>
      <c r="J34" s="246"/>
      <c r="K34" s="246"/>
      <c r="L34" s="246"/>
      <c r="M34" s="249"/>
      <c r="N34" s="250"/>
      <c r="O34" s="251"/>
      <c r="P34" s="251"/>
      <c r="Q34" s="144">
        <v>1986</v>
      </c>
      <c r="R34" s="145">
        <v>16811.400000000001</v>
      </c>
    </row>
    <row r="35" spans="1:30" x14ac:dyDescent="0.2">
      <c r="A35" s="253"/>
      <c r="B35" s="254"/>
      <c r="C35" s="255"/>
      <c r="D35" s="255"/>
      <c r="E35" s="256"/>
      <c r="F35" s="257"/>
      <c r="G35" s="257"/>
      <c r="H35" s="258"/>
      <c r="I35" s="259"/>
      <c r="J35" s="260"/>
      <c r="K35" s="260"/>
      <c r="L35" s="260"/>
      <c r="M35" s="260"/>
      <c r="N35" s="261"/>
      <c r="Q35" s="144">
        <v>1987</v>
      </c>
      <c r="R35" s="145">
        <v>20510</v>
      </c>
      <c r="S35" s="180"/>
      <c r="Y35" s="180"/>
      <c r="Z35" s="180"/>
      <c r="AA35" s="180"/>
      <c r="AB35" s="180"/>
      <c r="AC35" s="180"/>
    </row>
    <row r="36" spans="1:30" ht="12.75" hidden="1" customHeight="1" x14ac:dyDescent="0.2">
      <c r="A36" s="194" t="s">
        <v>86</v>
      </c>
      <c r="B36" s="195">
        <v>2</v>
      </c>
      <c r="C36" s="196">
        <f>VLOOKUP(B36,[1]Conformación!$A$5:$S$129,2,FALSE)</f>
        <v>0</v>
      </c>
      <c r="D36" s="196"/>
      <c r="E36" s="196"/>
      <c r="F36" s="196"/>
      <c r="G36" s="196"/>
      <c r="H36" s="196"/>
      <c r="I36" s="196"/>
      <c r="J36" s="196"/>
      <c r="K36" s="197"/>
      <c r="L36" s="197"/>
      <c r="M36" s="197"/>
      <c r="N36" s="262"/>
      <c r="Q36" s="144">
        <v>1988</v>
      </c>
      <c r="R36" s="145">
        <v>25637.4</v>
      </c>
      <c r="S36" s="180"/>
      <c r="Y36" s="180"/>
      <c r="Z36" s="180"/>
      <c r="AA36" s="180"/>
      <c r="AB36" s="180"/>
      <c r="AC36" s="180"/>
    </row>
    <row r="37" spans="1:30" ht="12.75" hidden="1" customHeight="1" x14ac:dyDescent="0.2">
      <c r="A37" s="194"/>
      <c r="B37" s="194"/>
      <c r="C37" s="198">
        <f>VLOOKUP(B36,[1]Conformación!$A$5:$S$129,4,FALSE)</f>
        <v>0</v>
      </c>
      <c r="D37" s="198"/>
      <c r="E37" s="198"/>
      <c r="F37" s="198"/>
      <c r="G37" s="198"/>
      <c r="H37" s="198"/>
      <c r="I37" s="198"/>
      <c r="J37" s="198"/>
      <c r="K37" s="199"/>
      <c r="L37" s="199"/>
      <c r="M37" s="199"/>
      <c r="N37" s="262"/>
      <c r="Q37" s="144">
        <v>1989</v>
      </c>
      <c r="R37" s="145">
        <v>32559.599999999999</v>
      </c>
      <c r="S37" s="180"/>
      <c r="Y37" s="180"/>
      <c r="Z37" s="180"/>
      <c r="AA37" s="180"/>
      <c r="AB37" s="180"/>
      <c r="AC37" s="180"/>
    </row>
    <row r="38" spans="1:30" hidden="1" x14ac:dyDescent="0.2">
      <c r="Q38" s="144">
        <v>1990</v>
      </c>
      <c r="R38" s="145">
        <v>41025</v>
      </c>
    </row>
    <row r="39" spans="1:30" ht="52.5" hidden="1" customHeight="1" x14ac:dyDescent="0.2">
      <c r="A39" s="203" t="s">
        <v>87</v>
      </c>
      <c r="B39" s="204" t="s">
        <v>88</v>
      </c>
      <c r="C39" s="204" t="s">
        <v>89</v>
      </c>
      <c r="D39" s="205" t="s">
        <v>90</v>
      </c>
      <c r="E39" s="206"/>
      <c r="F39" s="204" t="s">
        <v>91</v>
      </c>
      <c r="G39" s="204" t="s">
        <v>92</v>
      </c>
      <c r="H39" s="204" t="s">
        <v>52</v>
      </c>
      <c r="I39" s="204" t="s">
        <v>93</v>
      </c>
      <c r="J39" s="204" t="s">
        <v>55</v>
      </c>
      <c r="K39" s="204" t="s">
        <v>35</v>
      </c>
      <c r="L39" s="204" t="s">
        <v>94</v>
      </c>
      <c r="M39" s="207" t="s">
        <v>95</v>
      </c>
      <c r="N39" s="208" t="s">
        <v>56</v>
      </c>
      <c r="Q39" s="144">
        <v>1991</v>
      </c>
      <c r="R39" s="145">
        <v>51716.1</v>
      </c>
    </row>
    <row r="40" spans="1:30" hidden="1" x14ac:dyDescent="0.2">
      <c r="A40" s="209" t="str">
        <f>A$7</f>
        <v>Director de Consultoría</v>
      </c>
      <c r="B40" s="210"/>
      <c r="C40" s="211"/>
      <c r="D40" s="212"/>
      <c r="E40" s="213">
        <f>IF(D40=0,0,IF(D40&lt;D$7,"CUMPLE EL TIEMPO MÍNIMO REQUERIDO DE HABER TERMINADO Y APROBADO ESTUDIOS","NO CUMPLE EL TIEMPO MÍNIMO REQUERIDO DE HABER TERMINADO Y APROBADO ESTUDIOS"))</f>
        <v>0</v>
      </c>
      <c r="F40" s="214"/>
      <c r="G40" s="214"/>
      <c r="H40" s="215"/>
      <c r="I40" s="216"/>
      <c r="J40" s="217"/>
      <c r="K40" s="218"/>
      <c r="L40" s="219">
        <f>IF(J40&gt;=K$7,"cumple",0)</f>
        <v>0</v>
      </c>
      <c r="M40" s="220" t="s">
        <v>59</v>
      </c>
      <c r="N40" s="221"/>
      <c r="Q40" s="144">
        <v>1992</v>
      </c>
      <c r="R40" s="145">
        <v>65190</v>
      </c>
    </row>
    <row r="41" spans="1:30" hidden="1" x14ac:dyDescent="0.2">
      <c r="A41" s="222"/>
      <c r="B41" s="223"/>
      <c r="C41" s="224"/>
      <c r="D41" s="225"/>
      <c r="E41" s="226"/>
      <c r="F41" s="263"/>
      <c r="G41" s="263"/>
      <c r="H41" s="228"/>
      <c r="I41" s="231"/>
      <c r="J41" s="230"/>
      <c r="K41" s="218">
        <f>IF(J41=0,0,IF(I41&lt;D$40,"EXPERIENCIA ADQUIRIDA ANTES DEL GRADO",J41/VLOOKUP(YEAR(I41),$Q$1:$R$68,2,0)))</f>
        <v>0</v>
      </c>
      <c r="L41" s="219">
        <f t="shared" ref="L41:L44" si="0">IF(J41&gt;=K$7,"cumple",0)</f>
        <v>0</v>
      </c>
      <c r="M41" s="220"/>
      <c r="N41" s="221"/>
      <c r="Q41" s="264">
        <v>1993</v>
      </c>
      <c r="R41" s="145">
        <v>81510</v>
      </c>
    </row>
    <row r="42" spans="1:30" hidden="1" x14ac:dyDescent="0.2">
      <c r="A42" s="222"/>
      <c r="B42" s="223"/>
      <c r="C42" s="224"/>
      <c r="D42" s="225"/>
      <c r="E42" s="226"/>
      <c r="F42" s="263"/>
      <c r="G42" s="263"/>
      <c r="H42" s="228"/>
      <c r="I42" s="231"/>
      <c r="J42" s="230"/>
      <c r="K42" s="218">
        <f>IF(J42=0,0,IF(I42&lt;D$40,"EXPERIENCIA ADQUIRIDA ANTES DEL GRADO",J42/VLOOKUP(YEAR(I42),$Q$1:$R$68,2,0)))</f>
        <v>0</v>
      </c>
      <c r="L42" s="219">
        <f t="shared" si="0"/>
        <v>0</v>
      </c>
      <c r="M42" s="265"/>
      <c r="N42" s="266"/>
      <c r="Q42" s="264">
        <v>1994</v>
      </c>
      <c r="R42" s="145">
        <v>98700</v>
      </c>
    </row>
    <row r="43" spans="1:30" hidden="1" x14ac:dyDescent="0.2">
      <c r="A43" s="222"/>
      <c r="B43" s="223"/>
      <c r="C43" s="224"/>
      <c r="D43" s="225"/>
      <c r="E43" s="226"/>
      <c r="F43" s="263"/>
      <c r="G43" s="263"/>
      <c r="H43" s="228"/>
      <c r="I43" s="231"/>
      <c r="J43" s="230"/>
      <c r="K43" s="218">
        <f>IF(J43=0,0,IF(I43&lt;D$40,"EXPERIENCIA ADQUIRIDA ANTES DEL GRADO",J43/VLOOKUP(YEAR(I43),$Q$1:$R$68,2,0)))</f>
        <v>0</v>
      </c>
      <c r="L43" s="219">
        <f t="shared" si="0"/>
        <v>0</v>
      </c>
      <c r="M43" s="265"/>
      <c r="N43" s="266"/>
      <c r="Q43" s="264">
        <v>1995</v>
      </c>
      <c r="R43" s="145">
        <v>118933.5</v>
      </c>
    </row>
    <row r="44" spans="1:30" hidden="1" x14ac:dyDescent="0.2">
      <c r="A44" s="222"/>
      <c r="B44" s="223"/>
      <c r="C44" s="224"/>
      <c r="D44" s="225"/>
      <c r="E44" s="226"/>
      <c r="F44" s="263"/>
      <c r="G44" s="263"/>
      <c r="H44" s="228"/>
      <c r="I44" s="231"/>
      <c r="J44" s="230"/>
      <c r="K44" s="218">
        <f>IF(J44=0,0,IF(I44&lt;D$40,"EXPERIENCIA ADQUIRIDA ANTES DEL GRADO",J44/VLOOKUP(YEAR(I44),$Q$1:$R$68,2,0)))</f>
        <v>0</v>
      </c>
      <c r="L44" s="267">
        <f t="shared" si="0"/>
        <v>0</v>
      </c>
      <c r="M44" s="265"/>
      <c r="N44" s="266"/>
      <c r="Q44" s="264">
        <v>1996</v>
      </c>
      <c r="R44" s="145">
        <v>142125</v>
      </c>
    </row>
    <row r="45" spans="1:30" ht="16.5" hidden="1" thickBot="1" x14ac:dyDescent="0.25">
      <c r="A45" s="233"/>
      <c r="B45" s="234"/>
      <c r="C45" s="235"/>
      <c r="D45" s="236"/>
      <c r="E45" s="237"/>
      <c r="F45" s="268"/>
      <c r="G45" s="268"/>
      <c r="H45" s="239" t="s">
        <v>111</v>
      </c>
      <c r="I45" s="240"/>
      <c r="J45" s="240"/>
      <c r="K45" s="241">
        <f>SUM(K40:K44)</f>
        <v>0</v>
      </c>
      <c r="L45" s="269"/>
      <c r="M45" s="243"/>
      <c r="N45" s="270" t="s">
        <v>112</v>
      </c>
      <c r="Q45" s="264">
        <v>1997</v>
      </c>
      <c r="R45" s="145">
        <v>172005</v>
      </c>
    </row>
    <row r="46" spans="1:30" s="252" customFormat="1" ht="13.5" hidden="1" thickBot="1" x14ac:dyDescent="0.25">
      <c r="A46" s="245"/>
      <c r="B46" s="246"/>
      <c r="C46" s="246"/>
      <c r="D46" s="247"/>
      <c r="E46" s="248"/>
      <c r="F46" s="246"/>
      <c r="G46" s="246"/>
      <c r="H46" s="246"/>
      <c r="I46" s="246"/>
      <c r="J46" s="246"/>
      <c r="K46" s="246"/>
      <c r="L46" s="249"/>
      <c r="M46" s="249"/>
      <c r="N46" s="250"/>
      <c r="O46" s="251"/>
      <c r="P46" s="251"/>
      <c r="Q46" s="264">
        <v>1998</v>
      </c>
      <c r="R46" s="145">
        <v>203826</v>
      </c>
    </row>
    <row r="47" spans="1:30" hidden="1" x14ac:dyDescent="0.2">
      <c r="A47" s="253"/>
      <c r="B47" s="254"/>
      <c r="C47" s="255"/>
      <c r="D47" s="255"/>
      <c r="E47" s="256"/>
      <c r="F47" s="257"/>
      <c r="G47" s="257"/>
      <c r="H47" s="258"/>
      <c r="I47" s="259"/>
      <c r="J47" s="260"/>
      <c r="K47" s="260"/>
      <c r="L47" s="260"/>
      <c r="M47" s="260"/>
      <c r="N47" s="261"/>
      <c r="Q47" s="264">
        <v>1999</v>
      </c>
      <c r="R47" s="145">
        <v>236460</v>
      </c>
      <c r="S47" s="180"/>
      <c r="Y47" s="180"/>
      <c r="Z47" s="180"/>
      <c r="AA47" s="180"/>
      <c r="AB47" s="180"/>
      <c r="AC47" s="180"/>
    </row>
    <row r="48" spans="1:30" ht="12.75" hidden="1" customHeight="1" x14ac:dyDescent="0.2">
      <c r="A48" s="194" t="s">
        <v>86</v>
      </c>
      <c r="B48" s="195">
        <v>3</v>
      </c>
      <c r="C48" s="196">
        <f>VLOOKUP(B48,[1]Conformación!$A$5:$S$129,2,FALSE)</f>
        <v>0</v>
      </c>
      <c r="D48" s="196"/>
      <c r="E48" s="196"/>
      <c r="F48" s="196"/>
      <c r="G48" s="196"/>
      <c r="H48" s="196"/>
      <c r="I48" s="196"/>
      <c r="J48" s="196"/>
      <c r="K48" s="197"/>
      <c r="L48" s="197"/>
      <c r="M48" s="197"/>
      <c r="N48" s="262"/>
      <c r="Q48" s="264">
        <v>2000</v>
      </c>
      <c r="R48" s="145">
        <v>260100</v>
      </c>
    </row>
    <row r="49" spans="1:18" ht="12.75" hidden="1" customHeight="1" x14ac:dyDescent="0.2">
      <c r="A49" s="194"/>
      <c r="B49" s="194"/>
      <c r="C49" s="198">
        <f>VLOOKUP(B48,[1]Conformación!$A$5:$S$129,4,FALSE)</f>
        <v>0</v>
      </c>
      <c r="D49" s="198"/>
      <c r="E49" s="198"/>
      <c r="F49" s="198"/>
      <c r="G49" s="198"/>
      <c r="H49" s="198"/>
      <c r="I49" s="198"/>
      <c r="J49" s="198"/>
      <c r="K49" s="199"/>
      <c r="L49" s="199"/>
      <c r="M49" s="199"/>
      <c r="N49" s="262"/>
      <c r="Q49" s="264">
        <v>2001</v>
      </c>
      <c r="R49" s="145">
        <v>286000</v>
      </c>
    </row>
    <row r="50" spans="1:18" hidden="1" x14ac:dyDescent="0.2">
      <c r="Q50" s="264">
        <v>2002</v>
      </c>
      <c r="R50" s="145">
        <v>309000</v>
      </c>
    </row>
    <row r="51" spans="1:18" ht="50.25" hidden="1" customHeight="1" x14ac:dyDescent="0.2">
      <c r="A51" s="203" t="s">
        <v>87</v>
      </c>
      <c r="B51" s="204" t="s">
        <v>88</v>
      </c>
      <c r="C51" s="204" t="s">
        <v>89</v>
      </c>
      <c r="D51" s="205" t="s">
        <v>90</v>
      </c>
      <c r="E51" s="206"/>
      <c r="F51" s="204" t="s">
        <v>91</v>
      </c>
      <c r="G51" s="204" t="s">
        <v>92</v>
      </c>
      <c r="H51" s="204" t="s">
        <v>52</v>
      </c>
      <c r="I51" s="204" t="s">
        <v>93</v>
      </c>
      <c r="J51" s="204" t="s">
        <v>55</v>
      </c>
      <c r="K51" s="204" t="s">
        <v>35</v>
      </c>
      <c r="L51" s="204" t="s">
        <v>94</v>
      </c>
      <c r="M51" s="207" t="s">
        <v>95</v>
      </c>
      <c r="N51" s="208" t="s">
        <v>56</v>
      </c>
      <c r="P51" s="271"/>
      <c r="Q51" s="264">
        <v>2003</v>
      </c>
      <c r="R51" s="145">
        <v>332000</v>
      </c>
    </row>
    <row r="52" spans="1:18" ht="188.25" hidden="1" customHeight="1" x14ac:dyDescent="0.2">
      <c r="A52" s="209" t="str">
        <f>A$7</f>
        <v>Director de Consultoría</v>
      </c>
      <c r="B52" s="210"/>
      <c r="C52" s="211"/>
      <c r="D52" s="212"/>
      <c r="E52" s="213">
        <f>IF(D52=0,0,IF(D52&lt;D$7,"CUMPLE EL TIEMPO MÍNIMO REQUERIDO DE HABER TERMINADO Y APROBADO ESTUDIOS","NO CUMPLE EL TIEMPO MÍNIMO REQUERIDO DE HABER TERMINADO Y APROBADO ESTUDIOS"))</f>
        <v>0</v>
      </c>
      <c r="F52" s="214"/>
      <c r="G52" s="214"/>
      <c r="H52" s="215"/>
      <c r="I52" s="216"/>
      <c r="J52" s="217"/>
      <c r="K52" s="218">
        <f>IF(J52=0,0,IF(I52&lt;D$52,"EXPERIENCIA ADQUIRIDA ANTES DEL GRADO",J52/VLOOKUP(YEAR(I52),$Q$1:$R$68,2,0)))</f>
        <v>0</v>
      </c>
      <c r="L52" s="219"/>
      <c r="M52" s="220" t="s">
        <v>59</v>
      </c>
      <c r="N52" s="266"/>
      <c r="Q52" s="264">
        <v>2004</v>
      </c>
      <c r="R52" s="145">
        <v>358000</v>
      </c>
    </row>
    <row r="53" spans="1:18" hidden="1" x14ac:dyDescent="0.2">
      <c r="A53" s="222"/>
      <c r="B53" s="223"/>
      <c r="C53" s="224"/>
      <c r="D53" s="225"/>
      <c r="E53" s="226"/>
      <c r="F53" s="263"/>
      <c r="G53" s="263"/>
      <c r="H53" s="228"/>
      <c r="I53" s="231"/>
      <c r="J53" s="230"/>
      <c r="K53" s="218">
        <f>IF(J53=0,0,IF(I53&lt;D$52,"EXPERIENCIA ADQUIRIDA ANTES DEL GRADO",J53/VLOOKUP(YEAR(I53),$Q$1:$R$68,2,0)))</f>
        <v>0</v>
      </c>
      <c r="L53" s="219">
        <f t="shared" ref="L53:L56" si="1">IF(J53&gt;=K$7,"cumple",0)</f>
        <v>0</v>
      </c>
      <c r="M53" s="220"/>
      <c r="N53" s="221"/>
      <c r="Q53" s="264">
        <v>2005</v>
      </c>
      <c r="R53" s="145">
        <v>381500</v>
      </c>
    </row>
    <row r="54" spans="1:18" hidden="1" x14ac:dyDescent="0.2">
      <c r="A54" s="222"/>
      <c r="B54" s="223"/>
      <c r="C54" s="224"/>
      <c r="D54" s="225"/>
      <c r="E54" s="226"/>
      <c r="F54" s="263"/>
      <c r="G54" s="263"/>
      <c r="H54" s="228"/>
      <c r="I54" s="231"/>
      <c r="J54" s="230"/>
      <c r="K54" s="218">
        <f>IF(J54=0,0,IF(I54&lt;D$52,"EXPERIENCIA ADQUIRIDA ANTES DEL GRADO",J54/VLOOKUP(YEAR(I54),$Q$1:$R$68,2,0)))</f>
        <v>0</v>
      </c>
      <c r="L54" s="219">
        <f t="shared" si="1"/>
        <v>0</v>
      </c>
      <c r="M54" s="220"/>
      <c r="N54" s="221"/>
      <c r="Q54" s="264">
        <v>2006</v>
      </c>
      <c r="R54" s="145">
        <v>408000</v>
      </c>
    </row>
    <row r="55" spans="1:18" hidden="1" x14ac:dyDescent="0.2">
      <c r="A55" s="222"/>
      <c r="B55" s="223"/>
      <c r="C55" s="224"/>
      <c r="D55" s="225"/>
      <c r="E55" s="226"/>
      <c r="F55" s="263"/>
      <c r="G55" s="263"/>
      <c r="H55" s="228"/>
      <c r="I55" s="231"/>
      <c r="J55" s="230"/>
      <c r="K55" s="218">
        <f>IF(J55=0,0,IF(I55&lt;D$52,"EXPERIENCIA ADQUIRIDA ANTES DEL GRADO",J55/VLOOKUP(YEAR(I55),$Q$1:$R$68,2,0)))</f>
        <v>0</v>
      </c>
      <c r="L55" s="219">
        <f t="shared" si="1"/>
        <v>0</v>
      </c>
      <c r="M55" s="220"/>
      <c r="N55" s="221"/>
      <c r="Q55" s="264">
        <v>2007</v>
      </c>
      <c r="R55" s="145">
        <v>433700</v>
      </c>
    </row>
    <row r="56" spans="1:18" hidden="1" x14ac:dyDescent="0.2">
      <c r="A56" s="222"/>
      <c r="B56" s="223"/>
      <c r="C56" s="224"/>
      <c r="D56" s="225"/>
      <c r="E56" s="226"/>
      <c r="F56" s="263"/>
      <c r="G56" s="263"/>
      <c r="H56" s="228"/>
      <c r="I56" s="231"/>
      <c r="J56" s="230"/>
      <c r="K56" s="218">
        <f>IF(J56=0,0,IF(I56&lt;D$52,"EXPERIENCIA ADQUIRIDA ANTES DEL GRADO",J56/VLOOKUP(YEAR(I56),$Q$1:$R$68,2,0)))</f>
        <v>0</v>
      </c>
      <c r="L56" s="219">
        <f t="shared" si="1"/>
        <v>0</v>
      </c>
      <c r="M56" s="265"/>
      <c r="N56" s="266"/>
      <c r="Q56" s="264">
        <v>2008</v>
      </c>
      <c r="R56" s="145">
        <v>461500</v>
      </c>
    </row>
    <row r="57" spans="1:18" ht="19.5" hidden="1" customHeight="1" x14ac:dyDescent="0.2">
      <c r="A57" s="233"/>
      <c r="B57" s="234"/>
      <c r="C57" s="235"/>
      <c r="D57" s="236"/>
      <c r="E57" s="237"/>
      <c r="F57" s="268"/>
      <c r="G57" s="268"/>
      <c r="H57" s="239" t="s">
        <v>113</v>
      </c>
      <c r="I57" s="240"/>
      <c r="J57" s="240"/>
      <c r="K57" s="241">
        <f>SUM(K51:K56)</f>
        <v>0</v>
      </c>
      <c r="L57" s="269"/>
      <c r="M57" s="243"/>
      <c r="N57" s="270"/>
      <c r="Q57" s="264">
        <v>2009</v>
      </c>
      <c r="R57" s="145">
        <v>496900</v>
      </c>
    </row>
    <row r="58" spans="1:18" s="252" customFormat="1" ht="13.5" hidden="1" thickBot="1" x14ac:dyDescent="0.25">
      <c r="A58" s="245"/>
      <c r="B58" s="246"/>
      <c r="C58" s="246"/>
      <c r="D58" s="247"/>
      <c r="E58" s="248"/>
      <c r="F58" s="246"/>
      <c r="G58" s="246"/>
      <c r="H58" s="246"/>
      <c r="I58" s="246"/>
      <c r="J58" s="246"/>
      <c r="K58" s="246"/>
      <c r="L58" s="249"/>
      <c r="M58" s="249"/>
      <c r="N58" s="250"/>
      <c r="O58" s="251"/>
      <c r="P58" s="251"/>
      <c r="Q58" s="264">
        <v>2010</v>
      </c>
      <c r="R58" s="145">
        <v>515000</v>
      </c>
    </row>
    <row r="59" spans="1:18" ht="12.75" customHeight="1" x14ac:dyDescent="0.2">
      <c r="A59" s="253"/>
      <c r="B59" s="254"/>
      <c r="C59" s="255"/>
      <c r="D59" s="255"/>
      <c r="E59" s="256"/>
      <c r="F59" s="257"/>
      <c r="G59" s="257"/>
      <c r="H59" s="258"/>
      <c r="I59" s="259"/>
      <c r="J59" s="260"/>
      <c r="K59" s="260"/>
      <c r="L59" s="260"/>
      <c r="M59" s="260"/>
      <c r="N59" s="261"/>
      <c r="Q59" s="264">
        <v>2011</v>
      </c>
      <c r="R59" s="145">
        <v>535600</v>
      </c>
    </row>
    <row r="60" spans="1:18" ht="12.75" hidden="1" customHeight="1" x14ac:dyDescent="0.2">
      <c r="A60" s="194" t="s">
        <v>86</v>
      </c>
      <c r="B60" s="195">
        <v>4</v>
      </c>
      <c r="C60" s="196">
        <f>VLOOKUP(B60,[1]Conformación!$A$5:$S$129,2,FALSE)</f>
        <v>0</v>
      </c>
      <c r="D60" s="196"/>
      <c r="E60" s="196"/>
      <c r="F60" s="196"/>
      <c r="G60" s="196"/>
      <c r="H60" s="196"/>
      <c r="I60" s="196"/>
      <c r="J60" s="196"/>
      <c r="K60" s="197"/>
      <c r="L60" s="197"/>
      <c r="M60" s="197"/>
      <c r="N60" s="262"/>
      <c r="Q60" s="264">
        <v>2012</v>
      </c>
      <c r="R60" s="145">
        <v>566700</v>
      </c>
    </row>
    <row r="61" spans="1:18" ht="12.75" hidden="1" customHeight="1" x14ac:dyDescent="0.2">
      <c r="A61" s="194"/>
      <c r="B61" s="194"/>
      <c r="C61" s="198">
        <f>VLOOKUP(B60,[1]Conformación!$A$5:$S$129,4,FALSE)</f>
        <v>0</v>
      </c>
      <c r="D61" s="198"/>
      <c r="E61" s="198"/>
      <c r="F61" s="198"/>
      <c r="G61" s="198"/>
      <c r="H61" s="198"/>
      <c r="I61" s="198"/>
      <c r="J61" s="198"/>
      <c r="K61" s="199"/>
      <c r="L61" s="199"/>
      <c r="M61" s="199"/>
      <c r="N61" s="262"/>
      <c r="Q61" s="264">
        <v>2013</v>
      </c>
      <c r="R61" s="145">
        <v>581900</v>
      </c>
    </row>
    <row r="62" spans="1:18" hidden="1" x14ac:dyDescent="0.2">
      <c r="Q62" s="264">
        <v>2014</v>
      </c>
      <c r="R62" s="145">
        <v>616000</v>
      </c>
    </row>
    <row r="63" spans="1:18" ht="48" hidden="1" thickBot="1" x14ac:dyDescent="0.25">
      <c r="A63" s="203" t="s">
        <v>87</v>
      </c>
      <c r="B63" s="204" t="s">
        <v>88</v>
      </c>
      <c r="C63" s="204" t="s">
        <v>89</v>
      </c>
      <c r="D63" s="205" t="s">
        <v>90</v>
      </c>
      <c r="E63" s="206"/>
      <c r="F63" s="204" t="s">
        <v>91</v>
      </c>
      <c r="G63" s="204" t="s">
        <v>92</v>
      </c>
      <c r="H63" s="204" t="s">
        <v>52</v>
      </c>
      <c r="I63" s="204" t="s">
        <v>93</v>
      </c>
      <c r="J63" s="204" t="s">
        <v>55</v>
      </c>
      <c r="K63" s="204" t="s">
        <v>35</v>
      </c>
      <c r="L63" s="204" t="s">
        <v>94</v>
      </c>
      <c r="M63" s="207" t="s">
        <v>95</v>
      </c>
      <c r="N63" s="208" t="s">
        <v>56</v>
      </c>
      <c r="P63" s="271"/>
      <c r="Q63" s="264">
        <v>2015</v>
      </c>
      <c r="R63" s="145">
        <v>644350</v>
      </c>
    </row>
    <row r="64" spans="1:18" hidden="1" x14ac:dyDescent="0.2">
      <c r="A64" s="209" t="str">
        <f>A$7</f>
        <v>Director de Consultoría</v>
      </c>
      <c r="B64" s="210"/>
      <c r="C64" s="211"/>
      <c r="D64" s="212"/>
      <c r="E64" s="213">
        <f>IF(D64=0,0,IF(D64&lt;D$7,"CUMPLE EL TIEMPO MÍNIMO REQUERIDO DE HABER TERMINADO Y APROBADO ESTUDIOS","NO CUMPLE EL TIEMPO MÍNIMO REQUERIDO DE HABER TERMINADO Y APROBADO ESTUDIOS"))</f>
        <v>0</v>
      </c>
      <c r="F64" s="272"/>
      <c r="G64" s="272"/>
      <c r="H64" s="215"/>
      <c r="I64" s="216"/>
      <c r="J64" s="217"/>
      <c r="K64" s="218">
        <f>IF(J64=0,0,IF(I64&lt;D$64,"EXPERIENCIA ADQUIRIDA ANTES DEL GRADO",J64/VLOOKUP(YEAR(I64),$Q$1:$R$68,2,0)))</f>
        <v>0</v>
      </c>
      <c r="L64" s="219">
        <f>IF(J64&gt;=K$7,"cumple",0)</f>
        <v>0</v>
      </c>
      <c r="M64" s="220"/>
      <c r="N64" s="273"/>
      <c r="Q64" s="264">
        <v>2016</v>
      </c>
      <c r="R64" s="145">
        <v>689500</v>
      </c>
    </row>
    <row r="65" spans="1:18" hidden="1" x14ac:dyDescent="0.2">
      <c r="A65" s="222"/>
      <c r="B65" s="223"/>
      <c r="C65" s="224"/>
      <c r="D65" s="225"/>
      <c r="E65" s="226"/>
      <c r="F65" s="227"/>
      <c r="G65" s="227"/>
      <c r="H65" s="228"/>
      <c r="I65" s="231"/>
      <c r="J65" s="230"/>
      <c r="K65" s="218">
        <f>IF(J65=0,0,IF(I65&lt;D$64,"EXPERIENCIA ADQUIRIDA ANTES DEL GRADO",J65/VLOOKUP(YEAR(I65),$Q$1:$R$68,2,0)))</f>
        <v>0</v>
      </c>
      <c r="L65" s="219">
        <f t="shared" ref="L65:L68" si="2">IF(J65&gt;=K$7,"cumple",0)</f>
        <v>0</v>
      </c>
      <c r="M65" s="220"/>
      <c r="N65" s="274"/>
      <c r="Q65" s="264">
        <v>2017</v>
      </c>
      <c r="R65" s="145">
        <v>737717</v>
      </c>
    </row>
    <row r="66" spans="1:18" hidden="1" x14ac:dyDescent="0.2">
      <c r="A66" s="222"/>
      <c r="B66" s="223"/>
      <c r="C66" s="224"/>
      <c r="D66" s="225"/>
      <c r="E66" s="226"/>
      <c r="F66" s="227"/>
      <c r="G66" s="227"/>
      <c r="H66" s="228"/>
      <c r="I66" s="231"/>
      <c r="J66" s="230"/>
      <c r="K66" s="218">
        <f>IF(J66=0,0,IF(I66&lt;D$64,"EXPERIENCIA ADQUIRIDA ANTES DEL GRADO",J66/VLOOKUP(YEAR(I66),$Q$1:$R$68,2,0)))</f>
        <v>0</v>
      </c>
      <c r="L66" s="219">
        <f t="shared" si="2"/>
        <v>0</v>
      </c>
      <c r="M66" s="220"/>
      <c r="N66" s="274"/>
      <c r="Q66" s="264">
        <v>2018</v>
      </c>
      <c r="R66" s="145">
        <v>781242</v>
      </c>
    </row>
    <row r="67" spans="1:18" hidden="1" x14ac:dyDescent="0.2">
      <c r="A67" s="222"/>
      <c r="B67" s="223"/>
      <c r="C67" s="224"/>
      <c r="D67" s="225"/>
      <c r="E67" s="226"/>
      <c r="F67" s="227"/>
      <c r="G67" s="227"/>
      <c r="H67" s="228"/>
      <c r="I67" s="231"/>
      <c r="J67" s="230"/>
      <c r="K67" s="218">
        <f>IF(J67=0,0,IF(I67&lt;D$64,"EXPERIENCIA ADQUIRIDA ANTES DEL GRADO",J67/VLOOKUP(YEAR(I67),$Q$1:$R$68,2,0)))</f>
        <v>0</v>
      </c>
      <c r="L67" s="219">
        <f t="shared" si="2"/>
        <v>0</v>
      </c>
      <c r="M67" s="220"/>
      <c r="N67" s="274"/>
      <c r="Q67" s="264">
        <v>2019</v>
      </c>
      <c r="R67" s="145">
        <v>828116</v>
      </c>
    </row>
    <row r="68" spans="1:18" hidden="1" x14ac:dyDescent="0.2">
      <c r="A68" s="222"/>
      <c r="B68" s="223"/>
      <c r="C68" s="224"/>
      <c r="D68" s="225"/>
      <c r="E68" s="226"/>
      <c r="F68" s="227"/>
      <c r="G68" s="227"/>
      <c r="H68" s="228"/>
      <c r="I68" s="231"/>
      <c r="J68" s="230"/>
      <c r="K68" s="218">
        <f>IF(J68=0,0,IF(I68&lt;D$64,"EXPERIENCIA ADQUIRIDA ANTES DEL GRADO",J68/VLOOKUP(YEAR(I68),$Q$1:$R$68,2,0)))</f>
        <v>0</v>
      </c>
      <c r="L68" s="219">
        <f t="shared" si="2"/>
        <v>0</v>
      </c>
      <c r="M68" s="220"/>
      <c r="N68" s="274"/>
      <c r="Q68" s="264">
        <v>2020</v>
      </c>
      <c r="R68" s="145">
        <v>877803</v>
      </c>
    </row>
    <row r="69" spans="1:18" ht="16.5" hidden="1" thickBot="1" x14ac:dyDescent="0.25">
      <c r="A69" s="233"/>
      <c r="B69" s="234"/>
      <c r="C69" s="235"/>
      <c r="D69" s="236"/>
      <c r="E69" s="237"/>
      <c r="F69" s="238"/>
      <c r="G69" s="238"/>
      <c r="H69" s="239" t="s">
        <v>113</v>
      </c>
      <c r="I69" s="240"/>
      <c r="J69" s="240"/>
      <c r="K69" s="241">
        <f>SUM(K66:K68)</f>
        <v>0</v>
      </c>
      <c r="L69" s="269"/>
      <c r="M69" s="243"/>
      <c r="N69" s="270"/>
      <c r="Q69" s="275"/>
      <c r="R69" s="276"/>
    </row>
    <row r="70" spans="1:18" s="252" customFormat="1" ht="12" hidden="1" thickBot="1" x14ac:dyDescent="0.25">
      <c r="A70" s="245"/>
      <c r="B70" s="246"/>
      <c r="C70" s="246"/>
      <c r="D70" s="247"/>
      <c r="E70" s="248"/>
      <c r="F70" s="246"/>
      <c r="G70" s="246"/>
      <c r="H70" s="246"/>
      <c r="I70" s="246"/>
      <c r="J70" s="246"/>
      <c r="K70" s="246"/>
      <c r="L70" s="249"/>
      <c r="M70" s="249"/>
      <c r="N70" s="250"/>
      <c r="O70" s="251"/>
      <c r="P70" s="251"/>
      <c r="Q70" s="277"/>
      <c r="R70" s="278"/>
    </row>
    <row r="71" spans="1:18" hidden="1" x14ac:dyDescent="0.2">
      <c r="A71" s="253"/>
      <c r="B71" s="254"/>
      <c r="C71" s="255"/>
      <c r="D71" s="255"/>
      <c r="E71" s="256"/>
      <c r="F71" s="257"/>
      <c r="G71" s="257"/>
      <c r="H71" s="258"/>
      <c r="I71" s="259"/>
      <c r="J71" s="260"/>
      <c r="K71" s="260"/>
      <c r="L71" s="260"/>
      <c r="M71" s="260"/>
      <c r="N71" s="261"/>
    </row>
    <row r="72" spans="1:18" ht="12.75" hidden="1" customHeight="1" x14ac:dyDescent="0.2">
      <c r="A72" s="194" t="s">
        <v>86</v>
      </c>
      <c r="B72" s="195">
        <v>5</v>
      </c>
      <c r="C72" s="196">
        <f>VLOOKUP(B72,[1]Conformación!$A$5:$S$129,2,FALSE)</f>
        <v>0</v>
      </c>
      <c r="D72" s="196"/>
      <c r="E72" s="196"/>
      <c r="F72" s="196"/>
      <c r="G72" s="196"/>
      <c r="H72" s="196"/>
      <c r="I72" s="196"/>
      <c r="J72" s="196"/>
      <c r="K72" s="197"/>
      <c r="L72" s="197"/>
      <c r="M72" s="197"/>
      <c r="N72" s="262"/>
    </row>
    <row r="73" spans="1:18" ht="12.75" hidden="1" customHeight="1" x14ac:dyDescent="0.2">
      <c r="A73" s="194"/>
      <c r="B73" s="194"/>
      <c r="C73" s="198">
        <f>VLOOKUP(B72,[1]Conformación!$A$5:$S$129,4,FALSE)</f>
        <v>0</v>
      </c>
      <c r="D73" s="198"/>
      <c r="E73" s="198"/>
      <c r="F73" s="198"/>
      <c r="G73" s="198"/>
      <c r="H73" s="198"/>
      <c r="I73" s="198"/>
      <c r="J73" s="198"/>
      <c r="K73" s="199"/>
      <c r="L73" s="199"/>
      <c r="M73" s="199"/>
      <c r="N73" s="262"/>
    </row>
    <row r="74" spans="1:18" hidden="1" x14ac:dyDescent="0.2"/>
    <row r="75" spans="1:18" ht="48" hidden="1" thickBot="1" x14ac:dyDescent="0.25">
      <c r="A75" s="203" t="s">
        <v>87</v>
      </c>
      <c r="B75" s="204" t="s">
        <v>88</v>
      </c>
      <c r="C75" s="204" t="s">
        <v>89</v>
      </c>
      <c r="D75" s="205" t="s">
        <v>90</v>
      </c>
      <c r="E75" s="206"/>
      <c r="F75" s="204" t="s">
        <v>91</v>
      </c>
      <c r="G75" s="204" t="s">
        <v>92</v>
      </c>
      <c r="H75" s="204" t="s">
        <v>52</v>
      </c>
      <c r="I75" s="204" t="s">
        <v>93</v>
      </c>
      <c r="J75" s="204" t="s">
        <v>55</v>
      </c>
      <c r="K75" s="204" t="s">
        <v>35</v>
      </c>
      <c r="L75" s="204" t="s">
        <v>94</v>
      </c>
      <c r="M75" s="207" t="s">
        <v>95</v>
      </c>
      <c r="N75" s="208" t="s">
        <v>56</v>
      </c>
      <c r="P75" s="271"/>
    </row>
    <row r="76" spans="1:18" ht="15" hidden="1" x14ac:dyDescent="0.25">
      <c r="A76" s="209" t="str">
        <f>A$7</f>
        <v>Director de Consultoría</v>
      </c>
      <c r="B76" s="210"/>
      <c r="C76" s="211"/>
      <c r="D76" s="212"/>
      <c r="E76" s="213">
        <f>IF(D76=0,0,IF(D76&lt;D$7,"CUMPLE EL TIEMPO MÍNIMO REQUERIDO DE HABER TERMINADO Y APROBADO ESTUDIOS","NO CUMPLE EL TIEMPO MÍNIMO REQUERIDO DE HABER TERMINADO Y APROBADO ESTUDIOS"))</f>
        <v>0</v>
      </c>
      <c r="F76" s="272"/>
      <c r="G76" s="272"/>
      <c r="H76" s="215"/>
      <c r="I76" s="216"/>
      <c r="J76" s="217"/>
      <c r="K76" s="218">
        <f>IF(J76=0,0,IF(I76&lt;D$76,"EXPERIENCIA ADQUIRIDA ANTES DEL GRADO",J76/VLOOKUP(YEAR(I76),$Q$1:$R$68,2,0)))</f>
        <v>0</v>
      </c>
      <c r="L76" s="219">
        <f>IF(J76&gt;=K$7,"cumple",0)</f>
        <v>0</v>
      </c>
      <c r="M76" s="220"/>
      <c r="N76" s="280"/>
      <c r="Q76"/>
      <c r="R76"/>
    </row>
    <row r="77" spans="1:18" ht="15" hidden="1" x14ac:dyDescent="0.25">
      <c r="A77" s="222"/>
      <c r="B77" s="223"/>
      <c r="C77" s="224"/>
      <c r="D77" s="225"/>
      <c r="E77" s="226"/>
      <c r="F77" s="227"/>
      <c r="G77" s="227"/>
      <c r="H77" s="228"/>
      <c r="I77" s="231"/>
      <c r="J77" s="230"/>
      <c r="K77" s="218">
        <f>IF(J77=0,0,IF(I77&lt;D$76,"EXPERIENCIA ADQUIRIDA ANTES DEL GRADO",J77/VLOOKUP(YEAR(I77),$Q$1:$R$68,2,0)))</f>
        <v>0</v>
      </c>
      <c r="L77" s="219">
        <f t="shared" ref="L77:L78" si="3">IF(J77&gt;=K$7,"cumple",0)</f>
        <v>0</v>
      </c>
      <c r="M77" s="220"/>
      <c r="N77" s="221"/>
      <c r="Q77"/>
      <c r="R77"/>
    </row>
    <row r="78" spans="1:18" ht="15" hidden="1" x14ac:dyDescent="0.25">
      <c r="A78" s="222"/>
      <c r="B78" s="223"/>
      <c r="C78" s="224"/>
      <c r="D78" s="225"/>
      <c r="E78" s="226"/>
      <c r="F78" s="227"/>
      <c r="G78" s="227"/>
      <c r="H78" s="228"/>
      <c r="I78" s="231"/>
      <c r="J78" s="230"/>
      <c r="K78" s="218">
        <f>IF(J78=0,0,IF(I78&lt;D$76,"EXPERIENCIA ADQUIRIDA ANTES DEL GRADO",J78/VLOOKUP(YEAR(I78),$Q$1:$R$68,2,0)))</f>
        <v>0</v>
      </c>
      <c r="L78" s="219">
        <f t="shared" si="3"/>
        <v>0</v>
      </c>
      <c r="M78" s="220"/>
      <c r="N78" s="232"/>
      <c r="Q78"/>
      <c r="R78"/>
    </row>
    <row r="79" spans="1:18" ht="15" hidden="1" x14ac:dyDescent="0.25">
      <c r="A79" s="222"/>
      <c r="B79" s="223"/>
      <c r="C79" s="224"/>
      <c r="D79" s="225"/>
      <c r="E79" s="226"/>
      <c r="F79" s="227"/>
      <c r="G79" s="227"/>
      <c r="H79" s="228"/>
      <c r="I79" s="231"/>
      <c r="J79" s="230"/>
      <c r="K79" s="218">
        <f>IF(J79=0,0,IF(I79&lt;D$76,"EXPERIENCIA ADQUIRIDA ANTES DEL GRADO",J79/VLOOKUP(YEAR(I79),$Q$1:$R$68,2,0)))</f>
        <v>0</v>
      </c>
      <c r="L79" s="219">
        <f>IF(J79&gt;=K$7,"cumple",0)</f>
        <v>0</v>
      </c>
      <c r="M79" s="220"/>
      <c r="N79" s="232"/>
      <c r="Q79"/>
      <c r="R79"/>
    </row>
    <row r="80" spans="1:18" ht="15" hidden="1" x14ac:dyDescent="0.25">
      <c r="A80" s="222"/>
      <c r="B80" s="223"/>
      <c r="C80" s="224"/>
      <c r="D80" s="225"/>
      <c r="E80" s="226"/>
      <c r="F80" s="227"/>
      <c r="G80" s="227"/>
      <c r="H80" s="228"/>
      <c r="I80" s="231"/>
      <c r="J80" s="230"/>
      <c r="K80" s="218">
        <f>IF(J80=0,0,IF(I80&lt;D$76,"EXPERIENCIA ADQUIRIDA ANTES DEL GRADO",J80/VLOOKUP(YEAR(I80),$Q$1:$R$68,2,0)))</f>
        <v>0</v>
      </c>
      <c r="L80" s="219">
        <f t="shared" ref="L80" si="4">IF(J80&gt;=K$7,"cumple",0)</f>
        <v>0</v>
      </c>
      <c r="M80" s="220"/>
      <c r="N80" s="232"/>
      <c r="Q80"/>
      <c r="R80"/>
    </row>
    <row r="81" spans="1:18" ht="16.5" hidden="1" thickBot="1" x14ac:dyDescent="0.3">
      <c r="A81" s="233"/>
      <c r="B81" s="234"/>
      <c r="C81" s="235"/>
      <c r="D81" s="236"/>
      <c r="E81" s="237"/>
      <c r="F81" s="238"/>
      <c r="G81" s="238"/>
      <c r="H81" s="239" t="s">
        <v>113</v>
      </c>
      <c r="I81" s="240"/>
      <c r="J81" s="240"/>
      <c r="K81" s="241">
        <f>SUM(K78:K80)</f>
        <v>0</v>
      </c>
      <c r="L81" s="269"/>
      <c r="M81" s="243"/>
      <c r="N81" s="270"/>
      <c r="Q81"/>
      <c r="R81"/>
    </row>
    <row r="82" spans="1:18" s="252" customFormat="1" ht="15.75" hidden="1" thickBot="1" x14ac:dyDescent="0.3">
      <c r="A82" s="245"/>
      <c r="B82" s="246"/>
      <c r="C82" s="246"/>
      <c r="D82" s="247"/>
      <c r="E82" s="248"/>
      <c r="F82" s="246"/>
      <c r="G82" s="246"/>
      <c r="H82" s="246"/>
      <c r="I82" s="246"/>
      <c r="J82" s="246"/>
      <c r="K82" s="246"/>
      <c r="L82" s="249"/>
      <c r="M82" s="249"/>
      <c r="N82" s="250"/>
      <c r="O82" s="251"/>
      <c r="P82" s="251"/>
      <c r="Q82"/>
      <c r="R82"/>
    </row>
    <row r="83" spans="1:18" ht="15" x14ac:dyDescent="0.25">
      <c r="A83" s="253"/>
      <c r="B83" s="254"/>
      <c r="C83" s="255"/>
      <c r="D83" s="255"/>
      <c r="E83" s="256"/>
      <c r="F83" s="257"/>
      <c r="G83" s="257"/>
      <c r="H83" s="258"/>
      <c r="I83" s="259"/>
      <c r="J83" s="260"/>
      <c r="K83" s="260"/>
      <c r="L83" s="260"/>
      <c r="M83" s="260"/>
      <c r="N83" s="261"/>
      <c r="Q83"/>
      <c r="R83"/>
    </row>
  </sheetData>
  <sheetProtection algorithmName="SHA-512" hashValue="jGYdlyECt9TNFQ41kbIqI6bncVbQQazdQv/yVqKUzOnMmGb2xQGqihVQp+yOOPhsZ48HFTkBeP12xaA3jVNOzA==" saltValue="Jq2w5EhKz5id/Ey50ArvkQ==" spinCount="100000" sheet="1" objects="1" scenarios="1"/>
  <mergeCells count="73">
    <mergeCell ref="G76:G81"/>
    <mergeCell ref="H81:J81"/>
    <mergeCell ref="D82:E82"/>
    <mergeCell ref="A76:A81"/>
    <mergeCell ref="B76:B81"/>
    <mergeCell ref="C76:C81"/>
    <mergeCell ref="D76:D81"/>
    <mergeCell ref="E76:E81"/>
    <mergeCell ref="F76:F81"/>
    <mergeCell ref="G64:G69"/>
    <mergeCell ref="H69:J69"/>
    <mergeCell ref="D70:E70"/>
    <mergeCell ref="C72:J72"/>
    <mergeCell ref="C73:J73"/>
    <mergeCell ref="D75:E75"/>
    <mergeCell ref="A64:A69"/>
    <mergeCell ref="B64:B69"/>
    <mergeCell ref="C64:C69"/>
    <mergeCell ref="D64:D69"/>
    <mergeCell ref="E64:E69"/>
    <mergeCell ref="F64:F69"/>
    <mergeCell ref="G52:G57"/>
    <mergeCell ref="H57:J57"/>
    <mergeCell ref="D58:E58"/>
    <mergeCell ref="C60:J60"/>
    <mergeCell ref="C61:J61"/>
    <mergeCell ref="D63:E63"/>
    <mergeCell ref="A52:A57"/>
    <mergeCell ref="B52:B57"/>
    <mergeCell ref="C52:C57"/>
    <mergeCell ref="D52:D57"/>
    <mergeCell ref="E52:E57"/>
    <mergeCell ref="F52:F57"/>
    <mergeCell ref="G40:G45"/>
    <mergeCell ref="H45:J45"/>
    <mergeCell ref="D46:E46"/>
    <mergeCell ref="C48:J48"/>
    <mergeCell ref="C49:J49"/>
    <mergeCell ref="D51:E51"/>
    <mergeCell ref="A40:A45"/>
    <mergeCell ref="B40:B45"/>
    <mergeCell ref="C40:C45"/>
    <mergeCell ref="D40:D45"/>
    <mergeCell ref="E40:E45"/>
    <mergeCell ref="F40:F45"/>
    <mergeCell ref="G24:G33"/>
    <mergeCell ref="H33:J33"/>
    <mergeCell ref="D34:E34"/>
    <mergeCell ref="C36:J36"/>
    <mergeCell ref="C37:J37"/>
    <mergeCell ref="D39:E39"/>
    <mergeCell ref="A24:A33"/>
    <mergeCell ref="B24:B33"/>
    <mergeCell ref="C24:C33"/>
    <mergeCell ref="D24:D33"/>
    <mergeCell ref="E24:E33"/>
    <mergeCell ref="F24:F33"/>
    <mergeCell ref="F7:H8"/>
    <mergeCell ref="I7:J8"/>
    <mergeCell ref="K7:K8"/>
    <mergeCell ref="C19:J19"/>
    <mergeCell ref="C20:J21"/>
    <mergeCell ref="D23:E23"/>
    <mergeCell ref="A1:N2"/>
    <mergeCell ref="A4:N4"/>
    <mergeCell ref="C6:D6"/>
    <mergeCell ref="F6:H6"/>
    <mergeCell ref="I6:J6"/>
    <mergeCell ref="A7:A8"/>
    <mergeCell ref="B7:B8"/>
    <mergeCell ref="C7:C8"/>
    <mergeCell ref="D7:D8"/>
    <mergeCell ref="E7:E8"/>
  </mergeCells>
  <conditionalFormatting sqref="I10:N17 N22 O23:O33">
    <cfRule type="containsText" dxfId="29" priority="10" operator="containsText" text="TIEMPO">
      <formula>NOT(ISERROR(SEARCH("TIEMPO",I10)))</formula>
    </cfRule>
    <cfRule type="cellIs" dxfId="28" priority="11" operator="equal">
      <formula>30</formula>
    </cfRule>
  </conditionalFormatting>
  <conditionalFormatting sqref="E40:E42 E45 E76:E81 E64:E69 E56:E57 E24:E33">
    <cfRule type="containsText" dxfId="27" priority="9" stopIfTrue="1" operator="containsText" text="NO CUMPLE">
      <formula>NOT(ISERROR(SEARCH("NO CUMPLE",E24)))</formula>
    </cfRule>
  </conditionalFormatting>
  <conditionalFormatting sqref="K24:K32">
    <cfRule type="containsText" dxfId="26" priority="8" stopIfTrue="1" operator="containsText" text="EXPERIENCIA">
      <formula>NOT(ISERROR(SEARCH("EXPERIENCIA",K24)))</formula>
    </cfRule>
  </conditionalFormatting>
  <conditionalFormatting sqref="K40:K44">
    <cfRule type="containsText" dxfId="25" priority="7" stopIfTrue="1" operator="containsText" text="EXPERIENCIA">
      <formula>NOT(ISERROR(SEARCH("EXPERIENCIA",K40)))</formula>
    </cfRule>
  </conditionalFormatting>
  <conditionalFormatting sqref="K64:K68">
    <cfRule type="containsText" dxfId="24" priority="6" stopIfTrue="1" operator="containsText" text="EXPERIENCIA">
      <formula>NOT(ISERROR(SEARCH("EXPERIENCIA",K64)))</formula>
    </cfRule>
  </conditionalFormatting>
  <conditionalFormatting sqref="K76:K80">
    <cfRule type="containsText" dxfId="23" priority="5" stopIfTrue="1" operator="containsText" text="EXPERIENCIA">
      <formula>NOT(ISERROR(SEARCH("EXPERIENCIA",K76)))</formula>
    </cfRule>
  </conditionalFormatting>
  <conditionalFormatting sqref="E52:E53">
    <cfRule type="containsText" dxfId="22" priority="4" stopIfTrue="1" operator="containsText" text="NO CUMPLE">
      <formula>NOT(ISERROR(SEARCH("NO CUMPLE",E52)))</formula>
    </cfRule>
  </conditionalFormatting>
  <conditionalFormatting sqref="K52:K56">
    <cfRule type="containsText" dxfId="21" priority="3" stopIfTrue="1" operator="containsText" text="EXPERIENCIA">
      <formula>NOT(ISERROR(SEARCH("EXPERIENCIA",K52)))</formula>
    </cfRule>
  </conditionalFormatting>
  <conditionalFormatting sqref="E43:E44">
    <cfRule type="containsText" dxfId="20" priority="2" stopIfTrue="1" operator="containsText" text="NO CUMPLE">
      <formula>NOT(ISERROR(SEARCH("NO CUMPLE",E43)))</formula>
    </cfRule>
  </conditionalFormatting>
  <conditionalFormatting sqref="E54:E55">
    <cfRule type="containsText" dxfId="19" priority="1" stopIfTrue="1" operator="containsText" text="NO CUMPLE">
      <formula>NOT(ISERROR(SEARCH("NO CUMPLE",E54)))</formula>
    </cfRule>
  </conditionalFormatting>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30A40B1-A15D-4D6E-B904-96D65BA87CC3}">
  <dimension ref="A1:AC101"/>
  <sheetViews>
    <sheetView zoomScale="70" zoomScaleNormal="70" workbookViewId="0">
      <selection activeCell="D112" sqref="D112"/>
    </sheetView>
  </sheetViews>
  <sheetFormatPr baseColWidth="10" defaultColWidth="11" defaultRowHeight="12.75" x14ac:dyDescent="0.2"/>
  <cols>
    <col min="1" max="1" width="24" style="146" customWidth="1"/>
    <col min="2" max="2" width="22.140625" style="146" customWidth="1"/>
    <col min="3" max="4" width="17" style="146" customWidth="1"/>
    <col min="5" max="5" width="25" style="146" customWidth="1"/>
    <col min="6" max="6" width="17.42578125" style="146" customWidth="1"/>
    <col min="7" max="7" width="51.42578125" style="146" customWidth="1"/>
    <col min="8" max="8" width="18.42578125" style="146" customWidth="1"/>
    <col min="9" max="9" width="28.85546875" style="146" customWidth="1"/>
    <col min="10" max="12" width="25.140625" style="146" customWidth="1"/>
    <col min="13" max="13" width="30.85546875" style="146" customWidth="1"/>
    <col min="14" max="14" width="6" style="143" customWidth="1"/>
    <col min="15" max="15" width="11" style="143"/>
    <col min="16" max="16" width="5.85546875" style="271" hidden="1" customWidth="1"/>
    <col min="17" max="17" width="14.7109375" style="279" hidden="1" customWidth="1"/>
    <col min="18" max="18" width="0" style="146" hidden="1" customWidth="1"/>
    <col min="19" max="23" width="11.42578125" style="146" customWidth="1"/>
    <col min="24" max="256" width="11" style="146"/>
    <col min="257" max="257" width="24" style="146" customWidth="1"/>
    <col min="258" max="258" width="22.140625" style="146" customWidth="1"/>
    <col min="259" max="260" width="17" style="146" customWidth="1"/>
    <col min="261" max="261" width="25" style="146" customWidth="1"/>
    <col min="262" max="262" width="17.42578125" style="146" customWidth="1"/>
    <col min="263" max="263" width="51.42578125" style="146" customWidth="1"/>
    <col min="264" max="264" width="18.42578125" style="146" customWidth="1"/>
    <col min="265" max="265" width="28.85546875" style="146" customWidth="1"/>
    <col min="266" max="268" width="25.140625" style="146" customWidth="1"/>
    <col min="269" max="269" width="30.85546875" style="146" customWidth="1"/>
    <col min="270" max="270" width="6" style="146" customWidth="1"/>
    <col min="271" max="271" width="11" style="146"/>
    <col min="272" max="272" width="5.85546875" style="146" customWidth="1"/>
    <col min="273" max="273" width="14.7109375" style="146" customWidth="1"/>
    <col min="274" max="274" width="11" style="146"/>
    <col min="275" max="279" width="11.42578125" style="146" customWidth="1"/>
    <col min="280" max="512" width="11" style="146"/>
    <col min="513" max="513" width="24" style="146" customWidth="1"/>
    <col min="514" max="514" width="22.140625" style="146" customWidth="1"/>
    <col min="515" max="516" width="17" style="146" customWidth="1"/>
    <col min="517" max="517" width="25" style="146" customWidth="1"/>
    <col min="518" max="518" width="17.42578125" style="146" customWidth="1"/>
    <col min="519" max="519" width="51.42578125" style="146" customWidth="1"/>
    <col min="520" max="520" width="18.42578125" style="146" customWidth="1"/>
    <col min="521" max="521" width="28.85546875" style="146" customWidth="1"/>
    <col min="522" max="524" width="25.140625" style="146" customWidth="1"/>
    <col min="525" max="525" width="30.85546875" style="146" customWidth="1"/>
    <col min="526" max="526" width="6" style="146" customWidth="1"/>
    <col min="527" max="527" width="11" style="146"/>
    <col min="528" max="528" width="5.85546875" style="146" customWidth="1"/>
    <col min="529" max="529" width="14.7109375" style="146" customWidth="1"/>
    <col min="530" max="530" width="11" style="146"/>
    <col min="531" max="535" width="11.42578125" style="146" customWidth="1"/>
    <col min="536" max="768" width="11" style="146"/>
    <col min="769" max="769" width="24" style="146" customWidth="1"/>
    <col min="770" max="770" width="22.140625" style="146" customWidth="1"/>
    <col min="771" max="772" width="17" style="146" customWidth="1"/>
    <col min="773" max="773" width="25" style="146" customWidth="1"/>
    <col min="774" max="774" width="17.42578125" style="146" customWidth="1"/>
    <col min="775" max="775" width="51.42578125" style="146" customWidth="1"/>
    <col min="776" max="776" width="18.42578125" style="146" customWidth="1"/>
    <col min="777" max="777" width="28.85546875" style="146" customWidth="1"/>
    <col min="778" max="780" width="25.140625" style="146" customWidth="1"/>
    <col min="781" max="781" width="30.85546875" style="146" customWidth="1"/>
    <col min="782" max="782" width="6" style="146" customWidth="1"/>
    <col min="783" max="783" width="11" style="146"/>
    <col min="784" max="784" width="5.85546875" style="146" customWidth="1"/>
    <col min="785" max="785" width="14.7109375" style="146" customWidth="1"/>
    <col min="786" max="786" width="11" style="146"/>
    <col min="787" max="791" width="11.42578125" style="146" customWidth="1"/>
    <col min="792" max="1024" width="11" style="146"/>
    <col min="1025" max="1025" width="24" style="146" customWidth="1"/>
    <col min="1026" max="1026" width="22.140625" style="146" customWidth="1"/>
    <col min="1027" max="1028" width="17" style="146" customWidth="1"/>
    <col min="1029" max="1029" width="25" style="146" customWidth="1"/>
    <col min="1030" max="1030" width="17.42578125" style="146" customWidth="1"/>
    <col min="1031" max="1031" width="51.42578125" style="146" customWidth="1"/>
    <col min="1032" max="1032" width="18.42578125" style="146" customWidth="1"/>
    <col min="1033" max="1033" width="28.85546875" style="146" customWidth="1"/>
    <col min="1034" max="1036" width="25.140625" style="146" customWidth="1"/>
    <col min="1037" max="1037" width="30.85546875" style="146" customWidth="1"/>
    <col min="1038" max="1038" width="6" style="146" customWidth="1"/>
    <col min="1039" max="1039" width="11" style="146"/>
    <col min="1040" max="1040" width="5.85546875" style="146" customWidth="1"/>
    <col min="1041" max="1041" width="14.7109375" style="146" customWidth="1"/>
    <col min="1042" max="1042" width="11" style="146"/>
    <col min="1043" max="1047" width="11.42578125" style="146" customWidth="1"/>
    <col min="1048" max="1280" width="11" style="146"/>
    <col min="1281" max="1281" width="24" style="146" customWidth="1"/>
    <col min="1282" max="1282" width="22.140625" style="146" customWidth="1"/>
    <col min="1283" max="1284" width="17" style="146" customWidth="1"/>
    <col min="1285" max="1285" width="25" style="146" customWidth="1"/>
    <col min="1286" max="1286" width="17.42578125" style="146" customWidth="1"/>
    <col min="1287" max="1287" width="51.42578125" style="146" customWidth="1"/>
    <col min="1288" max="1288" width="18.42578125" style="146" customWidth="1"/>
    <col min="1289" max="1289" width="28.85546875" style="146" customWidth="1"/>
    <col min="1290" max="1292" width="25.140625" style="146" customWidth="1"/>
    <col min="1293" max="1293" width="30.85546875" style="146" customWidth="1"/>
    <col min="1294" max="1294" width="6" style="146" customWidth="1"/>
    <col min="1295" max="1295" width="11" style="146"/>
    <col min="1296" max="1296" width="5.85546875" style="146" customWidth="1"/>
    <col min="1297" max="1297" width="14.7109375" style="146" customWidth="1"/>
    <col min="1298" max="1298" width="11" style="146"/>
    <col min="1299" max="1303" width="11.42578125" style="146" customWidth="1"/>
    <col min="1304" max="1536" width="11" style="146"/>
    <col min="1537" max="1537" width="24" style="146" customWidth="1"/>
    <col min="1538" max="1538" width="22.140625" style="146" customWidth="1"/>
    <col min="1539" max="1540" width="17" style="146" customWidth="1"/>
    <col min="1541" max="1541" width="25" style="146" customWidth="1"/>
    <col min="1542" max="1542" width="17.42578125" style="146" customWidth="1"/>
    <col min="1543" max="1543" width="51.42578125" style="146" customWidth="1"/>
    <col min="1544" max="1544" width="18.42578125" style="146" customWidth="1"/>
    <col min="1545" max="1545" width="28.85546875" style="146" customWidth="1"/>
    <col min="1546" max="1548" width="25.140625" style="146" customWidth="1"/>
    <col min="1549" max="1549" width="30.85546875" style="146" customWidth="1"/>
    <col min="1550" max="1550" width="6" style="146" customWidth="1"/>
    <col min="1551" max="1551" width="11" style="146"/>
    <col min="1552" max="1552" width="5.85546875" style="146" customWidth="1"/>
    <col min="1553" max="1553" width="14.7109375" style="146" customWidth="1"/>
    <col min="1554" max="1554" width="11" style="146"/>
    <col min="1555" max="1559" width="11.42578125" style="146" customWidth="1"/>
    <col min="1560" max="1792" width="11" style="146"/>
    <col min="1793" max="1793" width="24" style="146" customWidth="1"/>
    <col min="1794" max="1794" width="22.140625" style="146" customWidth="1"/>
    <col min="1795" max="1796" width="17" style="146" customWidth="1"/>
    <col min="1797" max="1797" width="25" style="146" customWidth="1"/>
    <col min="1798" max="1798" width="17.42578125" style="146" customWidth="1"/>
    <col min="1799" max="1799" width="51.42578125" style="146" customWidth="1"/>
    <col min="1800" max="1800" width="18.42578125" style="146" customWidth="1"/>
    <col min="1801" max="1801" width="28.85546875" style="146" customWidth="1"/>
    <col min="1802" max="1804" width="25.140625" style="146" customWidth="1"/>
    <col min="1805" max="1805" width="30.85546875" style="146" customWidth="1"/>
    <col min="1806" max="1806" width="6" style="146" customWidth="1"/>
    <col min="1807" max="1807" width="11" style="146"/>
    <col min="1808" max="1808" width="5.85546875" style="146" customWidth="1"/>
    <col min="1809" max="1809" width="14.7109375" style="146" customWidth="1"/>
    <col min="1810" max="1810" width="11" style="146"/>
    <col min="1811" max="1815" width="11.42578125" style="146" customWidth="1"/>
    <col min="1816" max="2048" width="11" style="146"/>
    <col min="2049" max="2049" width="24" style="146" customWidth="1"/>
    <col min="2050" max="2050" width="22.140625" style="146" customWidth="1"/>
    <col min="2051" max="2052" width="17" style="146" customWidth="1"/>
    <col min="2053" max="2053" width="25" style="146" customWidth="1"/>
    <col min="2054" max="2054" width="17.42578125" style="146" customWidth="1"/>
    <col min="2055" max="2055" width="51.42578125" style="146" customWidth="1"/>
    <col min="2056" max="2056" width="18.42578125" style="146" customWidth="1"/>
    <col min="2057" max="2057" width="28.85546875" style="146" customWidth="1"/>
    <col min="2058" max="2060" width="25.140625" style="146" customWidth="1"/>
    <col min="2061" max="2061" width="30.85546875" style="146" customWidth="1"/>
    <col min="2062" max="2062" width="6" style="146" customWidth="1"/>
    <col min="2063" max="2063" width="11" style="146"/>
    <col min="2064" max="2064" width="5.85546875" style="146" customWidth="1"/>
    <col min="2065" max="2065" width="14.7109375" style="146" customWidth="1"/>
    <col min="2066" max="2066" width="11" style="146"/>
    <col min="2067" max="2071" width="11.42578125" style="146" customWidth="1"/>
    <col min="2072" max="2304" width="11" style="146"/>
    <col min="2305" max="2305" width="24" style="146" customWidth="1"/>
    <col min="2306" max="2306" width="22.140625" style="146" customWidth="1"/>
    <col min="2307" max="2308" width="17" style="146" customWidth="1"/>
    <col min="2309" max="2309" width="25" style="146" customWidth="1"/>
    <col min="2310" max="2310" width="17.42578125" style="146" customWidth="1"/>
    <col min="2311" max="2311" width="51.42578125" style="146" customWidth="1"/>
    <col min="2312" max="2312" width="18.42578125" style="146" customWidth="1"/>
    <col min="2313" max="2313" width="28.85546875" style="146" customWidth="1"/>
    <col min="2314" max="2316" width="25.140625" style="146" customWidth="1"/>
    <col min="2317" max="2317" width="30.85546875" style="146" customWidth="1"/>
    <col min="2318" max="2318" width="6" style="146" customWidth="1"/>
    <col min="2319" max="2319" width="11" style="146"/>
    <col min="2320" max="2320" width="5.85546875" style="146" customWidth="1"/>
    <col min="2321" max="2321" width="14.7109375" style="146" customWidth="1"/>
    <col min="2322" max="2322" width="11" style="146"/>
    <col min="2323" max="2327" width="11.42578125" style="146" customWidth="1"/>
    <col min="2328" max="2560" width="11" style="146"/>
    <col min="2561" max="2561" width="24" style="146" customWidth="1"/>
    <col min="2562" max="2562" width="22.140625" style="146" customWidth="1"/>
    <col min="2563" max="2564" width="17" style="146" customWidth="1"/>
    <col min="2565" max="2565" width="25" style="146" customWidth="1"/>
    <col min="2566" max="2566" width="17.42578125" style="146" customWidth="1"/>
    <col min="2567" max="2567" width="51.42578125" style="146" customWidth="1"/>
    <col min="2568" max="2568" width="18.42578125" style="146" customWidth="1"/>
    <col min="2569" max="2569" width="28.85546875" style="146" customWidth="1"/>
    <col min="2570" max="2572" width="25.140625" style="146" customWidth="1"/>
    <col min="2573" max="2573" width="30.85546875" style="146" customWidth="1"/>
    <col min="2574" max="2574" width="6" style="146" customWidth="1"/>
    <col min="2575" max="2575" width="11" style="146"/>
    <col min="2576" max="2576" width="5.85546875" style="146" customWidth="1"/>
    <col min="2577" max="2577" width="14.7109375" style="146" customWidth="1"/>
    <col min="2578" max="2578" width="11" style="146"/>
    <col min="2579" max="2583" width="11.42578125" style="146" customWidth="1"/>
    <col min="2584" max="2816" width="11" style="146"/>
    <col min="2817" max="2817" width="24" style="146" customWidth="1"/>
    <col min="2818" max="2818" width="22.140625" style="146" customWidth="1"/>
    <col min="2819" max="2820" width="17" style="146" customWidth="1"/>
    <col min="2821" max="2821" width="25" style="146" customWidth="1"/>
    <col min="2822" max="2822" width="17.42578125" style="146" customWidth="1"/>
    <col min="2823" max="2823" width="51.42578125" style="146" customWidth="1"/>
    <col min="2824" max="2824" width="18.42578125" style="146" customWidth="1"/>
    <col min="2825" max="2825" width="28.85546875" style="146" customWidth="1"/>
    <col min="2826" max="2828" width="25.140625" style="146" customWidth="1"/>
    <col min="2829" max="2829" width="30.85546875" style="146" customWidth="1"/>
    <col min="2830" max="2830" width="6" style="146" customWidth="1"/>
    <col min="2831" max="2831" width="11" style="146"/>
    <col min="2832" max="2832" width="5.85546875" style="146" customWidth="1"/>
    <col min="2833" max="2833" width="14.7109375" style="146" customWidth="1"/>
    <col min="2834" max="2834" width="11" style="146"/>
    <col min="2835" max="2839" width="11.42578125" style="146" customWidth="1"/>
    <col min="2840" max="3072" width="11" style="146"/>
    <col min="3073" max="3073" width="24" style="146" customWidth="1"/>
    <col min="3074" max="3074" width="22.140625" style="146" customWidth="1"/>
    <col min="3075" max="3076" width="17" style="146" customWidth="1"/>
    <col min="3077" max="3077" width="25" style="146" customWidth="1"/>
    <col min="3078" max="3078" width="17.42578125" style="146" customWidth="1"/>
    <col min="3079" max="3079" width="51.42578125" style="146" customWidth="1"/>
    <col min="3080" max="3080" width="18.42578125" style="146" customWidth="1"/>
    <col min="3081" max="3081" width="28.85546875" style="146" customWidth="1"/>
    <col min="3082" max="3084" width="25.140625" style="146" customWidth="1"/>
    <col min="3085" max="3085" width="30.85546875" style="146" customWidth="1"/>
    <col min="3086" max="3086" width="6" style="146" customWidth="1"/>
    <col min="3087" max="3087" width="11" style="146"/>
    <col min="3088" max="3088" width="5.85546875" style="146" customWidth="1"/>
    <col min="3089" max="3089" width="14.7109375" style="146" customWidth="1"/>
    <col min="3090" max="3090" width="11" style="146"/>
    <col min="3091" max="3095" width="11.42578125" style="146" customWidth="1"/>
    <col min="3096" max="3328" width="11" style="146"/>
    <col min="3329" max="3329" width="24" style="146" customWidth="1"/>
    <col min="3330" max="3330" width="22.140625" style="146" customWidth="1"/>
    <col min="3331" max="3332" width="17" style="146" customWidth="1"/>
    <col min="3333" max="3333" width="25" style="146" customWidth="1"/>
    <col min="3334" max="3334" width="17.42578125" style="146" customWidth="1"/>
    <col min="3335" max="3335" width="51.42578125" style="146" customWidth="1"/>
    <col min="3336" max="3336" width="18.42578125" style="146" customWidth="1"/>
    <col min="3337" max="3337" width="28.85546875" style="146" customWidth="1"/>
    <col min="3338" max="3340" width="25.140625" style="146" customWidth="1"/>
    <col min="3341" max="3341" width="30.85546875" style="146" customWidth="1"/>
    <col min="3342" max="3342" width="6" style="146" customWidth="1"/>
    <col min="3343" max="3343" width="11" style="146"/>
    <col min="3344" max="3344" width="5.85546875" style="146" customWidth="1"/>
    <col min="3345" max="3345" width="14.7109375" style="146" customWidth="1"/>
    <col min="3346" max="3346" width="11" style="146"/>
    <col min="3347" max="3351" width="11.42578125" style="146" customWidth="1"/>
    <col min="3352" max="3584" width="11" style="146"/>
    <col min="3585" max="3585" width="24" style="146" customWidth="1"/>
    <col min="3586" max="3586" width="22.140625" style="146" customWidth="1"/>
    <col min="3587" max="3588" width="17" style="146" customWidth="1"/>
    <col min="3589" max="3589" width="25" style="146" customWidth="1"/>
    <col min="3590" max="3590" width="17.42578125" style="146" customWidth="1"/>
    <col min="3591" max="3591" width="51.42578125" style="146" customWidth="1"/>
    <col min="3592" max="3592" width="18.42578125" style="146" customWidth="1"/>
    <col min="3593" max="3593" width="28.85546875" style="146" customWidth="1"/>
    <col min="3594" max="3596" width="25.140625" style="146" customWidth="1"/>
    <col min="3597" max="3597" width="30.85546875" style="146" customWidth="1"/>
    <col min="3598" max="3598" width="6" style="146" customWidth="1"/>
    <col min="3599" max="3599" width="11" style="146"/>
    <col min="3600" max="3600" width="5.85546875" style="146" customWidth="1"/>
    <col min="3601" max="3601" width="14.7109375" style="146" customWidth="1"/>
    <col min="3602" max="3602" width="11" style="146"/>
    <col min="3603" max="3607" width="11.42578125" style="146" customWidth="1"/>
    <col min="3608" max="3840" width="11" style="146"/>
    <col min="3841" max="3841" width="24" style="146" customWidth="1"/>
    <col min="3842" max="3842" width="22.140625" style="146" customWidth="1"/>
    <col min="3843" max="3844" width="17" style="146" customWidth="1"/>
    <col min="3845" max="3845" width="25" style="146" customWidth="1"/>
    <col min="3846" max="3846" width="17.42578125" style="146" customWidth="1"/>
    <col min="3847" max="3847" width="51.42578125" style="146" customWidth="1"/>
    <col min="3848" max="3848" width="18.42578125" style="146" customWidth="1"/>
    <col min="3849" max="3849" width="28.85546875" style="146" customWidth="1"/>
    <col min="3850" max="3852" width="25.140625" style="146" customWidth="1"/>
    <col min="3853" max="3853" width="30.85546875" style="146" customWidth="1"/>
    <col min="3854" max="3854" width="6" style="146" customWidth="1"/>
    <col min="3855" max="3855" width="11" style="146"/>
    <col min="3856" max="3856" width="5.85546875" style="146" customWidth="1"/>
    <col min="3857" max="3857" width="14.7109375" style="146" customWidth="1"/>
    <col min="3858" max="3858" width="11" style="146"/>
    <col min="3859" max="3863" width="11.42578125" style="146" customWidth="1"/>
    <col min="3864" max="4096" width="11" style="146"/>
    <col min="4097" max="4097" width="24" style="146" customWidth="1"/>
    <col min="4098" max="4098" width="22.140625" style="146" customWidth="1"/>
    <col min="4099" max="4100" width="17" style="146" customWidth="1"/>
    <col min="4101" max="4101" width="25" style="146" customWidth="1"/>
    <col min="4102" max="4102" width="17.42578125" style="146" customWidth="1"/>
    <col min="4103" max="4103" width="51.42578125" style="146" customWidth="1"/>
    <col min="4104" max="4104" width="18.42578125" style="146" customWidth="1"/>
    <col min="4105" max="4105" width="28.85546875" style="146" customWidth="1"/>
    <col min="4106" max="4108" width="25.140625" style="146" customWidth="1"/>
    <col min="4109" max="4109" width="30.85546875" style="146" customWidth="1"/>
    <col min="4110" max="4110" width="6" style="146" customWidth="1"/>
    <col min="4111" max="4111" width="11" style="146"/>
    <col min="4112" max="4112" width="5.85546875" style="146" customWidth="1"/>
    <col min="4113" max="4113" width="14.7109375" style="146" customWidth="1"/>
    <col min="4114" max="4114" width="11" style="146"/>
    <col min="4115" max="4119" width="11.42578125" style="146" customWidth="1"/>
    <col min="4120" max="4352" width="11" style="146"/>
    <col min="4353" max="4353" width="24" style="146" customWidth="1"/>
    <col min="4354" max="4354" width="22.140625" style="146" customWidth="1"/>
    <col min="4355" max="4356" width="17" style="146" customWidth="1"/>
    <col min="4357" max="4357" width="25" style="146" customWidth="1"/>
    <col min="4358" max="4358" width="17.42578125" style="146" customWidth="1"/>
    <col min="4359" max="4359" width="51.42578125" style="146" customWidth="1"/>
    <col min="4360" max="4360" width="18.42578125" style="146" customWidth="1"/>
    <col min="4361" max="4361" width="28.85546875" style="146" customWidth="1"/>
    <col min="4362" max="4364" width="25.140625" style="146" customWidth="1"/>
    <col min="4365" max="4365" width="30.85546875" style="146" customWidth="1"/>
    <col min="4366" max="4366" width="6" style="146" customWidth="1"/>
    <col min="4367" max="4367" width="11" style="146"/>
    <col min="4368" max="4368" width="5.85546875" style="146" customWidth="1"/>
    <col min="4369" max="4369" width="14.7109375" style="146" customWidth="1"/>
    <col min="4370" max="4370" width="11" style="146"/>
    <col min="4371" max="4375" width="11.42578125" style="146" customWidth="1"/>
    <col min="4376" max="4608" width="11" style="146"/>
    <col min="4609" max="4609" width="24" style="146" customWidth="1"/>
    <col min="4610" max="4610" width="22.140625" style="146" customWidth="1"/>
    <col min="4611" max="4612" width="17" style="146" customWidth="1"/>
    <col min="4613" max="4613" width="25" style="146" customWidth="1"/>
    <col min="4614" max="4614" width="17.42578125" style="146" customWidth="1"/>
    <col min="4615" max="4615" width="51.42578125" style="146" customWidth="1"/>
    <col min="4616" max="4616" width="18.42578125" style="146" customWidth="1"/>
    <col min="4617" max="4617" width="28.85546875" style="146" customWidth="1"/>
    <col min="4618" max="4620" width="25.140625" style="146" customWidth="1"/>
    <col min="4621" max="4621" width="30.85546875" style="146" customWidth="1"/>
    <col min="4622" max="4622" width="6" style="146" customWidth="1"/>
    <col min="4623" max="4623" width="11" style="146"/>
    <col min="4624" max="4624" width="5.85546875" style="146" customWidth="1"/>
    <col min="4625" max="4625" width="14.7109375" style="146" customWidth="1"/>
    <col min="4626" max="4626" width="11" style="146"/>
    <col min="4627" max="4631" width="11.42578125" style="146" customWidth="1"/>
    <col min="4632" max="4864" width="11" style="146"/>
    <col min="4865" max="4865" width="24" style="146" customWidth="1"/>
    <col min="4866" max="4866" width="22.140625" style="146" customWidth="1"/>
    <col min="4867" max="4868" width="17" style="146" customWidth="1"/>
    <col min="4869" max="4869" width="25" style="146" customWidth="1"/>
    <col min="4870" max="4870" width="17.42578125" style="146" customWidth="1"/>
    <col min="4871" max="4871" width="51.42578125" style="146" customWidth="1"/>
    <col min="4872" max="4872" width="18.42578125" style="146" customWidth="1"/>
    <col min="4873" max="4873" width="28.85546875" style="146" customWidth="1"/>
    <col min="4874" max="4876" width="25.140625" style="146" customWidth="1"/>
    <col min="4877" max="4877" width="30.85546875" style="146" customWidth="1"/>
    <col min="4878" max="4878" width="6" style="146" customWidth="1"/>
    <col min="4879" max="4879" width="11" style="146"/>
    <col min="4880" max="4880" width="5.85546875" style="146" customWidth="1"/>
    <col min="4881" max="4881" width="14.7109375" style="146" customWidth="1"/>
    <col min="4882" max="4882" width="11" style="146"/>
    <col min="4883" max="4887" width="11.42578125" style="146" customWidth="1"/>
    <col min="4888" max="5120" width="11" style="146"/>
    <col min="5121" max="5121" width="24" style="146" customWidth="1"/>
    <col min="5122" max="5122" width="22.140625" style="146" customWidth="1"/>
    <col min="5123" max="5124" width="17" style="146" customWidth="1"/>
    <col min="5125" max="5125" width="25" style="146" customWidth="1"/>
    <col min="5126" max="5126" width="17.42578125" style="146" customWidth="1"/>
    <col min="5127" max="5127" width="51.42578125" style="146" customWidth="1"/>
    <col min="5128" max="5128" width="18.42578125" style="146" customWidth="1"/>
    <col min="5129" max="5129" width="28.85546875" style="146" customWidth="1"/>
    <col min="5130" max="5132" width="25.140625" style="146" customWidth="1"/>
    <col min="5133" max="5133" width="30.85546875" style="146" customWidth="1"/>
    <col min="5134" max="5134" width="6" style="146" customWidth="1"/>
    <col min="5135" max="5135" width="11" style="146"/>
    <col min="5136" max="5136" width="5.85546875" style="146" customWidth="1"/>
    <col min="5137" max="5137" width="14.7109375" style="146" customWidth="1"/>
    <col min="5138" max="5138" width="11" style="146"/>
    <col min="5139" max="5143" width="11.42578125" style="146" customWidth="1"/>
    <col min="5144" max="5376" width="11" style="146"/>
    <col min="5377" max="5377" width="24" style="146" customWidth="1"/>
    <col min="5378" max="5378" width="22.140625" style="146" customWidth="1"/>
    <col min="5379" max="5380" width="17" style="146" customWidth="1"/>
    <col min="5381" max="5381" width="25" style="146" customWidth="1"/>
    <col min="5382" max="5382" width="17.42578125" style="146" customWidth="1"/>
    <col min="5383" max="5383" width="51.42578125" style="146" customWidth="1"/>
    <col min="5384" max="5384" width="18.42578125" style="146" customWidth="1"/>
    <col min="5385" max="5385" width="28.85546875" style="146" customWidth="1"/>
    <col min="5386" max="5388" width="25.140625" style="146" customWidth="1"/>
    <col min="5389" max="5389" width="30.85546875" style="146" customWidth="1"/>
    <col min="5390" max="5390" width="6" style="146" customWidth="1"/>
    <col min="5391" max="5391" width="11" style="146"/>
    <col min="5392" max="5392" width="5.85546875" style="146" customWidth="1"/>
    <col min="5393" max="5393" width="14.7109375" style="146" customWidth="1"/>
    <col min="5394" max="5394" width="11" style="146"/>
    <col min="5395" max="5399" width="11.42578125" style="146" customWidth="1"/>
    <col min="5400" max="5632" width="11" style="146"/>
    <col min="5633" max="5633" width="24" style="146" customWidth="1"/>
    <col min="5634" max="5634" width="22.140625" style="146" customWidth="1"/>
    <col min="5635" max="5636" width="17" style="146" customWidth="1"/>
    <col min="5637" max="5637" width="25" style="146" customWidth="1"/>
    <col min="5638" max="5638" width="17.42578125" style="146" customWidth="1"/>
    <col min="5639" max="5639" width="51.42578125" style="146" customWidth="1"/>
    <col min="5640" max="5640" width="18.42578125" style="146" customWidth="1"/>
    <col min="5641" max="5641" width="28.85546875" style="146" customWidth="1"/>
    <col min="5642" max="5644" width="25.140625" style="146" customWidth="1"/>
    <col min="5645" max="5645" width="30.85546875" style="146" customWidth="1"/>
    <col min="5646" max="5646" width="6" style="146" customWidth="1"/>
    <col min="5647" max="5647" width="11" style="146"/>
    <col min="5648" max="5648" width="5.85546875" style="146" customWidth="1"/>
    <col min="5649" max="5649" width="14.7109375" style="146" customWidth="1"/>
    <col min="5650" max="5650" width="11" style="146"/>
    <col min="5651" max="5655" width="11.42578125" style="146" customWidth="1"/>
    <col min="5656" max="5888" width="11" style="146"/>
    <col min="5889" max="5889" width="24" style="146" customWidth="1"/>
    <col min="5890" max="5890" width="22.140625" style="146" customWidth="1"/>
    <col min="5891" max="5892" width="17" style="146" customWidth="1"/>
    <col min="5893" max="5893" width="25" style="146" customWidth="1"/>
    <col min="5894" max="5894" width="17.42578125" style="146" customWidth="1"/>
    <col min="5895" max="5895" width="51.42578125" style="146" customWidth="1"/>
    <col min="5896" max="5896" width="18.42578125" style="146" customWidth="1"/>
    <col min="5897" max="5897" width="28.85546875" style="146" customWidth="1"/>
    <col min="5898" max="5900" width="25.140625" style="146" customWidth="1"/>
    <col min="5901" max="5901" width="30.85546875" style="146" customWidth="1"/>
    <col min="5902" max="5902" width="6" style="146" customWidth="1"/>
    <col min="5903" max="5903" width="11" style="146"/>
    <col min="5904" max="5904" width="5.85546875" style="146" customWidth="1"/>
    <col min="5905" max="5905" width="14.7109375" style="146" customWidth="1"/>
    <col min="5906" max="5906" width="11" style="146"/>
    <col min="5907" max="5911" width="11.42578125" style="146" customWidth="1"/>
    <col min="5912" max="6144" width="11" style="146"/>
    <col min="6145" max="6145" width="24" style="146" customWidth="1"/>
    <col min="6146" max="6146" width="22.140625" style="146" customWidth="1"/>
    <col min="6147" max="6148" width="17" style="146" customWidth="1"/>
    <col min="6149" max="6149" width="25" style="146" customWidth="1"/>
    <col min="6150" max="6150" width="17.42578125" style="146" customWidth="1"/>
    <col min="6151" max="6151" width="51.42578125" style="146" customWidth="1"/>
    <col min="6152" max="6152" width="18.42578125" style="146" customWidth="1"/>
    <col min="6153" max="6153" width="28.85546875" style="146" customWidth="1"/>
    <col min="6154" max="6156" width="25.140625" style="146" customWidth="1"/>
    <col min="6157" max="6157" width="30.85546875" style="146" customWidth="1"/>
    <col min="6158" max="6158" width="6" style="146" customWidth="1"/>
    <col min="6159" max="6159" width="11" style="146"/>
    <col min="6160" max="6160" width="5.85546875" style="146" customWidth="1"/>
    <col min="6161" max="6161" width="14.7109375" style="146" customWidth="1"/>
    <col min="6162" max="6162" width="11" style="146"/>
    <col min="6163" max="6167" width="11.42578125" style="146" customWidth="1"/>
    <col min="6168" max="6400" width="11" style="146"/>
    <col min="6401" max="6401" width="24" style="146" customWidth="1"/>
    <col min="6402" max="6402" width="22.140625" style="146" customWidth="1"/>
    <col min="6403" max="6404" width="17" style="146" customWidth="1"/>
    <col min="6405" max="6405" width="25" style="146" customWidth="1"/>
    <col min="6406" max="6406" width="17.42578125" style="146" customWidth="1"/>
    <col min="6407" max="6407" width="51.42578125" style="146" customWidth="1"/>
    <col min="6408" max="6408" width="18.42578125" style="146" customWidth="1"/>
    <col min="6409" max="6409" width="28.85546875" style="146" customWidth="1"/>
    <col min="6410" max="6412" width="25.140625" style="146" customWidth="1"/>
    <col min="6413" max="6413" width="30.85546875" style="146" customWidth="1"/>
    <col min="6414" max="6414" width="6" style="146" customWidth="1"/>
    <col min="6415" max="6415" width="11" style="146"/>
    <col min="6416" max="6416" width="5.85546875" style="146" customWidth="1"/>
    <col min="6417" max="6417" width="14.7109375" style="146" customWidth="1"/>
    <col min="6418" max="6418" width="11" style="146"/>
    <col min="6419" max="6423" width="11.42578125" style="146" customWidth="1"/>
    <col min="6424" max="6656" width="11" style="146"/>
    <col min="6657" max="6657" width="24" style="146" customWidth="1"/>
    <col min="6658" max="6658" width="22.140625" style="146" customWidth="1"/>
    <col min="6659" max="6660" width="17" style="146" customWidth="1"/>
    <col min="6661" max="6661" width="25" style="146" customWidth="1"/>
    <col min="6662" max="6662" width="17.42578125" style="146" customWidth="1"/>
    <col min="6663" max="6663" width="51.42578125" style="146" customWidth="1"/>
    <col min="6664" max="6664" width="18.42578125" style="146" customWidth="1"/>
    <col min="6665" max="6665" width="28.85546875" style="146" customWidth="1"/>
    <col min="6666" max="6668" width="25.140625" style="146" customWidth="1"/>
    <col min="6669" max="6669" width="30.85546875" style="146" customWidth="1"/>
    <col min="6670" max="6670" width="6" style="146" customWidth="1"/>
    <col min="6671" max="6671" width="11" style="146"/>
    <col min="6672" max="6672" width="5.85546875" style="146" customWidth="1"/>
    <col min="6673" max="6673" width="14.7109375" style="146" customWidth="1"/>
    <col min="6674" max="6674" width="11" style="146"/>
    <col min="6675" max="6679" width="11.42578125" style="146" customWidth="1"/>
    <col min="6680" max="6912" width="11" style="146"/>
    <col min="6913" max="6913" width="24" style="146" customWidth="1"/>
    <col min="6914" max="6914" width="22.140625" style="146" customWidth="1"/>
    <col min="6915" max="6916" width="17" style="146" customWidth="1"/>
    <col min="6917" max="6917" width="25" style="146" customWidth="1"/>
    <col min="6918" max="6918" width="17.42578125" style="146" customWidth="1"/>
    <col min="6919" max="6919" width="51.42578125" style="146" customWidth="1"/>
    <col min="6920" max="6920" width="18.42578125" style="146" customWidth="1"/>
    <col min="6921" max="6921" width="28.85546875" style="146" customWidth="1"/>
    <col min="6922" max="6924" width="25.140625" style="146" customWidth="1"/>
    <col min="6925" max="6925" width="30.85546875" style="146" customWidth="1"/>
    <col min="6926" max="6926" width="6" style="146" customWidth="1"/>
    <col min="6927" max="6927" width="11" style="146"/>
    <col min="6928" max="6928" width="5.85546875" style="146" customWidth="1"/>
    <col min="6929" max="6929" width="14.7109375" style="146" customWidth="1"/>
    <col min="6930" max="6930" width="11" style="146"/>
    <col min="6931" max="6935" width="11.42578125" style="146" customWidth="1"/>
    <col min="6936" max="7168" width="11" style="146"/>
    <col min="7169" max="7169" width="24" style="146" customWidth="1"/>
    <col min="7170" max="7170" width="22.140625" style="146" customWidth="1"/>
    <col min="7171" max="7172" width="17" style="146" customWidth="1"/>
    <col min="7173" max="7173" width="25" style="146" customWidth="1"/>
    <col min="7174" max="7174" width="17.42578125" style="146" customWidth="1"/>
    <col min="7175" max="7175" width="51.42578125" style="146" customWidth="1"/>
    <col min="7176" max="7176" width="18.42578125" style="146" customWidth="1"/>
    <col min="7177" max="7177" width="28.85546875" style="146" customWidth="1"/>
    <col min="7178" max="7180" width="25.140625" style="146" customWidth="1"/>
    <col min="7181" max="7181" width="30.85546875" style="146" customWidth="1"/>
    <col min="7182" max="7182" width="6" style="146" customWidth="1"/>
    <col min="7183" max="7183" width="11" style="146"/>
    <col min="7184" max="7184" width="5.85546875" style="146" customWidth="1"/>
    <col min="7185" max="7185" width="14.7109375" style="146" customWidth="1"/>
    <col min="7186" max="7186" width="11" style="146"/>
    <col min="7187" max="7191" width="11.42578125" style="146" customWidth="1"/>
    <col min="7192" max="7424" width="11" style="146"/>
    <col min="7425" max="7425" width="24" style="146" customWidth="1"/>
    <col min="7426" max="7426" width="22.140625" style="146" customWidth="1"/>
    <col min="7427" max="7428" width="17" style="146" customWidth="1"/>
    <col min="7429" max="7429" width="25" style="146" customWidth="1"/>
    <col min="7430" max="7430" width="17.42578125" style="146" customWidth="1"/>
    <col min="7431" max="7431" width="51.42578125" style="146" customWidth="1"/>
    <col min="7432" max="7432" width="18.42578125" style="146" customWidth="1"/>
    <col min="7433" max="7433" width="28.85546875" style="146" customWidth="1"/>
    <col min="7434" max="7436" width="25.140625" style="146" customWidth="1"/>
    <col min="7437" max="7437" width="30.85546875" style="146" customWidth="1"/>
    <col min="7438" max="7438" width="6" style="146" customWidth="1"/>
    <col min="7439" max="7439" width="11" style="146"/>
    <col min="7440" max="7440" width="5.85546875" style="146" customWidth="1"/>
    <col min="7441" max="7441" width="14.7109375" style="146" customWidth="1"/>
    <col min="7442" max="7442" width="11" style="146"/>
    <col min="7443" max="7447" width="11.42578125" style="146" customWidth="1"/>
    <col min="7448" max="7680" width="11" style="146"/>
    <col min="7681" max="7681" width="24" style="146" customWidth="1"/>
    <col min="7682" max="7682" width="22.140625" style="146" customWidth="1"/>
    <col min="7683" max="7684" width="17" style="146" customWidth="1"/>
    <col min="7685" max="7685" width="25" style="146" customWidth="1"/>
    <col min="7686" max="7686" width="17.42578125" style="146" customWidth="1"/>
    <col min="7687" max="7687" width="51.42578125" style="146" customWidth="1"/>
    <col min="7688" max="7688" width="18.42578125" style="146" customWidth="1"/>
    <col min="7689" max="7689" width="28.85546875" style="146" customWidth="1"/>
    <col min="7690" max="7692" width="25.140625" style="146" customWidth="1"/>
    <col min="7693" max="7693" width="30.85546875" style="146" customWidth="1"/>
    <col min="7694" max="7694" width="6" style="146" customWidth="1"/>
    <col min="7695" max="7695" width="11" style="146"/>
    <col min="7696" max="7696" width="5.85546875" style="146" customWidth="1"/>
    <col min="7697" max="7697" width="14.7109375" style="146" customWidth="1"/>
    <col min="7698" max="7698" width="11" style="146"/>
    <col min="7699" max="7703" width="11.42578125" style="146" customWidth="1"/>
    <col min="7704" max="7936" width="11" style="146"/>
    <col min="7937" max="7937" width="24" style="146" customWidth="1"/>
    <col min="7938" max="7938" width="22.140625" style="146" customWidth="1"/>
    <col min="7939" max="7940" width="17" style="146" customWidth="1"/>
    <col min="7941" max="7941" width="25" style="146" customWidth="1"/>
    <col min="7942" max="7942" width="17.42578125" style="146" customWidth="1"/>
    <col min="7943" max="7943" width="51.42578125" style="146" customWidth="1"/>
    <col min="7944" max="7944" width="18.42578125" style="146" customWidth="1"/>
    <col min="7945" max="7945" width="28.85546875" style="146" customWidth="1"/>
    <col min="7946" max="7948" width="25.140625" style="146" customWidth="1"/>
    <col min="7949" max="7949" width="30.85546875" style="146" customWidth="1"/>
    <col min="7950" max="7950" width="6" style="146" customWidth="1"/>
    <col min="7951" max="7951" width="11" style="146"/>
    <col min="7952" max="7952" width="5.85546875" style="146" customWidth="1"/>
    <col min="7953" max="7953" width="14.7109375" style="146" customWidth="1"/>
    <col min="7954" max="7954" width="11" style="146"/>
    <col min="7955" max="7959" width="11.42578125" style="146" customWidth="1"/>
    <col min="7960" max="8192" width="11" style="146"/>
    <col min="8193" max="8193" width="24" style="146" customWidth="1"/>
    <col min="8194" max="8194" width="22.140625" style="146" customWidth="1"/>
    <col min="8195" max="8196" width="17" style="146" customWidth="1"/>
    <col min="8197" max="8197" width="25" style="146" customWidth="1"/>
    <col min="8198" max="8198" width="17.42578125" style="146" customWidth="1"/>
    <col min="8199" max="8199" width="51.42578125" style="146" customWidth="1"/>
    <col min="8200" max="8200" width="18.42578125" style="146" customWidth="1"/>
    <col min="8201" max="8201" width="28.85546875" style="146" customWidth="1"/>
    <col min="8202" max="8204" width="25.140625" style="146" customWidth="1"/>
    <col min="8205" max="8205" width="30.85546875" style="146" customWidth="1"/>
    <col min="8206" max="8206" width="6" style="146" customWidth="1"/>
    <col min="8207" max="8207" width="11" style="146"/>
    <col min="8208" max="8208" width="5.85546875" style="146" customWidth="1"/>
    <col min="8209" max="8209" width="14.7109375" style="146" customWidth="1"/>
    <col min="8210" max="8210" width="11" style="146"/>
    <col min="8211" max="8215" width="11.42578125" style="146" customWidth="1"/>
    <col min="8216" max="8448" width="11" style="146"/>
    <col min="8449" max="8449" width="24" style="146" customWidth="1"/>
    <col min="8450" max="8450" width="22.140625" style="146" customWidth="1"/>
    <col min="8451" max="8452" width="17" style="146" customWidth="1"/>
    <col min="8453" max="8453" width="25" style="146" customWidth="1"/>
    <col min="8454" max="8454" width="17.42578125" style="146" customWidth="1"/>
    <col min="8455" max="8455" width="51.42578125" style="146" customWidth="1"/>
    <col min="8456" max="8456" width="18.42578125" style="146" customWidth="1"/>
    <col min="8457" max="8457" width="28.85546875" style="146" customWidth="1"/>
    <col min="8458" max="8460" width="25.140625" style="146" customWidth="1"/>
    <col min="8461" max="8461" width="30.85546875" style="146" customWidth="1"/>
    <col min="8462" max="8462" width="6" style="146" customWidth="1"/>
    <col min="8463" max="8463" width="11" style="146"/>
    <col min="8464" max="8464" width="5.85546875" style="146" customWidth="1"/>
    <col min="8465" max="8465" width="14.7109375" style="146" customWidth="1"/>
    <col min="8466" max="8466" width="11" style="146"/>
    <col min="8467" max="8471" width="11.42578125" style="146" customWidth="1"/>
    <col min="8472" max="8704" width="11" style="146"/>
    <col min="8705" max="8705" width="24" style="146" customWidth="1"/>
    <col min="8706" max="8706" width="22.140625" style="146" customWidth="1"/>
    <col min="8707" max="8708" width="17" style="146" customWidth="1"/>
    <col min="8709" max="8709" width="25" style="146" customWidth="1"/>
    <col min="8710" max="8710" width="17.42578125" style="146" customWidth="1"/>
    <col min="8711" max="8711" width="51.42578125" style="146" customWidth="1"/>
    <col min="8712" max="8712" width="18.42578125" style="146" customWidth="1"/>
    <col min="8713" max="8713" width="28.85546875" style="146" customWidth="1"/>
    <col min="8714" max="8716" width="25.140625" style="146" customWidth="1"/>
    <col min="8717" max="8717" width="30.85546875" style="146" customWidth="1"/>
    <col min="8718" max="8718" width="6" style="146" customWidth="1"/>
    <col min="8719" max="8719" width="11" style="146"/>
    <col min="8720" max="8720" width="5.85546875" style="146" customWidth="1"/>
    <col min="8721" max="8721" width="14.7109375" style="146" customWidth="1"/>
    <col min="8722" max="8722" width="11" style="146"/>
    <col min="8723" max="8727" width="11.42578125" style="146" customWidth="1"/>
    <col min="8728" max="8960" width="11" style="146"/>
    <col min="8961" max="8961" width="24" style="146" customWidth="1"/>
    <col min="8962" max="8962" width="22.140625" style="146" customWidth="1"/>
    <col min="8963" max="8964" width="17" style="146" customWidth="1"/>
    <col min="8965" max="8965" width="25" style="146" customWidth="1"/>
    <col min="8966" max="8966" width="17.42578125" style="146" customWidth="1"/>
    <col min="8967" max="8967" width="51.42578125" style="146" customWidth="1"/>
    <col min="8968" max="8968" width="18.42578125" style="146" customWidth="1"/>
    <col min="8969" max="8969" width="28.85546875" style="146" customWidth="1"/>
    <col min="8970" max="8972" width="25.140625" style="146" customWidth="1"/>
    <col min="8973" max="8973" width="30.85546875" style="146" customWidth="1"/>
    <col min="8974" max="8974" width="6" style="146" customWidth="1"/>
    <col min="8975" max="8975" width="11" style="146"/>
    <col min="8976" max="8976" width="5.85546875" style="146" customWidth="1"/>
    <col min="8977" max="8977" width="14.7109375" style="146" customWidth="1"/>
    <col min="8978" max="8978" width="11" style="146"/>
    <col min="8979" max="8983" width="11.42578125" style="146" customWidth="1"/>
    <col min="8984" max="9216" width="11" style="146"/>
    <col min="9217" max="9217" width="24" style="146" customWidth="1"/>
    <col min="9218" max="9218" width="22.140625" style="146" customWidth="1"/>
    <col min="9219" max="9220" width="17" style="146" customWidth="1"/>
    <col min="9221" max="9221" width="25" style="146" customWidth="1"/>
    <col min="9222" max="9222" width="17.42578125" style="146" customWidth="1"/>
    <col min="9223" max="9223" width="51.42578125" style="146" customWidth="1"/>
    <col min="9224" max="9224" width="18.42578125" style="146" customWidth="1"/>
    <col min="9225" max="9225" width="28.85546875" style="146" customWidth="1"/>
    <col min="9226" max="9228" width="25.140625" style="146" customWidth="1"/>
    <col min="9229" max="9229" width="30.85546875" style="146" customWidth="1"/>
    <col min="9230" max="9230" width="6" style="146" customWidth="1"/>
    <col min="9231" max="9231" width="11" style="146"/>
    <col min="9232" max="9232" width="5.85546875" style="146" customWidth="1"/>
    <col min="9233" max="9233" width="14.7109375" style="146" customWidth="1"/>
    <col min="9234" max="9234" width="11" style="146"/>
    <col min="9235" max="9239" width="11.42578125" style="146" customWidth="1"/>
    <col min="9240" max="9472" width="11" style="146"/>
    <col min="9473" max="9473" width="24" style="146" customWidth="1"/>
    <col min="9474" max="9474" width="22.140625" style="146" customWidth="1"/>
    <col min="9475" max="9476" width="17" style="146" customWidth="1"/>
    <col min="9477" max="9477" width="25" style="146" customWidth="1"/>
    <col min="9478" max="9478" width="17.42578125" style="146" customWidth="1"/>
    <col min="9479" max="9479" width="51.42578125" style="146" customWidth="1"/>
    <col min="9480" max="9480" width="18.42578125" style="146" customWidth="1"/>
    <col min="9481" max="9481" width="28.85546875" style="146" customWidth="1"/>
    <col min="9482" max="9484" width="25.140625" style="146" customWidth="1"/>
    <col min="9485" max="9485" width="30.85546875" style="146" customWidth="1"/>
    <col min="9486" max="9486" width="6" style="146" customWidth="1"/>
    <col min="9487" max="9487" width="11" style="146"/>
    <col min="9488" max="9488" width="5.85546875" style="146" customWidth="1"/>
    <col min="9489" max="9489" width="14.7109375" style="146" customWidth="1"/>
    <col min="9490" max="9490" width="11" style="146"/>
    <col min="9491" max="9495" width="11.42578125" style="146" customWidth="1"/>
    <col min="9496" max="9728" width="11" style="146"/>
    <col min="9729" max="9729" width="24" style="146" customWidth="1"/>
    <col min="9730" max="9730" width="22.140625" style="146" customWidth="1"/>
    <col min="9731" max="9732" width="17" style="146" customWidth="1"/>
    <col min="9733" max="9733" width="25" style="146" customWidth="1"/>
    <col min="9734" max="9734" width="17.42578125" style="146" customWidth="1"/>
    <col min="9735" max="9735" width="51.42578125" style="146" customWidth="1"/>
    <col min="9736" max="9736" width="18.42578125" style="146" customWidth="1"/>
    <col min="9737" max="9737" width="28.85546875" style="146" customWidth="1"/>
    <col min="9738" max="9740" width="25.140625" style="146" customWidth="1"/>
    <col min="9741" max="9741" width="30.85546875" style="146" customWidth="1"/>
    <col min="9742" max="9742" width="6" style="146" customWidth="1"/>
    <col min="9743" max="9743" width="11" style="146"/>
    <col min="9744" max="9744" width="5.85546875" style="146" customWidth="1"/>
    <col min="9745" max="9745" width="14.7109375" style="146" customWidth="1"/>
    <col min="9746" max="9746" width="11" style="146"/>
    <col min="9747" max="9751" width="11.42578125" style="146" customWidth="1"/>
    <col min="9752" max="9984" width="11" style="146"/>
    <col min="9985" max="9985" width="24" style="146" customWidth="1"/>
    <col min="9986" max="9986" width="22.140625" style="146" customWidth="1"/>
    <col min="9987" max="9988" width="17" style="146" customWidth="1"/>
    <col min="9989" max="9989" width="25" style="146" customWidth="1"/>
    <col min="9990" max="9990" width="17.42578125" style="146" customWidth="1"/>
    <col min="9991" max="9991" width="51.42578125" style="146" customWidth="1"/>
    <col min="9992" max="9992" width="18.42578125" style="146" customWidth="1"/>
    <col min="9993" max="9993" width="28.85546875" style="146" customWidth="1"/>
    <col min="9994" max="9996" width="25.140625" style="146" customWidth="1"/>
    <col min="9997" max="9997" width="30.85546875" style="146" customWidth="1"/>
    <col min="9998" max="9998" width="6" style="146" customWidth="1"/>
    <col min="9999" max="9999" width="11" style="146"/>
    <col min="10000" max="10000" width="5.85546875" style="146" customWidth="1"/>
    <col min="10001" max="10001" width="14.7109375" style="146" customWidth="1"/>
    <col min="10002" max="10002" width="11" style="146"/>
    <col min="10003" max="10007" width="11.42578125" style="146" customWidth="1"/>
    <col min="10008" max="10240" width="11" style="146"/>
    <col min="10241" max="10241" width="24" style="146" customWidth="1"/>
    <col min="10242" max="10242" width="22.140625" style="146" customWidth="1"/>
    <col min="10243" max="10244" width="17" style="146" customWidth="1"/>
    <col min="10245" max="10245" width="25" style="146" customWidth="1"/>
    <col min="10246" max="10246" width="17.42578125" style="146" customWidth="1"/>
    <col min="10247" max="10247" width="51.42578125" style="146" customWidth="1"/>
    <col min="10248" max="10248" width="18.42578125" style="146" customWidth="1"/>
    <col min="10249" max="10249" width="28.85546875" style="146" customWidth="1"/>
    <col min="10250" max="10252" width="25.140625" style="146" customWidth="1"/>
    <col min="10253" max="10253" width="30.85546875" style="146" customWidth="1"/>
    <col min="10254" max="10254" width="6" style="146" customWidth="1"/>
    <col min="10255" max="10255" width="11" style="146"/>
    <col min="10256" max="10256" width="5.85546875" style="146" customWidth="1"/>
    <col min="10257" max="10257" width="14.7109375" style="146" customWidth="1"/>
    <col min="10258" max="10258" width="11" style="146"/>
    <col min="10259" max="10263" width="11.42578125" style="146" customWidth="1"/>
    <col min="10264" max="10496" width="11" style="146"/>
    <col min="10497" max="10497" width="24" style="146" customWidth="1"/>
    <col min="10498" max="10498" width="22.140625" style="146" customWidth="1"/>
    <col min="10499" max="10500" width="17" style="146" customWidth="1"/>
    <col min="10501" max="10501" width="25" style="146" customWidth="1"/>
    <col min="10502" max="10502" width="17.42578125" style="146" customWidth="1"/>
    <col min="10503" max="10503" width="51.42578125" style="146" customWidth="1"/>
    <col min="10504" max="10504" width="18.42578125" style="146" customWidth="1"/>
    <col min="10505" max="10505" width="28.85546875" style="146" customWidth="1"/>
    <col min="10506" max="10508" width="25.140625" style="146" customWidth="1"/>
    <col min="10509" max="10509" width="30.85546875" style="146" customWidth="1"/>
    <col min="10510" max="10510" width="6" style="146" customWidth="1"/>
    <col min="10511" max="10511" width="11" style="146"/>
    <col min="10512" max="10512" width="5.85546875" style="146" customWidth="1"/>
    <col min="10513" max="10513" width="14.7109375" style="146" customWidth="1"/>
    <col min="10514" max="10514" width="11" style="146"/>
    <col min="10515" max="10519" width="11.42578125" style="146" customWidth="1"/>
    <col min="10520" max="10752" width="11" style="146"/>
    <col min="10753" max="10753" width="24" style="146" customWidth="1"/>
    <col min="10754" max="10754" width="22.140625" style="146" customWidth="1"/>
    <col min="10755" max="10756" width="17" style="146" customWidth="1"/>
    <col min="10757" max="10757" width="25" style="146" customWidth="1"/>
    <col min="10758" max="10758" width="17.42578125" style="146" customWidth="1"/>
    <col min="10759" max="10759" width="51.42578125" style="146" customWidth="1"/>
    <col min="10760" max="10760" width="18.42578125" style="146" customWidth="1"/>
    <col min="10761" max="10761" width="28.85546875" style="146" customWidth="1"/>
    <col min="10762" max="10764" width="25.140625" style="146" customWidth="1"/>
    <col min="10765" max="10765" width="30.85546875" style="146" customWidth="1"/>
    <col min="10766" max="10766" width="6" style="146" customWidth="1"/>
    <col min="10767" max="10767" width="11" style="146"/>
    <col min="10768" max="10768" width="5.85546875" style="146" customWidth="1"/>
    <col min="10769" max="10769" width="14.7109375" style="146" customWidth="1"/>
    <col min="10770" max="10770" width="11" style="146"/>
    <col min="10771" max="10775" width="11.42578125" style="146" customWidth="1"/>
    <col min="10776" max="11008" width="11" style="146"/>
    <col min="11009" max="11009" width="24" style="146" customWidth="1"/>
    <col min="11010" max="11010" width="22.140625" style="146" customWidth="1"/>
    <col min="11011" max="11012" width="17" style="146" customWidth="1"/>
    <col min="11013" max="11013" width="25" style="146" customWidth="1"/>
    <col min="11014" max="11014" width="17.42578125" style="146" customWidth="1"/>
    <col min="11015" max="11015" width="51.42578125" style="146" customWidth="1"/>
    <col min="11016" max="11016" width="18.42578125" style="146" customWidth="1"/>
    <col min="11017" max="11017" width="28.85546875" style="146" customWidth="1"/>
    <col min="11018" max="11020" width="25.140625" style="146" customWidth="1"/>
    <col min="11021" max="11021" width="30.85546875" style="146" customWidth="1"/>
    <col min="11022" max="11022" width="6" style="146" customWidth="1"/>
    <col min="11023" max="11023" width="11" style="146"/>
    <col min="11024" max="11024" width="5.85546875" style="146" customWidth="1"/>
    <col min="11025" max="11025" width="14.7109375" style="146" customWidth="1"/>
    <col min="11026" max="11026" width="11" style="146"/>
    <col min="11027" max="11031" width="11.42578125" style="146" customWidth="1"/>
    <col min="11032" max="11264" width="11" style="146"/>
    <col min="11265" max="11265" width="24" style="146" customWidth="1"/>
    <col min="11266" max="11266" width="22.140625" style="146" customWidth="1"/>
    <col min="11267" max="11268" width="17" style="146" customWidth="1"/>
    <col min="11269" max="11269" width="25" style="146" customWidth="1"/>
    <col min="11270" max="11270" width="17.42578125" style="146" customWidth="1"/>
    <col min="11271" max="11271" width="51.42578125" style="146" customWidth="1"/>
    <col min="11272" max="11272" width="18.42578125" style="146" customWidth="1"/>
    <col min="11273" max="11273" width="28.85546875" style="146" customWidth="1"/>
    <col min="11274" max="11276" width="25.140625" style="146" customWidth="1"/>
    <col min="11277" max="11277" width="30.85546875" style="146" customWidth="1"/>
    <col min="11278" max="11278" width="6" style="146" customWidth="1"/>
    <col min="11279" max="11279" width="11" style="146"/>
    <col min="11280" max="11280" width="5.85546875" style="146" customWidth="1"/>
    <col min="11281" max="11281" width="14.7109375" style="146" customWidth="1"/>
    <col min="11282" max="11282" width="11" style="146"/>
    <col min="11283" max="11287" width="11.42578125" style="146" customWidth="1"/>
    <col min="11288" max="11520" width="11" style="146"/>
    <col min="11521" max="11521" width="24" style="146" customWidth="1"/>
    <col min="11522" max="11522" width="22.140625" style="146" customWidth="1"/>
    <col min="11523" max="11524" width="17" style="146" customWidth="1"/>
    <col min="11525" max="11525" width="25" style="146" customWidth="1"/>
    <col min="11526" max="11526" width="17.42578125" style="146" customWidth="1"/>
    <col min="11527" max="11527" width="51.42578125" style="146" customWidth="1"/>
    <col min="11528" max="11528" width="18.42578125" style="146" customWidth="1"/>
    <col min="11529" max="11529" width="28.85546875" style="146" customWidth="1"/>
    <col min="11530" max="11532" width="25.140625" style="146" customWidth="1"/>
    <col min="11533" max="11533" width="30.85546875" style="146" customWidth="1"/>
    <col min="11534" max="11534" width="6" style="146" customWidth="1"/>
    <col min="11535" max="11535" width="11" style="146"/>
    <col min="11536" max="11536" width="5.85546875" style="146" customWidth="1"/>
    <col min="11537" max="11537" width="14.7109375" style="146" customWidth="1"/>
    <col min="11538" max="11538" width="11" style="146"/>
    <col min="11539" max="11543" width="11.42578125" style="146" customWidth="1"/>
    <col min="11544" max="11776" width="11" style="146"/>
    <col min="11777" max="11777" width="24" style="146" customWidth="1"/>
    <col min="11778" max="11778" width="22.140625" style="146" customWidth="1"/>
    <col min="11779" max="11780" width="17" style="146" customWidth="1"/>
    <col min="11781" max="11781" width="25" style="146" customWidth="1"/>
    <col min="11782" max="11782" width="17.42578125" style="146" customWidth="1"/>
    <col min="11783" max="11783" width="51.42578125" style="146" customWidth="1"/>
    <col min="11784" max="11784" width="18.42578125" style="146" customWidth="1"/>
    <col min="11785" max="11785" width="28.85546875" style="146" customWidth="1"/>
    <col min="11786" max="11788" width="25.140625" style="146" customWidth="1"/>
    <col min="11789" max="11789" width="30.85546875" style="146" customWidth="1"/>
    <col min="11790" max="11790" width="6" style="146" customWidth="1"/>
    <col min="11791" max="11791" width="11" style="146"/>
    <col min="11792" max="11792" width="5.85546875" style="146" customWidth="1"/>
    <col min="11793" max="11793" width="14.7109375" style="146" customWidth="1"/>
    <col min="11794" max="11794" width="11" style="146"/>
    <col min="11795" max="11799" width="11.42578125" style="146" customWidth="1"/>
    <col min="11800" max="12032" width="11" style="146"/>
    <col min="12033" max="12033" width="24" style="146" customWidth="1"/>
    <col min="12034" max="12034" width="22.140625" style="146" customWidth="1"/>
    <col min="12035" max="12036" width="17" style="146" customWidth="1"/>
    <col min="12037" max="12037" width="25" style="146" customWidth="1"/>
    <col min="12038" max="12038" width="17.42578125" style="146" customWidth="1"/>
    <col min="12039" max="12039" width="51.42578125" style="146" customWidth="1"/>
    <col min="12040" max="12040" width="18.42578125" style="146" customWidth="1"/>
    <col min="12041" max="12041" width="28.85546875" style="146" customWidth="1"/>
    <col min="12042" max="12044" width="25.140625" style="146" customWidth="1"/>
    <col min="12045" max="12045" width="30.85546875" style="146" customWidth="1"/>
    <col min="12046" max="12046" width="6" style="146" customWidth="1"/>
    <col min="12047" max="12047" width="11" style="146"/>
    <col min="12048" max="12048" width="5.85546875" style="146" customWidth="1"/>
    <col min="12049" max="12049" width="14.7109375" style="146" customWidth="1"/>
    <col min="12050" max="12050" width="11" style="146"/>
    <col min="12051" max="12055" width="11.42578125" style="146" customWidth="1"/>
    <col min="12056" max="12288" width="11" style="146"/>
    <col min="12289" max="12289" width="24" style="146" customWidth="1"/>
    <col min="12290" max="12290" width="22.140625" style="146" customWidth="1"/>
    <col min="12291" max="12292" width="17" style="146" customWidth="1"/>
    <col min="12293" max="12293" width="25" style="146" customWidth="1"/>
    <col min="12294" max="12294" width="17.42578125" style="146" customWidth="1"/>
    <col min="12295" max="12295" width="51.42578125" style="146" customWidth="1"/>
    <col min="12296" max="12296" width="18.42578125" style="146" customWidth="1"/>
    <col min="12297" max="12297" width="28.85546875" style="146" customWidth="1"/>
    <col min="12298" max="12300" width="25.140625" style="146" customWidth="1"/>
    <col min="12301" max="12301" width="30.85546875" style="146" customWidth="1"/>
    <col min="12302" max="12302" width="6" style="146" customWidth="1"/>
    <col min="12303" max="12303" width="11" style="146"/>
    <col min="12304" max="12304" width="5.85546875" style="146" customWidth="1"/>
    <col min="12305" max="12305" width="14.7109375" style="146" customWidth="1"/>
    <col min="12306" max="12306" width="11" style="146"/>
    <col min="12307" max="12311" width="11.42578125" style="146" customWidth="1"/>
    <col min="12312" max="12544" width="11" style="146"/>
    <col min="12545" max="12545" width="24" style="146" customWidth="1"/>
    <col min="12546" max="12546" width="22.140625" style="146" customWidth="1"/>
    <col min="12547" max="12548" width="17" style="146" customWidth="1"/>
    <col min="12549" max="12549" width="25" style="146" customWidth="1"/>
    <col min="12550" max="12550" width="17.42578125" style="146" customWidth="1"/>
    <col min="12551" max="12551" width="51.42578125" style="146" customWidth="1"/>
    <col min="12552" max="12552" width="18.42578125" style="146" customWidth="1"/>
    <col min="12553" max="12553" width="28.85546875" style="146" customWidth="1"/>
    <col min="12554" max="12556" width="25.140625" style="146" customWidth="1"/>
    <col min="12557" max="12557" width="30.85546875" style="146" customWidth="1"/>
    <col min="12558" max="12558" width="6" style="146" customWidth="1"/>
    <col min="12559" max="12559" width="11" style="146"/>
    <col min="12560" max="12560" width="5.85546875" style="146" customWidth="1"/>
    <col min="12561" max="12561" width="14.7109375" style="146" customWidth="1"/>
    <col min="12562" max="12562" width="11" style="146"/>
    <col min="12563" max="12567" width="11.42578125" style="146" customWidth="1"/>
    <col min="12568" max="12800" width="11" style="146"/>
    <col min="12801" max="12801" width="24" style="146" customWidth="1"/>
    <col min="12802" max="12802" width="22.140625" style="146" customWidth="1"/>
    <col min="12803" max="12804" width="17" style="146" customWidth="1"/>
    <col min="12805" max="12805" width="25" style="146" customWidth="1"/>
    <col min="12806" max="12806" width="17.42578125" style="146" customWidth="1"/>
    <col min="12807" max="12807" width="51.42578125" style="146" customWidth="1"/>
    <col min="12808" max="12808" width="18.42578125" style="146" customWidth="1"/>
    <col min="12809" max="12809" width="28.85546875" style="146" customWidth="1"/>
    <col min="12810" max="12812" width="25.140625" style="146" customWidth="1"/>
    <col min="12813" max="12813" width="30.85546875" style="146" customWidth="1"/>
    <col min="12814" max="12814" width="6" style="146" customWidth="1"/>
    <col min="12815" max="12815" width="11" style="146"/>
    <col min="12816" max="12816" width="5.85546875" style="146" customWidth="1"/>
    <col min="12817" max="12817" width="14.7109375" style="146" customWidth="1"/>
    <col min="12818" max="12818" width="11" style="146"/>
    <col min="12819" max="12823" width="11.42578125" style="146" customWidth="1"/>
    <col min="12824" max="13056" width="11" style="146"/>
    <col min="13057" max="13057" width="24" style="146" customWidth="1"/>
    <col min="13058" max="13058" width="22.140625" style="146" customWidth="1"/>
    <col min="13059" max="13060" width="17" style="146" customWidth="1"/>
    <col min="13061" max="13061" width="25" style="146" customWidth="1"/>
    <col min="13062" max="13062" width="17.42578125" style="146" customWidth="1"/>
    <col min="13063" max="13063" width="51.42578125" style="146" customWidth="1"/>
    <col min="13064" max="13064" width="18.42578125" style="146" customWidth="1"/>
    <col min="13065" max="13065" width="28.85546875" style="146" customWidth="1"/>
    <col min="13066" max="13068" width="25.140625" style="146" customWidth="1"/>
    <col min="13069" max="13069" width="30.85546875" style="146" customWidth="1"/>
    <col min="13070" max="13070" width="6" style="146" customWidth="1"/>
    <col min="13071" max="13071" width="11" style="146"/>
    <col min="13072" max="13072" width="5.85546875" style="146" customWidth="1"/>
    <col min="13073" max="13073" width="14.7109375" style="146" customWidth="1"/>
    <col min="13074" max="13074" width="11" style="146"/>
    <col min="13075" max="13079" width="11.42578125" style="146" customWidth="1"/>
    <col min="13080" max="13312" width="11" style="146"/>
    <col min="13313" max="13313" width="24" style="146" customWidth="1"/>
    <col min="13314" max="13314" width="22.140625" style="146" customWidth="1"/>
    <col min="13315" max="13316" width="17" style="146" customWidth="1"/>
    <col min="13317" max="13317" width="25" style="146" customWidth="1"/>
    <col min="13318" max="13318" width="17.42578125" style="146" customWidth="1"/>
    <col min="13319" max="13319" width="51.42578125" style="146" customWidth="1"/>
    <col min="13320" max="13320" width="18.42578125" style="146" customWidth="1"/>
    <col min="13321" max="13321" width="28.85546875" style="146" customWidth="1"/>
    <col min="13322" max="13324" width="25.140625" style="146" customWidth="1"/>
    <col min="13325" max="13325" width="30.85546875" style="146" customWidth="1"/>
    <col min="13326" max="13326" width="6" style="146" customWidth="1"/>
    <col min="13327" max="13327" width="11" style="146"/>
    <col min="13328" max="13328" width="5.85546875" style="146" customWidth="1"/>
    <col min="13329" max="13329" width="14.7109375" style="146" customWidth="1"/>
    <col min="13330" max="13330" width="11" style="146"/>
    <col min="13331" max="13335" width="11.42578125" style="146" customWidth="1"/>
    <col min="13336" max="13568" width="11" style="146"/>
    <col min="13569" max="13569" width="24" style="146" customWidth="1"/>
    <col min="13570" max="13570" width="22.140625" style="146" customWidth="1"/>
    <col min="13571" max="13572" width="17" style="146" customWidth="1"/>
    <col min="13573" max="13573" width="25" style="146" customWidth="1"/>
    <col min="13574" max="13574" width="17.42578125" style="146" customWidth="1"/>
    <col min="13575" max="13575" width="51.42578125" style="146" customWidth="1"/>
    <col min="13576" max="13576" width="18.42578125" style="146" customWidth="1"/>
    <col min="13577" max="13577" width="28.85546875" style="146" customWidth="1"/>
    <col min="13578" max="13580" width="25.140625" style="146" customWidth="1"/>
    <col min="13581" max="13581" width="30.85546875" style="146" customWidth="1"/>
    <col min="13582" max="13582" width="6" style="146" customWidth="1"/>
    <col min="13583" max="13583" width="11" style="146"/>
    <col min="13584" max="13584" width="5.85546875" style="146" customWidth="1"/>
    <col min="13585" max="13585" width="14.7109375" style="146" customWidth="1"/>
    <col min="13586" max="13586" width="11" style="146"/>
    <col min="13587" max="13591" width="11.42578125" style="146" customWidth="1"/>
    <col min="13592" max="13824" width="11" style="146"/>
    <col min="13825" max="13825" width="24" style="146" customWidth="1"/>
    <col min="13826" max="13826" width="22.140625" style="146" customWidth="1"/>
    <col min="13827" max="13828" width="17" style="146" customWidth="1"/>
    <col min="13829" max="13829" width="25" style="146" customWidth="1"/>
    <col min="13830" max="13830" width="17.42578125" style="146" customWidth="1"/>
    <col min="13831" max="13831" width="51.42578125" style="146" customWidth="1"/>
    <col min="13832" max="13832" width="18.42578125" style="146" customWidth="1"/>
    <col min="13833" max="13833" width="28.85546875" style="146" customWidth="1"/>
    <col min="13834" max="13836" width="25.140625" style="146" customWidth="1"/>
    <col min="13837" max="13837" width="30.85546875" style="146" customWidth="1"/>
    <col min="13838" max="13838" width="6" style="146" customWidth="1"/>
    <col min="13839" max="13839" width="11" style="146"/>
    <col min="13840" max="13840" width="5.85546875" style="146" customWidth="1"/>
    <col min="13841" max="13841" width="14.7109375" style="146" customWidth="1"/>
    <col min="13842" max="13842" width="11" style="146"/>
    <col min="13843" max="13847" width="11.42578125" style="146" customWidth="1"/>
    <col min="13848" max="14080" width="11" style="146"/>
    <col min="14081" max="14081" width="24" style="146" customWidth="1"/>
    <col min="14082" max="14082" width="22.140625" style="146" customWidth="1"/>
    <col min="14083" max="14084" width="17" style="146" customWidth="1"/>
    <col min="14085" max="14085" width="25" style="146" customWidth="1"/>
    <col min="14086" max="14086" width="17.42578125" style="146" customWidth="1"/>
    <col min="14087" max="14087" width="51.42578125" style="146" customWidth="1"/>
    <col min="14088" max="14088" width="18.42578125" style="146" customWidth="1"/>
    <col min="14089" max="14089" width="28.85546875" style="146" customWidth="1"/>
    <col min="14090" max="14092" width="25.140625" style="146" customWidth="1"/>
    <col min="14093" max="14093" width="30.85546875" style="146" customWidth="1"/>
    <col min="14094" max="14094" width="6" style="146" customWidth="1"/>
    <col min="14095" max="14095" width="11" style="146"/>
    <col min="14096" max="14096" width="5.85546875" style="146" customWidth="1"/>
    <col min="14097" max="14097" width="14.7109375" style="146" customWidth="1"/>
    <col min="14098" max="14098" width="11" style="146"/>
    <col min="14099" max="14103" width="11.42578125" style="146" customWidth="1"/>
    <col min="14104" max="14336" width="11" style="146"/>
    <col min="14337" max="14337" width="24" style="146" customWidth="1"/>
    <col min="14338" max="14338" width="22.140625" style="146" customWidth="1"/>
    <col min="14339" max="14340" width="17" style="146" customWidth="1"/>
    <col min="14341" max="14341" width="25" style="146" customWidth="1"/>
    <col min="14342" max="14342" width="17.42578125" style="146" customWidth="1"/>
    <col min="14343" max="14343" width="51.42578125" style="146" customWidth="1"/>
    <col min="14344" max="14344" width="18.42578125" style="146" customWidth="1"/>
    <col min="14345" max="14345" width="28.85546875" style="146" customWidth="1"/>
    <col min="14346" max="14348" width="25.140625" style="146" customWidth="1"/>
    <col min="14349" max="14349" width="30.85546875" style="146" customWidth="1"/>
    <col min="14350" max="14350" width="6" style="146" customWidth="1"/>
    <col min="14351" max="14351" width="11" style="146"/>
    <col min="14352" max="14352" width="5.85546875" style="146" customWidth="1"/>
    <col min="14353" max="14353" width="14.7109375" style="146" customWidth="1"/>
    <col min="14354" max="14354" width="11" style="146"/>
    <col min="14355" max="14359" width="11.42578125" style="146" customWidth="1"/>
    <col min="14360" max="14592" width="11" style="146"/>
    <col min="14593" max="14593" width="24" style="146" customWidth="1"/>
    <col min="14594" max="14594" width="22.140625" style="146" customWidth="1"/>
    <col min="14595" max="14596" width="17" style="146" customWidth="1"/>
    <col min="14597" max="14597" width="25" style="146" customWidth="1"/>
    <col min="14598" max="14598" width="17.42578125" style="146" customWidth="1"/>
    <col min="14599" max="14599" width="51.42578125" style="146" customWidth="1"/>
    <col min="14600" max="14600" width="18.42578125" style="146" customWidth="1"/>
    <col min="14601" max="14601" width="28.85546875" style="146" customWidth="1"/>
    <col min="14602" max="14604" width="25.140625" style="146" customWidth="1"/>
    <col min="14605" max="14605" width="30.85546875" style="146" customWidth="1"/>
    <col min="14606" max="14606" width="6" style="146" customWidth="1"/>
    <col min="14607" max="14607" width="11" style="146"/>
    <col min="14608" max="14608" width="5.85546875" style="146" customWidth="1"/>
    <col min="14609" max="14609" width="14.7109375" style="146" customWidth="1"/>
    <col min="14610" max="14610" width="11" style="146"/>
    <col min="14611" max="14615" width="11.42578125" style="146" customWidth="1"/>
    <col min="14616" max="14848" width="11" style="146"/>
    <col min="14849" max="14849" width="24" style="146" customWidth="1"/>
    <col min="14850" max="14850" width="22.140625" style="146" customWidth="1"/>
    <col min="14851" max="14852" width="17" style="146" customWidth="1"/>
    <col min="14853" max="14853" width="25" style="146" customWidth="1"/>
    <col min="14854" max="14854" width="17.42578125" style="146" customWidth="1"/>
    <col min="14855" max="14855" width="51.42578125" style="146" customWidth="1"/>
    <col min="14856" max="14856" width="18.42578125" style="146" customWidth="1"/>
    <col min="14857" max="14857" width="28.85546875" style="146" customWidth="1"/>
    <col min="14858" max="14860" width="25.140625" style="146" customWidth="1"/>
    <col min="14861" max="14861" width="30.85546875" style="146" customWidth="1"/>
    <col min="14862" max="14862" width="6" style="146" customWidth="1"/>
    <col min="14863" max="14863" width="11" style="146"/>
    <col min="14864" max="14864" width="5.85546875" style="146" customWidth="1"/>
    <col min="14865" max="14865" width="14.7109375" style="146" customWidth="1"/>
    <col min="14866" max="14866" width="11" style="146"/>
    <col min="14867" max="14871" width="11.42578125" style="146" customWidth="1"/>
    <col min="14872" max="15104" width="11" style="146"/>
    <col min="15105" max="15105" width="24" style="146" customWidth="1"/>
    <col min="15106" max="15106" width="22.140625" style="146" customWidth="1"/>
    <col min="15107" max="15108" width="17" style="146" customWidth="1"/>
    <col min="15109" max="15109" width="25" style="146" customWidth="1"/>
    <col min="15110" max="15110" width="17.42578125" style="146" customWidth="1"/>
    <col min="15111" max="15111" width="51.42578125" style="146" customWidth="1"/>
    <col min="15112" max="15112" width="18.42578125" style="146" customWidth="1"/>
    <col min="15113" max="15113" width="28.85546875" style="146" customWidth="1"/>
    <col min="15114" max="15116" width="25.140625" style="146" customWidth="1"/>
    <col min="15117" max="15117" width="30.85546875" style="146" customWidth="1"/>
    <col min="15118" max="15118" width="6" style="146" customWidth="1"/>
    <col min="15119" max="15119" width="11" style="146"/>
    <col min="15120" max="15120" width="5.85546875" style="146" customWidth="1"/>
    <col min="15121" max="15121" width="14.7109375" style="146" customWidth="1"/>
    <col min="15122" max="15122" width="11" style="146"/>
    <col min="15123" max="15127" width="11.42578125" style="146" customWidth="1"/>
    <col min="15128" max="15360" width="11" style="146"/>
    <col min="15361" max="15361" width="24" style="146" customWidth="1"/>
    <col min="15362" max="15362" width="22.140625" style="146" customWidth="1"/>
    <col min="15363" max="15364" width="17" style="146" customWidth="1"/>
    <col min="15365" max="15365" width="25" style="146" customWidth="1"/>
    <col min="15366" max="15366" width="17.42578125" style="146" customWidth="1"/>
    <col min="15367" max="15367" width="51.42578125" style="146" customWidth="1"/>
    <col min="15368" max="15368" width="18.42578125" style="146" customWidth="1"/>
    <col min="15369" max="15369" width="28.85546875" style="146" customWidth="1"/>
    <col min="15370" max="15372" width="25.140625" style="146" customWidth="1"/>
    <col min="15373" max="15373" width="30.85546875" style="146" customWidth="1"/>
    <col min="15374" max="15374" width="6" style="146" customWidth="1"/>
    <col min="15375" max="15375" width="11" style="146"/>
    <col min="15376" max="15376" width="5.85546875" style="146" customWidth="1"/>
    <col min="15377" max="15377" width="14.7109375" style="146" customWidth="1"/>
    <col min="15378" max="15378" width="11" style="146"/>
    <col min="15379" max="15383" width="11.42578125" style="146" customWidth="1"/>
    <col min="15384" max="15616" width="11" style="146"/>
    <col min="15617" max="15617" width="24" style="146" customWidth="1"/>
    <col min="15618" max="15618" width="22.140625" style="146" customWidth="1"/>
    <col min="15619" max="15620" width="17" style="146" customWidth="1"/>
    <col min="15621" max="15621" width="25" style="146" customWidth="1"/>
    <col min="15622" max="15622" width="17.42578125" style="146" customWidth="1"/>
    <col min="15623" max="15623" width="51.42578125" style="146" customWidth="1"/>
    <col min="15624" max="15624" width="18.42578125" style="146" customWidth="1"/>
    <col min="15625" max="15625" width="28.85546875" style="146" customWidth="1"/>
    <col min="15626" max="15628" width="25.140625" style="146" customWidth="1"/>
    <col min="15629" max="15629" width="30.85546875" style="146" customWidth="1"/>
    <col min="15630" max="15630" width="6" style="146" customWidth="1"/>
    <col min="15631" max="15631" width="11" style="146"/>
    <col min="15632" max="15632" width="5.85546875" style="146" customWidth="1"/>
    <col min="15633" max="15633" width="14.7109375" style="146" customWidth="1"/>
    <col min="15634" max="15634" width="11" style="146"/>
    <col min="15635" max="15639" width="11.42578125" style="146" customWidth="1"/>
    <col min="15640" max="15872" width="11" style="146"/>
    <col min="15873" max="15873" width="24" style="146" customWidth="1"/>
    <col min="15874" max="15874" width="22.140625" style="146" customWidth="1"/>
    <col min="15875" max="15876" width="17" style="146" customWidth="1"/>
    <col min="15877" max="15877" width="25" style="146" customWidth="1"/>
    <col min="15878" max="15878" width="17.42578125" style="146" customWidth="1"/>
    <col min="15879" max="15879" width="51.42578125" style="146" customWidth="1"/>
    <col min="15880" max="15880" width="18.42578125" style="146" customWidth="1"/>
    <col min="15881" max="15881" width="28.85546875" style="146" customWidth="1"/>
    <col min="15882" max="15884" width="25.140625" style="146" customWidth="1"/>
    <col min="15885" max="15885" width="30.85546875" style="146" customWidth="1"/>
    <col min="15886" max="15886" width="6" style="146" customWidth="1"/>
    <col min="15887" max="15887" width="11" style="146"/>
    <col min="15888" max="15888" width="5.85546875" style="146" customWidth="1"/>
    <col min="15889" max="15889" width="14.7109375" style="146" customWidth="1"/>
    <col min="15890" max="15890" width="11" style="146"/>
    <col min="15891" max="15895" width="11.42578125" style="146" customWidth="1"/>
    <col min="15896" max="16128" width="11" style="146"/>
    <col min="16129" max="16129" width="24" style="146" customWidth="1"/>
    <col min="16130" max="16130" width="22.140625" style="146" customWidth="1"/>
    <col min="16131" max="16132" width="17" style="146" customWidth="1"/>
    <col min="16133" max="16133" width="25" style="146" customWidth="1"/>
    <col min="16134" max="16134" width="17.42578125" style="146" customWidth="1"/>
    <col min="16135" max="16135" width="51.42578125" style="146" customWidth="1"/>
    <col min="16136" max="16136" width="18.42578125" style="146" customWidth="1"/>
    <col min="16137" max="16137" width="28.85546875" style="146" customWidth="1"/>
    <col min="16138" max="16140" width="25.140625" style="146" customWidth="1"/>
    <col min="16141" max="16141" width="30.85546875" style="146" customWidth="1"/>
    <col min="16142" max="16142" width="6" style="146" customWidth="1"/>
    <col min="16143" max="16143" width="11" style="146"/>
    <col min="16144" max="16144" width="5.85546875" style="146" customWidth="1"/>
    <col min="16145" max="16145" width="14.7109375" style="146" customWidth="1"/>
    <col min="16146" max="16146" width="11" style="146"/>
    <col min="16147" max="16151" width="11.42578125" style="146" customWidth="1"/>
    <col min="16152" max="16384" width="11" style="146"/>
  </cols>
  <sheetData>
    <row r="1" spans="1:28" ht="62.25" customHeight="1" x14ac:dyDescent="0.2">
      <c r="A1" s="142" t="str">
        <f>+'[1]K-Kr Constructor'!A1:F1</f>
        <v>EMPRESA NACIONAL PROMOTORA DEL DESARROLLO TERRITORIAL – ENTerritorio
CLIENTE
COMISIÓN RECTORA DEL SISTEMA GENERAL DE REGALIAS
(SGR)
OBJETO
ESTRUCTURACION INTEGRAL DE SOLUCIONES INDIVIDUALES FOTOVOLTAICAS EN VIVIENDA RURAL DISPERSA DE MUNICIPIOS PDET, EN EL MARCO DE LOS LINEAMIENTOS Y REQUISITOS FIJADOS EN EL ACUERDO ÚNICO No. 045 DE 2017 MODIFICADO POR EL ACUERDO 52 DE 2018 EXPEDIDO POR LA COMISIÓN RECTORA DEL SISTEMA GENERAL DE REGALÍAS Y DEMÁS NORMATIVIDAD VIGENTE
CONVOCATORIA MERITORIA
CME -016-2020 
GRUPO 2</v>
      </c>
      <c r="B1" s="142"/>
      <c r="C1" s="142"/>
      <c r="D1" s="142"/>
      <c r="E1" s="142"/>
      <c r="F1" s="142"/>
      <c r="G1" s="142"/>
      <c r="H1" s="142"/>
      <c r="I1" s="142"/>
      <c r="J1" s="142"/>
      <c r="K1" s="142"/>
      <c r="L1" s="142"/>
      <c r="M1" s="142"/>
      <c r="P1" s="144">
        <v>1957</v>
      </c>
      <c r="Q1" s="145">
        <v>155.4</v>
      </c>
    </row>
    <row r="2" spans="1:28" ht="132" customHeight="1" x14ac:dyDescent="0.2">
      <c r="A2" s="142"/>
      <c r="B2" s="142"/>
      <c r="C2" s="142"/>
      <c r="D2" s="142"/>
      <c r="E2" s="142"/>
      <c r="F2" s="142"/>
      <c r="G2" s="142"/>
      <c r="H2" s="142"/>
      <c r="I2" s="142"/>
      <c r="J2" s="142"/>
      <c r="K2" s="142"/>
      <c r="L2" s="142"/>
      <c r="M2" s="142"/>
      <c r="P2" s="144">
        <v>1958</v>
      </c>
      <c r="Q2" s="145">
        <v>155.4</v>
      </c>
    </row>
    <row r="3" spans="1:28" x14ac:dyDescent="0.2">
      <c r="A3" s="147"/>
      <c r="B3" s="147"/>
      <c r="C3" s="147"/>
      <c r="D3" s="147"/>
      <c r="E3" s="147"/>
      <c r="F3" s="147"/>
      <c r="G3" s="147"/>
      <c r="H3" s="147"/>
      <c r="I3" s="147"/>
      <c r="J3" s="147"/>
      <c r="K3" s="147"/>
      <c r="L3" s="147"/>
      <c r="M3" s="147"/>
      <c r="P3" s="144">
        <v>1959</v>
      </c>
      <c r="Q3" s="145">
        <v>155.4</v>
      </c>
    </row>
    <row r="4" spans="1:28" ht="38.25" customHeight="1" x14ac:dyDescent="0.2">
      <c r="A4" s="148" t="s">
        <v>74</v>
      </c>
      <c r="B4" s="148"/>
      <c r="C4" s="148"/>
      <c r="D4" s="148"/>
      <c r="E4" s="148"/>
      <c r="F4" s="148"/>
      <c r="G4" s="148"/>
      <c r="H4" s="148"/>
      <c r="I4" s="148"/>
      <c r="J4" s="148"/>
      <c r="K4" s="148"/>
      <c r="L4" s="148"/>
      <c r="M4" s="148"/>
      <c r="P4" s="144">
        <v>1960</v>
      </c>
      <c r="Q4" s="145">
        <v>198</v>
      </c>
    </row>
    <row r="5" spans="1:28" ht="13.5" thickBot="1" x14ac:dyDescent="0.25">
      <c r="P5" s="144">
        <v>1961</v>
      </c>
      <c r="Q5" s="145"/>
    </row>
    <row r="6" spans="1:28" ht="73.5" customHeight="1" thickBot="1" x14ac:dyDescent="0.25">
      <c r="A6" s="149" t="s">
        <v>75</v>
      </c>
      <c r="B6" s="149" t="s">
        <v>76</v>
      </c>
      <c r="C6" s="150" t="s">
        <v>77</v>
      </c>
      <c r="D6" s="151"/>
      <c r="E6" s="152" t="s">
        <v>78</v>
      </c>
      <c r="F6" s="150" t="s">
        <v>79</v>
      </c>
      <c r="G6" s="151"/>
      <c r="H6" s="150" t="s">
        <v>80</v>
      </c>
      <c r="I6" s="154"/>
      <c r="J6" s="155" t="s">
        <v>115</v>
      </c>
      <c r="K6" s="155" t="s">
        <v>116</v>
      </c>
      <c r="P6" s="144">
        <v>1962</v>
      </c>
      <c r="Q6" s="145">
        <v>300</v>
      </c>
    </row>
    <row r="7" spans="1:28" ht="39.950000000000003" customHeight="1" x14ac:dyDescent="0.2">
      <c r="A7" s="156" t="s">
        <v>117</v>
      </c>
      <c r="B7" s="282" t="s">
        <v>118</v>
      </c>
      <c r="C7" s="158">
        <v>8</v>
      </c>
      <c r="D7" s="159">
        <v>41062</v>
      </c>
      <c r="E7" s="160">
        <v>1</v>
      </c>
      <c r="F7" s="161" t="s">
        <v>119</v>
      </c>
      <c r="G7" s="163"/>
      <c r="H7" s="283" t="s">
        <v>102</v>
      </c>
      <c r="I7" s="284"/>
      <c r="J7" s="285">
        <v>0</v>
      </c>
      <c r="K7" s="285">
        <v>0</v>
      </c>
      <c r="P7" s="144">
        <v>1963</v>
      </c>
      <c r="Q7" s="166">
        <v>420</v>
      </c>
    </row>
    <row r="8" spans="1:28" ht="39.950000000000003" customHeight="1" thickBot="1" x14ac:dyDescent="0.25">
      <c r="A8" s="167"/>
      <c r="B8" s="286"/>
      <c r="C8" s="169"/>
      <c r="D8" s="170"/>
      <c r="E8" s="171"/>
      <c r="F8" s="172"/>
      <c r="G8" s="174"/>
      <c r="H8" s="287"/>
      <c r="I8" s="288"/>
      <c r="J8" s="289"/>
      <c r="K8" s="289"/>
      <c r="L8" s="178"/>
      <c r="M8" s="177"/>
      <c r="P8" s="144">
        <v>1964</v>
      </c>
      <c r="Q8" s="166">
        <v>420</v>
      </c>
    </row>
    <row r="9" spans="1:28" ht="54.75" hidden="1" customHeight="1" x14ac:dyDescent="0.2">
      <c r="A9" s="156"/>
      <c r="B9" s="282"/>
      <c r="C9" s="158"/>
      <c r="D9" s="159"/>
      <c r="E9" s="160"/>
      <c r="F9" s="161"/>
      <c r="G9" s="163"/>
      <c r="H9" s="161"/>
      <c r="I9" s="164"/>
      <c r="J9" s="285"/>
      <c r="K9" s="285"/>
      <c r="P9" s="144">
        <v>1965</v>
      </c>
      <c r="Q9" s="166">
        <v>420</v>
      </c>
    </row>
    <row r="10" spans="1:28" ht="13.5" hidden="1" thickBot="1" x14ac:dyDescent="0.25">
      <c r="A10" s="167"/>
      <c r="B10" s="286"/>
      <c r="C10" s="169"/>
      <c r="D10" s="170"/>
      <c r="E10" s="171"/>
      <c r="F10" s="172"/>
      <c r="G10" s="174"/>
      <c r="H10" s="172"/>
      <c r="I10" s="175"/>
      <c r="J10" s="289"/>
      <c r="K10" s="289"/>
      <c r="P10" s="144">
        <v>1966</v>
      </c>
      <c r="Q10" s="166">
        <v>420</v>
      </c>
    </row>
    <row r="11" spans="1:28" ht="24" customHeight="1" x14ac:dyDescent="0.2">
      <c r="A11" s="179"/>
      <c r="B11" s="179"/>
      <c r="C11" s="179"/>
      <c r="D11" s="179"/>
      <c r="E11" s="179"/>
      <c r="F11" s="179"/>
      <c r="G11" s="179"/>
      <c r="H11" s="179"/>
      <c r="I11" s="179"/>
      <c r="J11" s="179"/>
      <c r="K11" s="179"/>
      <c r="L11" s="179"/>
      <c r="P11" s="144">
        <v>1967</v>
      </c>
      <c r="Q11" s="166">
        <v>420</v>
      </c>
      <c r="R11" s="180"/>
      <c r="X11" s="180"/>
      <c r="Y11" s="180"/>
      <c r="Z11" s="180"/>
      <c r="AA11" s="180"/>
      <c r="AB11" s="180"/>
    </row>
    <row r="12" spans="1:28" ht="12.75" customHeight="1" x14ac:dyDescent="0.2">
      <c r="A12" s="181"/>
      <c r="B12" s="181"/>
      <c r="E12" s="179"/>
      <c r="F12" s="182"/>
      <c r="G12" s="182"/>
      <c r="P12" s="144">
        <v>1968</v>
      </c>
      <c r="Q12" s="166">
        <v>420</v>
      </c>
      <c r="R12" s="180"/>
      <c r="X12" s="180"/>
      <c r="Y12" s="180"/>
      <c r="Z12" s="180"/>
      <c r="AA12" s="180"/>
    </row>
    <row r="13" spans="1:28" ht="12.75" customHeight="1" x14ac:dyDescent="0.2">
      <c r="A13" s="181"/>
      <c r="B13" s="181"/>
      <c r="C13" s="183"/>
      <c r="D13" s="183"/>
      <c r="E13" s="179"/>
      <c r="F13" s="184"/>
      <c r="G13" s="184"/>
      <c r="P13" s="144">
        <v>1969</v>
      </c>
      <c r="Q13" s="166">
        <v>519</v>
      </c>
      <c r="R13" s="180"/>
      <c r="X13" s="180"/>
      <c r="Y13" s="180"/>
      <c r="Z13" s="180"/>
      <c r="AA13" s="180"/>
    </row>
    <row r="14" spans="1:28" x14ac:dyDescent="0.2">
      <c r="A14" s="181"/>
      <c r="B14" s="181"/>
      <c r="C14" s="183"/>
      <c r="D14" s="183"/>
      <c r="E14" s="179"/>
      <c r="F14" s="185"/>
      <c r="G14" s="185"/>
      <c r="P14" s="144">
        <v>1970</v>
      </c>
      <c r="Q14" s="166">
        <v>519</v>
      </c>
      <c r="R14" s="180"/>
      <c r="X14" s="180"/>
      <c r="Y14" s="180"/>
      <c r="Z14" s="180"/>
      <c r="AA14" s="180"/>
      <c r="AB14" s="180"/>
    </row>
    <row r="15" spans="1:28" x14ac:dyDescent="0.2">
      <c r="A15" s="181"/>
      <c r="B15" s="181"/>
      <c r="C15" s="181"/>
      <c r="D15" s="181"/>
      <c r="E15" s="186"/>
      <c r="F15" s="187"/>
      <c r="G15" s="187"/>
      <c r="P15" s="144">
        <v>1971</v>
      </c>
      <c r="Q15" s="166">
        <v>519</v>
      </c>
      <c r="R15" s="180"/>
      <c r="X15" s="180"/>
      <c r="Y15" s="180"/>
      <c r="Z15" s="180"/>
      <c r="AA15" s="180"/>
      <c r="AB15" s="180"/>
    </row>
    <row r="16" spans="1:28" x14ac:dyDescent="0.2">
      <c r="A16" s="181"/>
      <c r="B16" s="181"/>
      <c r="C16" s="181"/>
      <c r="D16" s="181"/>
      <c r="E16" s="188"/>
      <c r="F16" s="185"/>
      <c r="G16" s="185"/>
      <c r="M16" s="189"/>
      <c r="P16" s="144">
        <v>1972</v>
      </c>
      <c r="Q16" s="145">
        <v>660</v>
      </c>
      <c r="R16" s="180"/>
      <c r="X16" s="180"/>
      <c r="Y16" s="180"/>
      <c r="Z16" s="180"/>
      <c r="AA16" s="180"/>
      <c r="AB16" s="180"/>
    </row>
    <row r="17" spans="1:29" ht="42.75" customHeight="1" x14ac:dyDescent="0.2">
      <c r="A17" s="181"/>
      <c r="B17" s="181"/>
      <c r="C17" s="181"/>
      <c r="D17" s="181"/>
      <c r="E17" s="190"/>
      <c r="F17" s="185"/>
      <c r="G17" s="185"/>
      <c r="P17" s="144">
        <v>1973</v>
      </c>
      <c r="Q17" s="145">
        <v>660</v>
      </c>
      <c r="R17" s="180"/>
      <c r="X17" s="180"/>
      <c r="Y17" s="180"/>
      <c r="Z17" s="180"/>
      <c r="AA17" s="180"/>
      <c r="AB17" s="180"/>
    </row>
    <row r="18" spans="1:29" ht="29.25" customHeight="1" x14ac:dyDescent="0.2">
      <c r="A18" s="181"/>
      <c r="B18" s="181"/>
      <c r="C18" s="191"/>
      <c r="D18" s="191"/>
      <c r="E18" s="191"/>
      <c r="F18" s="187"/>
      <c r="G18" s="187"/>
      <c r="P18" s="144">
        <v>1974</v>
      </c>
      <c r="Q18" s="145">
        <v>900</v>
      </c>
      <c r="R18" s="180"/>
      <c r="X18" s="180"/>
      <c r="Y18" s="180"/>
      <c r="Z18" s="180"/>
      <c r="AA18" s="180"/>
      <c r="AB18" s="180"/>
    </row>
    <row r="19" spans="1:29" ht="87" customHeight="1" x14ac:dyDescent="0.2">
      <c r="A19" s="181"/>
      <c r="B19" s="181"/>
      <c r="C19" s="188"/>
      <c r="D19" s="188"/>
      <c r="E19" s="188"/>
      <c r="F19" s="192"/>
      <c r="G19" s="192"/>
      <c r="P19" s="144">
        <v>1975</v>
      </c>
      <c r="Q19" s="145">
        <v>1200</v>
      </c>
      <c r="R19" s="180"/>
      <c r="X19" s="180"/>
      <c r="Y19" s="180"/>
      <c r="Z19" s="180"/>
      <c r="AA19" s="180"/>
      <c r="AB19" s="180"/>
    </row>
    <row r="20" spans="1:29" x14ac:dyDescent="0.2">
      <c r="A20" s="188"/>
      <c r="B20" s="188"/>
      <c r="C20" s="188"/>
      <c r="D20" s="188"/>
      <c r="E20" s="193"/>
      <c r="F20" s="192"/>
      <c r="G20" s="192"/>
      <c r="H20" s="188"/>
      <c r="I20" s="188"/>
      <c r="J20" s="188"/>
      <c r="K20" s="188"/>
      <c r="L20" s="188"/>
      <c r="M20" s="188"/>
      <c r="P20" s="144">
        <v>1976</v>
      </c>
      <c r="Q20" s="145">
        <v>1560</v>
      </c>
      <c r="R20" s="180"/>
      <c r="X20" s="180"/>
      <c r="Y20" s="180"/>
      <c r="Z20" s="180"/>
      <c r="AA20" s="180"/>
      <c r="AB20" s="180"/>
    </row>
    <row r="21" spans="1:29" ht="12.75" customHeight="1" x14ac:dyDescent="0.2">
      <c r="A21" s="194" t="s">
        <v>86</v>
      </c>
      <c r="B21" s="195">
        <v>1</v>
      </c>
      <c r="C21" s="196" t="str">
        <f>VLOOKUP(B21,[1]Conformación!$A$5:$S$129,2,FALSE)</f>
        <v>SUNCOLOMBIA S.A.S</v>
      </c>
      <c r="D21" s="196"/>
      <c r="E21" s="196"/>
      <c r="F21" s="196"/>
      <c r="G21" s="196"/>
      <c r="H21" s="196"/>
      <c r="I21" s="196"/>
      <c r="J21" s="197"/>
      <c r="K21" s="197"/>
      <c r="L21" s="197"/>
      <c r="P21" s="144">
        <v>1977</v>
      </c>
      <c r="Q21" s="145">
        <v>1770</v>
      </c>
      <c r="R21" s="180"/>
      <c r="X21" s="180"/>
      <c r="Y21" s="180"/>
      <c r="Z21" s="180"/>
      <c r="AA21" s="180"/>
      <c r="AB21" s="180"/>
    </row>
    <row r="22" spans="1:29" s="201" customFormat="1" ht="12.75" customHeight="1" x14ac:dyDescent="0.2">
      <c r="A22" s="194"/>
      <c r="B22" s="194"/>
      <c r="C22" s="198" t="str">
        <f>VLOOKUP(B21,[1]Conformación!$A$5:$S$129,4,FALSE)</f>
        <v xml:space="preserve">(SUNCOLOMBIA S.A.S 100% -  0% -  0%- 0%- 0%) </v>
      </c>
      <c r="D22" s="198"/>
      <c r="E22" s="198"/>
      <c r="F22" s="198"/>
      <c r="G22" s="198"/>
      <c r="H22" s="198"/>
      <c r="I22" s="198"/>
      <c r="J22" s="199"/>
      <c r="K22" s="199"/>
      <c r="L22" s="199"/>
      <c r="M22" s="146"/>
      <c r="N22" s="143"/>
      <c r="O22" s="143"/>
      <c r="P22" s="144">
        <v>1978</v>
      </c>
      <c r="Q22" s="145">
        <v>2580</v>
      </c>
      <c r="R22" s="200"/>
      <c r="X22" s="200"/>
      <c r="Y22" s="200"/>
      <c r="Z22" s="200"/>
      <c r="AA22" s="200"/>
      <c r="AB22" s="200"/>
    </row>
    <row r="23" spans="1:29" x14ac:dyDescent="0.2">
      <c r="A23" s="194"/>
      <c r="B23" s="194"/>
      <c r="C23" s="198"/>
      <c r="D23" s="198"/>
      <c r="E23" s="198"/>
      <c r="F23" s="198"/>
      <c r="G23" s="198"/>
      <c r="H23" s="198"/>
      <c r="I23" s="198"/>
      <c r="J23" s="199"/>
      <c r="K23" s="199"/>
      <c r="L23" s="199"/>
      <c r="O23" s="201"/>
      <c r="P23" s="144">
        <v>1979</v>
      </c>
      <c r="Q23" s="145">
        <v>3450</v>
      </c>
      <c r="R23" s="180"/>
      <c r="X23" s="180"/>
      <c r="Y23" s="180"/>
      <c r="Z23" s="180"/>
      <c r="AA23" s="180"/>
      <c r="AB23" s="180"/>
    </row>
    <row r="24" spans="1:29" ht="13.5" thickBot="1" x14ac:dyDescent="0.25">
      <c r="A24" s="180"/>
      <c r="B24" s="180"/>
      <c r="C24" s="180"/>
      <c r="D24" s="180"/>
      <c r="E24" s="180"/>
      <c r="F24" s="202"/>
      <c r="G24" s="202"/>
      <c r="H24" s="191"/>
      <c r="I24" s="186"/>
      <c r="J24" s="186"/>
      <c r="K24" s="186"/>
      <c r="L24" s="186"/>
      <c r="P24" s="144">
        <v>1980</v>
      </c>
      <c r="Q24" s="145">
        <v>4500</v>
      </c>
      <c r="R24" s="180"/>
      <c r="X24" s="180"/>
      <c r="Y24" s="180"/>
      <c r="Z24" s="180"/>
      <c r="AA24" s="180"/>
      <c r="AB24" s="180"/>
    </row>
    <row r="25" spans="1:29" ht="48" thickBot="1" x14ac:dyDescent="0.25">
      <c r="A25" s="203" t="s">
        <v>87</v>
      </c>
      <c r="B25" s="204" t="s">
        <v>88</v>
      </c>
      <c r="C25" s="204" t="s">
        <v>89</v>
      </c>
      <c r="D25" s="205" t="s">
        <v>90</v>
      </c>
      <c r="E25" s="206"/>
      <c r="F25" s="204" t="s">
        <v>91</v>
      </c>
      <c r="G25" s="204" t="s">
        <v>52</v>
      </c>
      <c r="H25" s="204" t="s">
        <v>120</v>
      </c>
      <c r="I25" s="204" t="s">
        <v>55</v>
      </c>
      <c r="J25" s="204" t="s">
        <v>35</v>
      </c>
      <c r="K25" s="204" t="s">
        <v>94</v>
      </c>
      <c r="L25" s="207" t="s">
        <v>121</v>
      </c>
      <c r="M25" s="208" t="s">
        <v>56</v>
      </c>
      <c r="N25" s="146"/>
      <c r="O25" s="201"/>
      <c r="P25" s="144">
        <v>1981</v>
      </c>
      <c r="Q25" s="145">
        <v>5700</v>
      </c>
      <c r="S25" s="180"/>
      <c r="Y25" s="180"/>
      <c r="Z25" s="180"/>
      <c r="AA25" s="180"/>
      <c r="AB25" s="180"/>
      <c r="AC25" s="180"/>
    </row>
    <row r="26" spans="1:29" ht="115.5" thickBot="1" x14ac:dyDescent="0.25">
      <c r="A26" s="209" t="str">
        <f>A7</f>
        <v>Profesional
Eléctrico</v>
      </c>
      <c r="B26" s="210" t="s">
        <v>122</v>
      </c>
      <c r="C26" s="211" t="s">
        <v>123</v>
      </c>
      <c r="D26" s="212">
        <v>39001</v>
      </c>
      <c r="E26" s="213" t="str">
        <f>IF(D26=0,0,IF(D26&lt;D$7,"CUMPLE EL TIEMPO MÍNIMO REQUERIDO DE HABER TERMINADO Y APROBADO ESTUDIOS","NO CUMPLE EL TIEMPO MÍNIMO REQUERIDO DE HABER TERMINADO Y APROBADO ESTUDIOS"))</f>
        <v>CUMPLE EL TIEMPO MÍNIMO REQUERIDO DE HABER TERMINADO Y APROBADO ESTUDIOS</v>
      </c>
      <c r="F26" s="214" t="s">
        <v>124</v>
      </c>
      <c r="G26" s="215" t="s">
        <v>125</v>
      </c>
      <c r="H26" s="216">
        <v>41853</v>
      </c>
      <c r="I26" s="217">
        <v>3883476</v>
      </c>
      <c r="J26" s="218">
        <f>IF(I26=0,0,IF(H26&lt;D$26,"EXPERIENCIA ADQUIRIDA ANTES DEL GRADO",I26/VLOOKUP(YEAR(H26),$P$1:$Q$64,2,0)))</f>
        <v>6.3043441558441558</v>
      </c>
      <c r="K26" s="219" t="s">
        <v>102</v>
      </c>
      <c r="L26" s="220" t="s">
        <v>59</v>
      </c>
      <c r="M26" s="366" t="s">
        <v>128</v>
      </c>
      <c r="N26" s="146"/>
      <c r="P26" s="144">
        <v>1982</v>
      </c>
      <c r="Q26" s="145">
        <v>7410</v>
      </c>
      <c r="S26" s="180"/>
      <c r="Y26" s="180"/>
      <c r="Z26" s="180"/>
      <c r="AA26" s="180"/>
      <c r="AB26" s="180"/>
      <c r="AC26" s="180"/>
    </row>
    <row r="27" spans="1:29" ht="13.5" hidden="1" thickBot="1" x14ac:dyDescent="0.25">
      <c r="A27" s="222"/>
      <c r="B27" s="223"/>
      <c r="C27" s="224"/>
      <c r="D27" s="225"/>
      <c r="E27" s="226"/>
      <c r="F27" s="227"/>
      <c r="G27" s="228"/>
      <c r="H27" s="231"/>
      <c r="I27" s="230"/>
      <c r="J27" s="218">
        <f t="shared" ref="J27:J32" si="0">IF(I27=0,0,IF(H27&lt;D$26,"EXPERIENCIA ADQUIRIDA ANTES DEL GRADO",I27/VLOOKUP(YEAR(H27),$P$1:$Q$64,2,0)))</f>
        <v>0</v>
      </c>
      <c r="K27" s="290"/>
      <c r="L27" s="220"/>
      <c r="M27" s="221"/>
      <c r="N27" s="146"/>
      <c r="P27" s="144">
        <v>1983</v>
      </c>
      <c r="Q27" s="145">
        <v>9261</v>
      </c>
      <c r="S27" s="180"/>
      <c r="Y27" s="180"/>
      <c r="Z27" s="180"/>
      <c r="AA27" s="180"/>
      <c r="AB27" s="180"/>
      <c r="AC27" s="180"/>
    </row>
    <row r="28" spans="1:29" ht="13.5" hidden="1" thickBot="1" x14ac:dyDescent="0.25">
      <c r="A28" s="222"/>
      <c r="B28" s="223"/>
      <c r="C28" s="224"/>
      <c r="D28" s="225"/>
      <c r="E28" s="226"/>
      <c r="F28" s="227"/>
      <c r="G28" s="228"/>
      <c r="H28" s="231"/>
      <c r="I28" s="230"/>
      <c r="J28" s="218">
        <f t="shared" si="0"/>
        <v>0</v>
      </c>
      <c r="K28" s="290"/>
      <c r="L28" s="220"/>
      <c r="M28" s="232"/>
      <c r="N28" s="146"/>
      <c r="P28" s="144">
        <v>1984</v>
      </c>
      <c r="Q28" s="145">
        <v>11298</v>
      </c>
      <c r="S28" s="180"/>
      <c r="Y28" s="180"/>
      <c r="Z28" s="180"/>
      <c r="AA28" s="180"/>
      <c r="AB28" s="180"/>
      <c r="AC28" s="180"/>
    </row>
    <row r="29" spans="1:29" ht="13.5" hidden="1" thickBot="1" x14ac:dyDescent="0.25">
      <c r="A29" s="222"/>
      <c r="B29" s="223"/>
      <c r="C29" s="224"/>
      <c r="D29" s="225"/>
      <c r="E29" s="226"/>
      <c r="F29" s="227"/>
      <c r="G29" s="228"/>
      <c r="H29" s="231"/>
      <c r="I29" s="230"/>
      <c r="J29" s="218">
        <f t="shared" si="0"/>
        <v>0</v>
      </c>
      <c r="K29" s="290"/>
      <c r="L29" s="220"/>
      <c r="M29" s="232"/>
      <c r="N29" s="146"/>
      <c r="P29" s="144">
        <v>1985</v>
      </c>
      <c r="Q29" s="145">
        <v>13557</v>
      </c>
      <c r="S29" s="180"/>
      <c r="Y29" s="180"/>
      <c r="Z29" s="180"/>
      <c r="AA29" s="180"/>
      <c r="AB29" s="180"/>
      <c r="AC29" s="180"/>
    </row>
    <row r="30" spans="1:29" ht="13.5" hidden="1" thickBot="1" x14ac:dyDescent="0.25">
      <c r="A30" s="222"/>
      <c r="B30" s="223"/>
      <c r="C30" s="224"/>
      <c r="D30" s="225"/>
      <c r="E30" s="226"/>
      <c r="F30" s="227"/>
      <c r="G30" s="228"/>
      <c r="H30" s="231"/>
      <c r="I30" s="230"/>
      <c r="J30" s="218">
        <f t="shared" si="0"/>
        <v>0</v>
      </c>
      <c r="K30" s="290"/>
      <c r="L30" s="220"/>
      <c r="M30" s="232"/>
      <c r="N30" s="146"/>
      <c r="P30" s="144">
        <v>1986</v>
      </c>
      <c r="Q30" s="145">
        <v>16811.400000000001</v>
      </c>
      <c r="S30" s="180"/>
      <c r="Y30" s="180"/>
      <c r="Z30" s="180"/>
      <c r="AA30" s="180"/>
      <c r="AB30" s="180"/>
      <c r="AC30" s="180"/>
    </row>
    <row r="31" spans="1:29" ht="13.5" hidden="1" thickBot="1" x14ac:dyDescent="0.25">
      <c r="A31" s="222"/>
      <c r="B31" s="223"/>
      <c r="C31" s="224"/>
      <c r="D31" s="225"/>
      <c r="E31" s="226"/>
      <c r="F31" s="227"/>
      <c r="G31" s="228"/>
      <c r="H31" s="231"/>
      <c r="I31" s="230"/>
      <c r="J31" s="218">
        <f t="shared" si="0"/>
        <v>0</v>
      </c>
      <c r="K31" s="290"/>
      <c r="L31" s="265"/>
      <c r="M31" s="221"/>
      <c r="N31" s="146"/>
      <c r="P31" s="144">
        <v>1987</v>
      </c>
      <c r="Q31" s="145">
        <v>20510</v>
      </c>
      <c r="S31" s="180"/>
      <c r="Y31" s="180"/>
      <c r="Z31" s="180"/>
      <c r="AA31" s="180"/>
      <c r="AB31" s="180"/>
      <c r="AC31" s="180"/>
    </row>
    <row r="32" spans="1:29" ht="13.5" hidden="1" thickBot="1" x14ac:dyDescent="0.25">
      <c r="A32" s="222"/>
      <c r="B32" s="223"/>
      <c r="C32" s="224"/>
      <c r="D32" s="225"/>
      <c r="E32" s="226"/>
      <c r="F32" s="227"/>
      <c r="G32" s="291"/>
      <c r="H32" s="292"/>
      <c r="I32" s="293"/>
      <c r="J32" s="218">
        <f t="shared" si="0"/>
        <v>0</v>
      </c>
      <c r="K32" s="294"/>
      <c r="L32" s="295"/>
      <c r="M32" s="296"/>
      <c r="N32" s="146"/>
      <c r="P32" s="144">
        <v>1988</v>
      </c>
      <c r="Q32" s="145">
        <v>25637.4</v>
      </c>
      <c r="S32" s="180"/>
      <c r="Y32" s="180"/>
      <c r="Z32" s="180"/>
      <c r="AA32" s="180"/>
      <c r="AB32" s="180"/>
      <c r="AC32" s="180"/>
    </row>
    <row r="33" spans="1:29" ht="16.5" thickBot="1" x14ac:dyDescent="0.25">
      <c r="A33" s="233"/>
      <c r="B33" s="234"/>
      <c r="C33" s="235"/>
      <c r="D33" s="236"/>
      <c r="E33" s="237"/>
      <c r="F33" s="238"/>
      <c r="G33" s="239"/>
      <c r="H33" s="240"/>
      <c r="I33" s="240"/>
      <c r="J33" s="241">
        <f>SUM(J26:J32)</f>
        <v>6.3043441558441558</v>
      </c>
      <c r="K33" s="242"/>
      <c r="L33" s="243"/>
      <c r="M33" s="244" t="s">
        <v>112</v>
      </c>
      <c r="N33" s="146"/>
      <c r="P33" s="144">
        <v>1989</v>
      </c>
      <c r="Q33" s="145">
        <v>32559.599999999999</v>
      </c>
      <c r="S33" s="180"/>
      <c r="Y33" s="180"/>
      <c r="Z33" s="180"/>
      <c r="AA33" s="180"/>
      <c r="AB33" s="180"/>
      <c r="AC33" s="180"/>
    </row>
    <row r="34" spans="1:29" s="252" customFormat="1" ht="13.5" thickBot="1" x14ac:dyDescent="0.25">
      <c r="A34" s="245"/>
      <c r="B34" s="246"/>
      <c r="C34" s="246"/>
      <c r="D34" s="247"/>
      <c r="E34" s="248"/>
      <c r="F34" s="246"/>
      <c r="G34" s="246"/>
      <c r="H34" s="246"/>
      <c r="I34" s="246"/>
      <c r="J34" s="246"/>
      <c r="K34" s="246"/>
      <c r="L34" s="249"/>
      <c r="M34" s="250"/>
      <c r="N34" s="251"/>
      <c r="O34" s="251"/>
      <c r="P34" s="144">
        <v>1990</v>
      </c>
      <c r="Q34" s="145">
        <v>41025</v>
      </c>
    </row>
    <row r="35" spans="1:29" x14ac:dyDescent="0.2">
      <c r="A35" s="253"/>
      <c r="B35" s="254"/>
      <c r="C35" s="255"/>
      <c r="D35" s="255"/>
      <c r="E35" s="256"/>
      <c r="F35" s="257"/>
      <c r="G35" s="258"/>
      <c r="H35" s="259"/>
      <c r="I35" s="260"/>
      <c r="J35" s="260"/>
      <c r="K35" s="260"/>
      <c r="L35" s="260"/>
      <c r="M35" s="261"/>
      <c r="P35" s="144">
        <v>1991</v>
      </c>
      <c r="Q35" s="145">
        <v>51716.1</v>
      </c>
      <c r="R35" s="180"/>
      <c r="X35" s="180"/>
      <c r="Y35" s="180"/>
      <c r="Z35" s="180"/>
      <c r="AA35" s="180"/>
      <c r="AB35" s="180"/>
    </row>
    <row r="36" spans="1:29" ht="12.75" hidden="1" customHeight="1" x14ac:dyDescent="0.2">
      <c r="A36" s="194" t="s">
        <v>86</v>
      </c>
      <c r="B36" s="195">
        <v>2</v>
      </c>
      <c r="C36" s="196">
        <f>VLOOKUP(B36,[1]Conformación!$A$5:$S$129,2,FALSE)</f>
        <v>0</v>
      </c>
      <c r="D36" s="196"/>
      <c r="E36" s="196"/>
      <c r="F36" s="196"/>
      <c r="G36" s="196"/>
      <c r="H36" s="196"/>
      <c r="I36" s="196"/>
      <c r="J36" s="197"/>
      <c r="K36" s="197"/>
      <c r="L36" s="197"/>
      <c r="M36" s="262"/>
      <c r="P36" s="144">
        <v>1992</v>
      </c>
      <c r="Q36" s="145">
        <v>65190</v>
      </c>
      <c r="R36" s="180"/>
      <c r="X36" s="180"/>
      <c r="Y36" s="180"/>
      <c r="Z36" s="180"/>
      <c r="AA36" s="180"/>
      <c r="AB36" s="180"/>
    </row>
    <row r="37" spans="1:29" ht="12.75" hidden="1" customHeight="1" x14ac:dyDescent="0.2">
      <c r="A37" s="194"/>
      <c r="B37" s="194"/>
      <c r="C37" s="198">
        <f>VLOOKUP(B36,[1]Conformación!$A$5:$S$129,4,FALSE)</f>
        <v>0</v>
      </c>
      <c r="D37" s="198"/>
      <c r="E37" s="198"/>
      <c r="F37" s="198"/>
      <c r="G37" s="198"/>
      <c r="H37" s="198"/>
      <c r="I37" s="198"/>
      <c r="J37" s="199"/>
      <c r="K37" s="199"/>
      <c r="L37" s="199"/>
      <c r="M37" s="262"/>
      <c r="P37" s="264">
        <v>1993</v>
      </c>
      <c r="Q37" s="145">
        <v>81510</v>
      </c>
      <c r="R37" s="180"/>
      <c r="X37" s="180"/>
      <c r="Y37" s="180"/>
      <c r="Z37" s="180"/>
      <c r="AA37" s="180"/>
      <c r="AB37" s="180"/>
    </row>
    <row r="38" spans="1:29" x14ac:dyDescent="0.2">
      <c r="P38" s="264">
        <v>1994</v>
      </c>
      <c r="Q38" s="145">
        <v>98700</v>
      </c>
    </row>
    <row r="39" spans="1:29" ht="52.5" hidden="1" customHeight="1" x14ac:dyDescent="0.2">
      <c r="A39" s="203" t="s">
        <v>87</v>
      </c>
      <c r="B39" s="204" t="s">
        <v>88</v>
      </c>
      <c r="C39" s="204" t="s">
        <v>89</v>
      </c>
      <c r="D39" s="205" t="s">
        <v>90</v>
      </c>
      <c r="E39" s="206"/>
      <c r="F39" s="204" t="s">
        <v>91</v>
      </c>
      <c r="G39" s="204" t="s">
        <v>52</v>
      </c>
      <c r="H39" s="204" t="s">
        <v>120</v>
      </c>
      <c r="I39" s="204" t="s">
        <v>55</v>
      </c>
      <c r="J39" s="204" t="s">
        <v>126</v>
      </c>
      <c r="K39" s="204" t="s">
        <v>94</v>
      </c>
      <c r="L39" s="207" t="s">
        <v>121</v>
      </c>
      <c r="M39" s="208" t="s">
        <v>56</v>
      </c>
      <c r="P39" s="264">
        <v>1995</v>
      </c>
      <c r="Q39" s="145">
        <v>118933.5</v>
      </c>
    </row>
    <row r="40" spans="1:29" hidden="1" x14ac:dyDescent="0.2">
      <c r="A40" s="209" t="str">
        <f>A7</f>
        <v>Profesional
Eléctrico</v>
      </c>
      <c r="B40" s="210"/>
      <c r="C40" s="211"/>
      <c r="D40" s="212"/>
      <c r="E40" s="213">
        <f>IF(D40=0,0,IF(D40&lt;D$7,"CUMPLE EL TIEMPO MÍNIMO REQUERIDO DE HABER TERMINADO Y APROBADO ESTUDIOS","NO CUMPLE EL TIEMPO MÍNIMO REQUERIDO DE HABER TERMINADO Y APROBADO ESTUDIOS"))</f>
        <v>0</v>
      </c>
      <c r="F40" s="214"/>
      <c r="G40" s="215"/>
      <c r="H40" s="216"/>
      <c r="I40" s="217"/>
      <c r="J40" s="218"/>
      <c r="K40" s="219" t="s">
        <v>102</v>
      </c>
      <c r="L40" s="220" t="s">
        <v>59</v>
      </c>
      <c r="M40" s="221"/>
      <c r="P40" s="264">
        <v>1996</v>
      </c>
      <c r="Q40" s="145">
        <v>142125</v>
      </c>
    </row>
    <row r="41" spans="1:29" hidden="1" x14ac:dyDescent="0.2">
      <c r="A41" s="222"/>
      <c r="B41" s="223"/>
      <c r="C41" s="224"/>
      <c r="D41" s="225"/>
      <c r="E41" s="226"/>
      <c r="F41" s="227"/>
      <c r="G41" s="228"/>
      <c r="H41" s="231"/>
      <c r="I41" s="230"/>
      <c r="J41" s="218">
        <f t="shared" ref="J41:J46" si="1">IF(I41=0,0,IF(H41&lt;D$26,"EXPERIENCIA ADQUIRIDA ANTES DEL GRADO",I41/VLOOKUP(YEAR(H41),$P$1:$Q$64,2,0)))</f>
        <v>0</v>
      </c>
      <c r="K41" s="290"/>
      <c r="L41" s="220"/>
      <c r="M41" s="221"/>
      <c r="P41" s="264">
        <v>1997</v>
      </c>
      <c r="Q41" s="145">
        <v>172005</v>
      </c>
    </row>
    <row r="42" spans="1:29" hidden="1" x14ac:dyDescent="0.2">
      <c r="A42" s="222"/>
      <c r="B42" s="223"/>
      <c r="C42" s="224"/>
      <c r="D42" s="225"/>
      <c r="E42" s="226"/>
      <c r="F42" s="227"/>
      <c r="G42" s="228"/>
      <c r="H42" s="231"/>
      <c r="I42" s="230"/>
      <c r="J42" s="218">
        <f t="shared" si="1"/>
        <v>0</v>
      </c>
      <c r="K42" s="290"/>
      <c r="L42" s="220"/>
      <c r="M42" s="232"/>
      <c r="P42" s="264">
        <v>1998</v>
      </c>
      <c r="Q42" s="145">
        <v>203826</v>
      </c>
    </row>
    <row r="43" spans="1:29" hidden="1" x14ac:dyDescent="0.2">
      <c r="A43" s="222"/>
      <c r="B43" s="223"/>
      <c r="C43" s="224"/>
      <c r="D43" s="225"/>
      <c r="E43" s="226"/>
      <c r="F43" s="227"/>
      <c r="G43" s="228"/>
      <c r="H43" s="231"/>
      <c r="I43" s="230"/>
      <c r="J43" s="218">
        <f t="shared" si="1"/>
        <v>0</v>
      </c>
      <c r="K43" s="290"/>
      <c r="L43" s="220"/>
      <c r="M43" s="232"/>
      <c r="P43" s="264">
        <v>1999</v>
      </c>
      <c r="Q43" s="145">
        <v>236460</v>
      </c>
      <c r="R43" s="180"/>
      <c r="X43" s="180"/>
      <c r="Y43" s="180"/>
      <c r="Z43" s="180"/>
      <c r="AA43" s="180"/>
      <c r="AB43" s="180"/>
    </row>
    <row r="44" spans="1:29" hidden="1" x14ac:dyDescent="0.2">
      <c r="A44" s="222"/>
      <c r="B44" s="223"/>
      <c r="C44" s="224"/>
      <c r="D44" s="225"/>
      <c r="E44" s="226"/>
      <c r="F44" s="227"/>
      <c r="G44" s="228"/>
      <c r="H44" s="231"/>
      <c r="I44" s="230"/>
      <c r="J44" s="218">
        <f t="shared" si="1"/>
        <v>0</v>
      </c>
      <c r="K44" s="290"/>
      <c r="L44" s="220"/>
      <c r="M44" s="232"/>
      <c r="P44" s="264">
        <v>2000</v>
      </c>
      <c r="Q44" s="145">
        <v>260100</v>
      </c>
    </row>
    <row r="45" spans="1:29" s="252" customFormat="1" hidden="1" x14ac:dyDescent="0.2">
      <c r="A45" s="222"/>
      <c r="B45" s="223"/>
      <c r="C45" s="224"/>
      <c r="D45" s="225"/>
      <c r="E45" s="226"/>
      <c r="F45" s="227"/>
      <c r="G45" s="228"/>
      <c r="H45" s="231"/>
      <c r="I45" s="230"/>
      <c r="J45" s="218">
        <f t="shared" si="1"/>
        <v>0</v>
      </c>
      <c r="K45" s="290"/>
      <c r="L45" s="265"/>
      <c r="M45" s="221"/>
      <c r="N45" s="251"/>
      <c r="O45" s="251"/>
      <c r="P45" s="264">
        <v>2001</v>
      </c>
      <c r="Q45" s="145">
        <v>286000</v>
      </c>
    </row>
    <row r="46" spans="1:29" hidden="1" x14ac:dyDescent="0.2">
      <c r="A46" s="222"/>
      <c r="B46" s="223"/>
      <c r="C46" s="224"/>
      <c r="D46" s="225"/>
      <c r="E46" s="226"/>
      <c r="F46" s="227"/>
      <c r="G46" s="291"/>
      <c r="H46" s="292"/>
      <c r="I46" s="293"/>
      <c r="J46" s="218">
        <f t="shared" si="1"/>
        <v>0</v>
      </c>
      <c r="K46" s="294"/>
      <c r="L46" s="295"/>
      <c r="M46" s="296"/>
      <c r="P46" s="264">
        <v>2002</v>
      </c>
      <c r="Q46" s="145">
        <v>309000</v>
      </c>
      <c r="R46" s="180"/>
      <c r="X46" s="180"/>
      <c r="Y46" s="180"/>
      <c r="Z46" s="180"/>
      <c r="AA46" s="180"/>
      <c r="AB46" s="180"/>
    </row>
    <row r="47" spans="1:29" ht="12.75" hidden="1" customHeight="1" x14ac:dyDescent="0.2">
      <c r="A47" s="233"/>
      <c r="B47" s="234"/>
      <c r="C47" s="235"/>
      <c r="D47" s="236"/>
      <c r="E47" s="237"/>
      <c r="F47" s="238"/>
      <c r="G47" s="239"/>
      <c r="H47" s="240"/>
      <c r="I47" s="240"/>
      <c r="J47" s="241">
        <f>SUM(J40:J46)</f>
        <v>0</v>
      </c>
      <c r="K47" s="242"/>
      <c r="L47" s="243"/>
      <c r="M47" s="244"/>
      <c r="P47" s="264">
        <v>2003</v>
      </c>
      <c r="Q47" s="145">
        <v>332000</v>
      </c>
    </row>
    <row r="48" spans="1:29" ht="12.75" hidden="1" customHeight="1" x14ac:dyDescent="0.2">
      <c r="A48" s="245"/>
      <c r="B48" s="246"/>
      <c r="C48" s="246"/>
      <c r="D48" s="247"/>
      <c r="E48" s="248"/>
      <c r="F48" s="246"/>
      <c r="G48" s="246"/>
      <c r="H48" s="246"/>
      <c r="I48" s="246"/>
      <c r="J48" s="246"/>
      <c r="K48" s="246"/>
      <c r="L48" s="249"/>
      <c r="M48" s="250"/>
      <c r="P48" s="264">
        <v>2004</v>
      </c>
      <c r="Q48" s="145">
        <v>358000</v>
      </c>
    </row>
    <row r="49" spans="1:28" ht="12.75" hidden="1" customHeight="1" x14ac:dyDescent="0.2">
      <c r="A49" s="297"/>
      <c r="B49" s="298"/>
      <c r="C49" s="299"/>
      <c r="D49" s="300"/>
      <c r="E49" s="301"/>
      <c r="F49" s="258"/>
      <c r="G49" s="302"/>
      <c r="H49" s="302"/>
      <c r="I49" s="302"/>
      <c r="J49" s="303"/>
      <c r="K49" s="304"/>
      <c r="L49" s="305"/>
      <c r="M49" s="306"/>
      <c r="P49" s="264">
        <v>2005</v>
      </c>
      <c r="Q49" s="145">
        <v>381500</v>
      </c>
    </row>
    <row r="50" spans="1:28" ht="12.75" hidden="1" customHeight="1" x14ac:dyDescent="0.2">
      <c r="A50" s="297"/>
      <c r="B50" s="298"/>
      <c r="C50" s="299"/>
      <c r="D50" s="300"/>
      <c r="E50" s="301"/>
      <c r="F50" s="258"/>
      <c r="G50" s="302"/>
      <c r="H50" s="302"/>
      <c r="I50" s="302"/>
      <c r="J50" s="303"/>
      <c r="K50" s="304"/>
      <c r="L50" s="305"/>
      <c r="M50" s="306"/>
      <c r="P50" s="264">
        <v>2006</v>
      </c>
      <c r="Q50" s="145">
        <v>408000</v>
      </c>
    </row>
    <row r="51" spans="1:28" ht="12.75" hidden="1" customHeight="1" x14ac:dyDescent="0.2">
      <c r="A51" s="194" t="s">
        <v>86</v>
      </c>
      <c r="B51" s="195">
        <v>3</v>
      </c>
      <c r="C51" s="196">
        <f>VLOOKUP(B51,[1]Conformación!$A$5:$S$129,2,FALSE)</f>
        <v>0</v>
      </c>
      <c r="D51" s="196"/>
      <c r="E51" s="196"/>
      <c r="F51" s="196"/>
      <c r="G51" s="196"/>
      <c r="H51" s="196"/>
      <c r="I51" s="196"/>
      <c r="J51" s="197"/>
      <c r="K51" s="197"/>
      <c r="L51" s="197"/>
      <c r="M51" s="262"/>
      <c r="P51" s="264">
        <v>2007</v>
      </c>
      <c r="Q51" s="145">
        <v>433700</v>
      </c>
    </row>
    <row r="52" spans="1:28" hidden="1" x14ac:dyDescent="0.2">
      <c r="A52" s="194"/>
      <c r="B52" s="194"/>
      <c r="C52" s="198">
        <f>VLOOKUP(B51,[1]Conformación!$A$5:$S$129,4,FALSE)</f>
        <v>0</v>
      </c>
      <c r="D52" s="198"/>
      <c r="E52" s="198"/>
      <c r="F52" s="198"/>
      <c r="G52" s="198"/>
      <c r="H52" s="198"/>
      <c r="I52" s="198"/>
      <c r="J52" s="199"/>
      <c r="K52" s="199"/>
      <c r="L52" s="199"/>
      <c r="M52" s="262"/>
      <c r="P52" s="264">
        <v>2008</v>
      </c>
      <c r="Q52" s="145">
        <v>461500</v>
      </c>
    </row>
    <row r="53" spans="1:28" hidden="1" x14ac:dyDescent="0.2">
      <c r="A53" s="307"/>
      <c r="B53" s="307"/>
      <c r="C53" s="308"/>
      <c r="D53" s="308"/>
      <c r="E53" s="308"/>
      <c r="F53" s="308"/>
      <c r="G53" s="308"/>
      <c r="H53" s="308"/>
      <c r="I53" s="308"/>
      <c r="J53" s="308"/>
      <c r="K53" s="308"/>
      <c r="L53" s="308"/>
      <c r="M53" s="309"/>
      <c r="P53" s="264">
        <v>2009</v>
      </c>
      <c r="Q53" s="145">
        <v>496900</v>
      </c>
    </row>
    <row r="54" spans="1:28" ht="50.25" hidden="1" customHeight="1" x14ac:dyDescent="0.2">
      <c r="A54" s="310" t="s">
        <v>87</v>
      </c>
      <c r="B54" s="311" t="s">
        <v>88</v>
      </c>
      <c r="C54" s="311" t="s">
        <v>89</v>
      </c>
      <c r="D54" s="312" t="s">
        <v>90</v>
      </c>
      <c r="E54" s="313"/>
      <c r="F54" s="311" t="s">
        <v>91</v>
      </c>
      <c r="G54" s="311" t="s">
        <v>52</v>
      </c>
      <c r="H54" s="311" t="s">
        <v>120</v>
      </c>
      <c r="I54" s="311" t="s">
        <v>55</v>
      </c>
      <c r="J54" s="311" t="s">
        <v>126</v>
      </c>
      <c r="K54" s="311" t="s">
        <v>94</v>
      </c>
      <c r="L54" s="314" t="s">
        <v>121</v>
      </c>
      <c r="M54" s="315" t="s">
        <v>56</v>
      </c>
      <c r="O54" s="271"/>
      <c r="P54" s="264">
        <v>2010</v>
      </c>
      <c r="Q54" s="145">
        <v>515000</v>
      </c>
    </row>
    <row r="55" spans="1:28" hidden="1" x14ac:dyDescent="0.2">
      <c r="A55" s="316" t="str">
        <f>A7</f>
        <v>Profesional
Eléctrico</v>
      </c>
      <c r="B55" s="317"/>
      <c r="C55" s="211"/>
      <c r="D55" s="318"/>
      <c r="E55" s="319">
        <f>IF(D55=0,0,IF(D55&lt;D$7,"CUMPLE EL TIEMPO MÍNIMO REQUERIDO DE HABER TERMINADO Y APROBADO ESTUDIOS","NO CUMPLE EL TIEMPO MÍNIMO REQUERIDO DE HABER TERMINADO Y APROBADO ESTUDIOS"))</f>
        <v>0</v>
      </c>
      <c r="F55" s="320"/>
      <c r="G55" s="321"/>
      <c r="H55" s="322"/>
      <c r="I55" s="323"/>
      <c r="J55" s="324">
        <f>IF(I55=0,0,IF(H55&lt;D$26,"EXPERIENCIA ADQUIRIDA ANTES DEL GRADO",I55/VLOOKUP(YEAR(H55),$P$1:$Q$64,2,0)))</f>
        <v>0</v>
      </c>
      <c r="K55" s="325" t="s">
        <v>127</v>
      </c>
      <c r="L55" s="326" t="s">
        <v>59</v>
      </c>
      <c r="M55" s="327"/>
      <c r="P55" s="264">
        <v>2011</v>
      </c>
      <c r="Q55" s="145">
        <v>535600</v>
      </c>
    </row>
    <row r="56" spans="1:28" hidden="1" x14ac:dyDescent="0.2">
      <c r="A56" s="222"/>
      <c r="B56" s="223"/>
      <c r="C56" s="224"/>
      <c r="D56" s="225"/>
      <c r="E56" s="226"/>
      <c r="F56" s="227"/>
      <c r="G56" s="228"/>
      <c r="H56" s="231"/>
      <c r="I56" s="230"/>
      <c r="J56" s="218">
        <f t="shared" ref="J56:J61" si="2">IF(I56=0,0,IF(H56&lt;D$26,"EXPERIENCIA ADQUIRIDA ANTES DEL GRADO",I56/VLOOKUP(YEAR(H56),$P$1:$Q$64,2,0)))</f>
        <v>0</v>
      </c>
      <c r="K56" s="290"/>
      <c r="L56" s="220"/>
      <c r="M56" s="221"/>
      <c r="P56" s="264">
        <v>2012</v>
      </c>
      <c r="Q56" s="145">
        <v>566700</v>
      </c>
    </row>
    <row r="57" spans="1:28" hidden="1" x14ac:dyDescent="0.2">
      <c r="A57" s="222"/>
      <c r="B57" s="223"/>
      <c r="C57" s="224"/>
      <c r="D57" s="225"/>
      <c r="E57" s="226"/>
      <c r="F57" s="227"/>
      <c r="G57" s="228"/>
      <c r="H57" s="231"/>
      <c r="I57" s="230"/>
      <c r="J57" s="218">
        <f t="shared" si="2"/>
        <v>0</v>
      </c>
      <c r="K57" s="290"/>
      <c r="L57" s="220"/>
      <c r="M57" s="232"/>
      <c r="P57" s="264">
        <v>2013</v>
      </c>
      <c r="Q57" s="145">
        <v>581900</v>
      </c>
    </row>
    <row r="58" spans="1:28" hidden="1" x14ac:dyDescent="0.2">
      <c r="A58" s="222"/>
      <c r="B58" s="223"/>
      <c r="C58" s="224"/>
      <c r="D58" s="225"/>
      <c r="E58" s="226"/>
      <c r="F58" s="227"/>
      <c r="G58" s="228"/>
      <c r="H58" s="231"/>
      <c r="I58" s="230"/>
      <c r="J58" s="218">
        <f t="shared" si="2"/>
        <v>0</v>
      </c>
      <c r="K58" s="290"/>
      <c r="L58" s="220"/>
      <c r="M58" s="232"/>
      <c r="P58" s="264">
        <v>2014</v>
      </c>
      <c r="Q58" s="145">
        <v>616000</v>
      </c>
    </row>
    <row r="59" spans="1:28" hidden="1" x14ac:dyDescent="0.2">
      <c r="A59" s="222"/>
      <c r="B59" s="223"/>
      <c r="C59" s="224"/>
      <c r="D59" s="225"/>
      <c r="E59" s="226"/>
      <c r="F59" s="227"/>
      <c r="G59" s="228"/>
      <c r="H59" s="231"/>
      <c r="I59" s="230"/>
      <c r="J59" s="218">
        <f t="shared" si="2"/>
        <v>0</v>
      </c>
      <c r="K59" s="290"/>
      <c r="L59" s="220"/>
      <c r="M59" s="232"/>
      <c r="P59" s="264">
        <v>2015</v>
      </c>
      <c r="Q59" s="145">
        <v>644350</v>
      </c>
    </row>
    <row r="60" spans="1:28" hidden="1" x14ac:dyDescent="0.2">
      <c r="A60" s="222"/>
      <c r="B60" s="223"/>
      <c r="C60" s="224"/>
      <c r="D60" s="225"/>
      <c r="E60" s="226"/>
      <c r="F60" s="227"/>
      <c r="G60" s="228"/>
      <c r="H60" s="231"/>
      <c r="I60" s="230"/>
      <c r="J60" s="218">
        <f t="shared" si="2"/>
        <v>0</v>
      </c>
      <c r="K60" s="290"/>
      <c r="L60" s="265"/>
      <c r="M60" s="221"/>
      <c r="P60" s="264">
        <v>2016</v>
      </c>
      <c r="Q60" s="145">
        <v>689500</v>
      </c>
      <c r="R60" s="180"/>
      <c r="X60" s="180"/>
      <c r="Y60" s="180"/>
      <c r="Z60" s="180"/>
      <c r="AA60" s="180"/>
      <c r="AB60" s="180"/>
    </row>
    <row r="61" spans="1:28" ht="19.5" hidden="1" customHeight="1" x14ac:dyDescent="0.2">
      <c r="A61" s="222"/>
      <c r="B61" s="223"/>
      <c r="C61" s="224"/>
      <c r="D61" s="225"/>
      <c r="E61" s="226"/>
      <c r="F61" s="227"/>
      <c r="G61" s="291"/>
      <c r="H61" s="292"/>
      <c r="I61" s="293"/>
      <c r="J61" s="218">
        <f t="shared" si="2"/>
        <v>0</v>
      </c>
      <c r="K61" s="294"/>
      <c r="L61" s="295"/>
      <c r="M61" s="296"/>
      <c r="P61" s="264">
        <v>2017</v>
      </c>
      <c r="Q61" s="145">
        <v>737717</v>
      </c>
    </row>
    <row r="62" spans="1:28" ht="12.75" hidden="1" customHeight="1" x14ac:dyDescent="0.2">
      <c r="A62" s="233"/>
      <c r="B62" s="234"/>
      <c r="C62" s="235"/>
      <c r="D62" s="236"/>
      <c r="E62" s="237"/>
      <c r="F62" s="238"/>
      <c r="G62" s="239"/>
      <c r="H62" s="240"/>
      <c r="I62" s="240"/>
      <c r="J62" s="241">
        <f>SUM(J55:J61)</f>
        <v>0</v>
      </c>
      <c r="K62" s="242"/>
      <c r="L62" s="243"/>
      <c r="M62" s="244"/>
      <c r="P62" s="264">
        <v>2018</v>
      </c>
      <c r="Q62" s="145">
        <v>781242</v>
      </c>
      <c r="R62" s="180"/>
      <c r="X62" s="180"/>
      <c r="Y62" s="180"/>
      <c r="Z62" s="180"/>
      <c r="AA62" s="180"/>
      <c r="AB62" s="180"/>
    </row>
    <row r="63" spans="1:28" ht="53.25" hidden="1" customHeight="1" x14ac:dyDescent="0.2">
      <c r="A63" s="245"/>
      <c r="B63" s="246"/>
      <c r="C63" s="246"/>
      <c r="D63" s="247"/>
      <c r="E63" s="248"/>
      <c r="F63" s="246"/>
      <c r="G63" s="246"/>
      <c r="H63" s="246"/>
      <c r="I63" s="246"/>
      <c r="J63" s="246"/>
      <c r="K63" s="246"/>
      <c r="L63" s="249"/>
      <c r="M63" s="250"/>
      <c r="P63" s="264">
        <v>2019</v>
      </c>
      <c r="Q63" s="145">
        <v>828116</v>
      </c>
    </row>
    <row r="64" spans="1:28" ht="12.75" customHeight="1" x14ac:dyDescent="0.2">
      <c r="A64" s="328"/>
      <c r="B64" s="328"/>
      <c r="C64" s="328"/>
      <c r="D64" s="328"/>
      <c r="E64" s="328"/>
      <c r="F64" s="328"/>
      <c r="G64" s="328"/>
      <c r="H64" s="328"/>
      <c r="I64" s="328"/>
      <c r="J64" s="328"/>
      <c r="K64" s="328"/>
      <c r="L64" s="328"/>
      <c r="M64" s="328"/>
      <c r="P64" s="264">
        <v>2020</v>
      </c>
      <c r="Q64" s="145">
        <v>877803</v>
      </c>
    </row>
    <row r="65" spans="1:28" ht="12.75" hidden="1" customHeight="1" x14ac:dyDescent="0.2">
      <c r="A65" s="194" t="s">
        <v>86</v>
      </c>
      <c r="B65" s="195">
        <v>4</v>
      </c>
      <c r="C65" s="196">
        <f>VLOOKUP(B65,[1]Conformación!$A$5:$S$129,2,FALSE)</f>
        <v>0</v>
      </c>
      <c r="D65" s="196"/>
      <c r="E65" s="196"/>
      <c r="F65" s="196"/>
      <c r="G65" s="196"/>
      <c r="H65" s="196"/>
      <c r="I65" s="196"/>
      <c r="J65" s="197"/>
      <c r="K65" s="197"/>
      <c r="L65" s="197"/>
      <c r="M65" s="262"/>
      <c r="P65" s="275"/>
      <c r="Q65" s="276"/>
    </row>
    <row r="66" spans="1:28" ht="12.75" hidden="1" customHeight="1" x14ac:dyDescent="0.2">
      <c r="A66" s="194"/>
      <c r="B66" s="194"/>
      <c r="C66" s="198">
        <f>VLOOKUP(B65,[1]Conformación!$A$5:$S$129,4,FALSE)</f>
        <v>0</v>
      </c>
      <c r="D66" s="198"/>
      <c r="E66" s="198"/>
      <c r="F66" s="198"/>
      <c r="G66" s="198"/>
      <c r="H66" s="198"/>
      <c r="I66" s="198"/>
      <c r="J66" s="199"/>
      <c r="K66" s="199"/>
      <c r="L66" s="199"/>
      <c r="M66" s="262"/>
      <c r="P66" s="277"/>
      <c r="Q66" s="278"/>
    </row>
    <row r="67" spans="1:28" hidden="1" x14ac:dyDescent="0.2"/>
    <row r="68" spans="1:28" ht="12.75" hidden="1" customHeight="1" x14ac:dyDescent="0.2">
      <c r="A68" s="203" t="s">
        <v>87</v>
      </c>
      <c r="B68" s="204" t="s">
        <v>88</v>
      </c>
      <c r="C68" s="204" t="s">
        <v>89</v>
      </c>
      <c r="D68" s="205" t="s">
        <v>90</v>
      </c>
      <c r="E68" s="206"/>
      <c r="F68" s="204" t="s">
        <v>91</v>
      </c>
      <c r="G68" s="204" t="s">
        <v>52</v>
      </c>
      <c r="H68" s="204" t="s">
        <v>120</v>
      </c>
      <c r="I68" s="204" t="s">
        <v>55</v>
      </c>
      <c r="J68" s="204" t="s">
        <v>35</v>
      </c>
      <c r="K68" s="204" t="s">
        <v>94</v>
      </c>
      <c r="L68" s="207" t="s">
        <v>102</v>
      </c>
      <c r="M68" s="208" t="s">
        <v>56</v>
      </c>
      <c r="O68" s="271"/>
    </row>
    <row r="69" spans="1:28" ht="60" hidden="1" customHeight="1" x14ac:dyDescent="0.2">
      <c r="A69" s="329"/>
      <c r="B69" s="330"/>
      <c r="C69" s="211"/>
      <c r="D69" s="331"/>
      <c r="E69" s="332"/>
      <c r="F69" s="333"/>
      <c r="G69" s="215"/>
      <c r="H69" s="216"/>
      <c r="I69" s="217"/>
      <c r="J69" s="218"/>
      <c r="K69" s="290"/>
      <c r="L69" s="220"/>
      <c r="M69" s="334"/>
      <c r="P69" s="264"/>
      <c r="Q69" s="145"/>
    </row>
    <row r="70" spans="1:28" hidden="1" x14ac:dyDescent="0.2">
      <c r="A70" s="335"/>
      <c r="B70" s="336"/>
      <c r="C70" s="224"/>
      <c r="D70" s="337"/>
      <c r="E70" s="338"/>
      <c r="F70" s="339"/>
      <c r="G70" s="228"/>
      <c r="H70" s="231"/>
      <c r="I70" s="230"/>
      <c r="J70" s="218"/>
      <c r="K70" s="290"/>
      <c r="L70" s="220"/>
      <c r="M70" s="274"/>
      <c r="P70" s="264"/>
      <c r="Q70" s="145"/>
    </row>
    <row r="71" spans="1:28" hidden="1" x14ac:dyDescent="0.2">
      <c r="A71" s="335"/>
      <c r="B71" s="336"/>
      <c r="C71" s="224"/>
      <c r="D71" s="337"/>
      <c r="E71" s="338"/>
      <c r="F71" s="339"/>
      <c r="G71" s="228"/>
      <c r="H71" s="231"/>
      <c r="I71" s="230"/>
      <c r="J71" s="218"/>
      <c r="K71" s="290"/>
      <c r="L71" s="220"/>
      <c r="M71" s="274"/>
      <c r="P71" s="264"/>
      <c r="Q71" s="145"/>
    </row>
    <row r="72" spans="1:28" hidden="1" x14ac:dyDescent="0.2">
      <c r="A72" s="335"/>
      <c r="B72" s="336"/>
      <c r="C72" s="224"/>
      <c r="D72" s="337"/>
      <c r="E72" s="338"/>
      <c r="F72" s="339"/>
      <c r="G72" s="228"/>
      <c r="H72" s="231"/>
      <c r="I72" s="230"/>
      <c r="J72" s="218"/>
      <c r="K72" s="290"/>
      <c r="L72" s="220"/>
      <c r="M72" s="274"/>
      <c r="P72" s="264"/>
      <c r="Q72" s="145"/>
    </row>
    <row r="73" spans="1:28" hidden="1" x14ac:dyDescent="0.2">
      <c r="A73" s="335"/>
      <c r="B73" s="336"/>
      <c r="C73" s="224"/>
      <c r="D73" s="337"/>
      <c r="E73" s="338"/>
      <c r="F73" s="339"/>
      <c r="G73" s="228"/>
      <c r="H73" s="231"/>
      <c r="I73" s="230"/>
      <c r="J73" s="218"/>
      <c r="K73" s="290"/>
      <c r="L73" s="220"/>
      <c r="M73" s="274"/>
      <c r="P73" s="275"/>
      <c r="Q73" s="276"/>
    </row>
    <row r="74" spans="1:28" hidden="1" x14ac:dyDescent="0.2">
      <c r="A74" s="335"/>
      <c r="B74" s="336"/>
      <c r="C74" s="224"/>
      <c r="D74" s="337"/>
      <c r="E74" s="338"/>
      <c r="F74" s="339"/>
      <c r="G74" s="340"/>
      <c r="H74" s="341"/>
      <c r="I74" s="342"/>
      <c r="J74" s="343"/>
      <c r="K74" s="294"/>
      <c r="L74" s="295"/>
      <c r="M74" s="296"/>
      <c r="P74" s="275"/>
      <c r="Q74" s="276"/>
      <c r="R74" s="180"/>
      <c r="X74" s="180"/>
      <c r="Y74" s="180"/>
      <c r="Z74" s="180"/>
      <c r="AA74" s="180"/>
      <c r="AB74" s="180"/>
    </row>
    <row r="75" spans="1:28" ht="16.5" hidden="1" thickBot="1" x14ac:dyDescent="0.25">
      <c r="A75" s="335"/>
      <c r="B75" s="336"/>
      <c r="C75" s="224"/>
      <c r="D75" s="337"/>
      <c r="E75" s="338"/>
      <c r="F75" s="339"/>
      <c r="G75" s="239"/>
      <c r="H75" s="240"/>
      <c r="I75" s="240"/>
      <c r="J75" s="241"/>
      <c r="K75" s="242"/>
      <c r="L75" s="243"/>
      <c r="M75" s="270"/>
      <c r="P75" s="275"/>
      <c r="Q75" s="276"/>
    </row>
    <row r="76" spans="1:28" s="252" customFormat="1" ht="13.5" hidden="1" customHeight="1" x14ac:dyDescent="0.2">
      <c r="A76" s="335"/>
      <c r="B76" s="336"/>
      <c r="C76" s="224"/>
      <c r="D76" s="337"/>
      <c r="E76" s="338"/>
      <c r="F76" s="339"/>
      <c r="G76" s="246"/>
      <c r="H76" s="246"/>
      <c r="I76" s="246"/>
      <c r="J76" s="246"/>
      <c r="K76" s="246"/>
      <c r="L76" s="249"/>
      <c r="M76" s="250"/>
      <c r="N76" s="251"/>
      <c r="O76" s="251"/>
      <c r="P76" s="277"/>
      <c r="Q76" s="278"/>
    </row>
    <row r="77" spans="1:28" hidden="1" x14ac:dyDescent="0.2">
      <c r="A77" s="335"/>
      <c r="B77" s="336"/>
      <c r="C77" s="224"/>
      <c r="D77" s="337"/>
      <c r="E77" s="338"/>
      <c r="F77" s="339"/>
      <c r="G77" s="321"/>
      <c r="H77" s="216"/>
      <c r="I77" s="344"/>
      <c r="J77" s="218"/>
      <c r="K77" s="290"/>
      <c r="L77" s="220"/>
      <c r="M77" s="274"/>
      <c r="P77" s="275"/>
      <c r="Q77" s="276"/>
    </row>
    <row r="78" spans="1:28" hidden="1" x14ac:dyDescent="0.2">
      <c r="A78" s="335"/>
      <c r="B78" s="336"/>
      <c r="C78" s="224"/>
      <c r="D78" s="337"/>
      <c r="E78" s="338"/>
      <c r="F78" s="339"/>
      <c r="G78" s="228"/>
      <c r="H78" s="231"/>
      <c r="I78" s="345"/>
      <c r="J78" s="218"/>
      <c r="K78" s="290"/>
      <c r="L78" s="346"/>
      <c r="M78" s="232"/>
      <c r="P78" s="347"/>
      <c r="Q78" s="348"/>
    </row>
    <row r="79" spans="1:28" hidden="1" x14ac:dyDescent="0.2">
      <c r="A79" s="335"/>
      <c r="B79" s="336"/>
      <c r="C79" s="224"/>
      <c r="D79" s="337"/>
      <c r="E79" s="338"/>
      <c r="F79" s="339"/>
      <c r="G79" s="228"/>
      <c r="H79" s="231"/>
      <c r="I79" s="345"/>
      <c r="J79" s="218"/>
      <c r="K79" s="290"/>
      <c r="L79" s="220"/>
      <c r="M79" s="232"/>
      <c r="P79" s="349"/>
      <c r="Q79" s="350"/>
    </row>
    <row r="80" spans="1:28" hidden="1" x14ac:dyDescent="0.2">
      <c r="A80" s="335"/>
      <c r="B80" s="336"/>
      <c r="C80" s="224"/>
      <c r="D80" s="337"/>
      <c r="E80" s="338"/>
      <c r="F80" s="339"/>
      <c r="G80" s="228"/>
      <c r="H80" s="292"/>
      <c r="I80" s="345"/>
      <c r="J80" s="218"/>
      <c r="K80" s="290"/>
      <c r="L80" s="220"/>
      <c r="M80" s="232"/>
      <c r="P80" s="349"/>
      <c r="Q80" s="350"/>
      <c r="R80" s="180"/>
      <c r="X80" s="180"/>
      <c r="Y80" s="180"/>
      <c r="Z80" s="180"/>
      <c r="AA80" s="180"/>
      <c r="AB80" s="180"/>
    </row>
    <row r="81" spans="1:28" ht="12.75" hidden="1" customHeight="1" x14ac:dyDescent="0.2">
      <c r="A81" s="351"/>
      <c r="B81" s="352"/>
      <c r="C81" s="235"/>
      <c r="D81" s="353"/>
      <c r="E81" s="354"/>
      <c r="F81" s="355"/>
      <c r="G81" s="239"/>
      <c r="H81" s="240"/>
      <c r="I81" s="240"/>
      <c r="J81" s="241"/>
      <c r="K81" s="242"/>
      <c r="L81" s="243"/>
      <c r="M81" s="270"/>
      <c r="P81" s="349"/>
      <c r="Q81" s="350"/>
      <c r="R81" s="180"/>
      <c r="X81" s="180"/>
      <c r="Y81" s="180"/>
      <c r="Z81" s="180"/>
      <c r="AA81" s="180"/>
      <c r="AB81" s="180"/>
    </row>
    <row r="82" spans="1:28" hidden="1" x14ac:dyDescent="0.2">
      <c r="A82" s="253"/>
      <c r="B82" s="254"/>
      <c r="C82" s="255"/>
      <c r="D82" s="255"/>
      <c r="E82" s="256"/>
      <c r="F82" s="257"/>
      <c r="G82" s="258"/>
      <c r="H82" s="259"/>
      <c r="I82" s="260"/>
      <c r="J82" s="260"/>
      <c r="K82" s="260"/>
      <c r="L82" s="260"/>
      <c r="M82" s="261"/>
    </row>
    <row r="83" spans="1:28" ht="12.75" hidden="1" customHeight="1" x14ac:dyDescent="0.2">
      <c r="A83" s="194" t="s">
        <v>86</v>
      </c>
      <c r="B83" s="195">
        <v>5</v>
      </c>
      <c r="C83" s="196">
        <f>VLOOKUP(B83,[1]Conformación!$A$5:$S$129,2,FALSE)</f>
        <v>0</v>
      </c>
      <c r="D83" s="196"/>
      <c r="E83" s="196"/>
      <c r="F83" s="196"/>
      <c r="G83" s="196"/>
      <c r="H83" s="196"/>
      <c r="I83" s="196"/>
      <c r="J83" s="197"/>
      <c r="K83" s="197"/>
      <c r="L83" s="197"/>
      <c r="M83" s="262"/>
    </row>
    <row r="84" spans="1:28" ht="12.75" hidden="1" customHeight="1" x14ac:dyDescent="0.2">
      <c r="A84" s="194"/>
      <c r="B84" s="194"/>
      <c r="C84" s="198">
        <f>VLOOKUP(B83,[1]Conformación!$A$5:$S$129,4,FALSE)</f>
        <v>0</v>
      </c>
      <c r="D84" s="198"/>
      <c r="E84" s="198"/>
      <c r="F84" s="198"/>
      <c r="G84" s="198"/>
      <c r="H84" s="198"/>
      <c r="I84" s="198"/>
      <c r="J84" s="199"/>
      <c r="K84" s="199"/>
      <c r="L84" s="199"/>
      <c r="M84" s="262"/>
    </row>
    <row r="85" spans="1:28" hidden="1" x14ac:dyDescent="0.2"/>
    <row r="86" spans="1:28" ht="12.75" hidden="1" customHeight="1" x14ac:dyDescent="0.2">
      <c r="A86" s="203" t="s">
        <v>87</v>
      </c>
      <c r="B86" s="204" t="s">
        <v>88</v>
      </c>
      <c r="C86" s="204" t="s">
        <v>89</v>
      </c>
      <c r="D86" s="205" t="s">
        <v>90</v>
      </c>
      <c r="E86" s="206"/>
      <c r="F86" s="204" t="s">
        <v>91</v>
      </c>
      <c r="G86" s="204" t="s">
        <v>52</v>
      </c>
      <c r="H86" s="204" t="s">
        <v>120</v>
      </c>
      <c r="I86" s="204" t="s">
        <v>55</v>
      </c>
      <c r="J86" s="204" t="s">
        <v>35</v>
      </c>
      <c r="K86" s="204" t="s">
        <v>94</v>
      </c>
      <c r="L86" s="207" t="s">
        <v>102</v>
      </c>
      <c r="M86" s="208" t="s">
        <v>56</v>
      </c>
      <c r="O86" s="271"/>
    </row>
    <row r="87" spans="1:28" hidden="1" x14ac:dyDescent="0.2">
      <c r="A87" s="209"/>
      <c r="B87" s="210"/>
      <c r="C87" s="211"/>
      <c r="D87" s="212"/>
      <c r="E87" s="213"/>
      <c r="F87" s="272"/>
      <c r="G87" s="215"/>
      <c r="H87" s="216"/>
      <c r="I87" s="217"/>
      <c r="J87" s="218"/>
      <c r="K87" s="290"/>
      <c r="L87" s="220"/>
      <c r="M87" s="356"/>
      <c r="P87" s="264"/>
      <c r="Q87" s="145"/>
    </row>
    <row r="88" spans="1:28" hidden="1" x14ac:dyDescent="0.2">
      <c r="A88" s="222"/>
      <c r="B88" s="223"/>
      <c r="C88" s="224"/>
      <c r="D88" s="225"/>
      <c r="E88" s="226"/>
      <c r="F88" s="227"/>
      <c r="G88" s="228"/>
      <c r="H88" s="231"/>
      <c r="I88" s="230"/>
      <c r="J88" s="218"/>
      <c r="K88" s="290"/>
      <c r="L88" s="220"/>
      <c r="M88" s="281"/>
      <c r="P88" s="264"/>
      <c r="Q88" s="145"/>
    </row>
    <row r="89" spans="1:28" hidden="1" x14ac:dyDescent="0.2">
      <c r="A89" s="222"/>
      <c r="B89" s="223"/>
      <c r="C89" s="224"/>
      <c r="D89" s="225"/>
      <c r="E89" s="226"/>
      <c r="F89" s="227"/>
      <c r="G89" s="228"/>
      <c r="H89" s="231"/>
      <c r="I89" s="230"/>
      <c r="J89" s="218"/>
      <c r="K89" s="290"/>
      <c r="L89" s="220"/>
      <c r="M89" s="232"/>
      <c r="P89" s="264"/>
      <c r="Q89" s="145"/>
    </row>
    <row r="90" spans="1:28" hidden="1" x14ac:dyDescent="0.2">
      <c r="A90" s="222"/>
      <c r="B90" s="223"/>
      <c r="C90" s="224"/>
      <c r="D90" s="225"/>
      <c r="E90" s="226"/>
      <c r="F90" s="227"/>
      <c r="G90" s="228"/>
      <c r="H90" s="231"/>
      <c r="I90" s="230"/>
      <c r="J90" s="218"/>
      <c r="K90" s="290"/>
      <c r="L90" s="220"/>
      <c r="M90" s="232"/>
      <c r="P90" s="264"/>
      <c r="Q90" s="145"/>
    </row>
    <row r="91" spans="1:28" hidden="1" x14ac:dyDescent="0.2">
      <c r="A91" s="222"/>
      <c r="B91" s="223"/>
      <c r="C91" s="224"/>
      <c r="D91" s="225"/>
      <c r="E91" s="226"/>
      <c r="F91" s="227"/>
      <c r="G91" s="228"/>
      <c r="H91" s="231"/>
      <c r="I91" s="230"/>
      <c r="J91" s="218"/>
      <c r="K91" s="290"/>
      <c r="L91" s="220"/>
      <c r="M91" s="232"/>
      <c r="P91" s="275"/>
      <c r="Q91" s="276"/>
    </row>
    <row r="92" spans="1:28" hidden="1" x14ac:dyDescent="0.2">
      <c r="A92" s="222"/>
      <c r="B92" s="223"/>
      <c r="C92" s="224"/>
      <c r="D92" s="225"/>
      <c r="E92" s="226"/>
      <c r="F92" s="227"/>
      <c r="G92" s="357"/>
      <c r="H92" s="358"/>
      <c r="I92" s="359"/>
      <c r="J92" s="343"/>
      <c r="K92" s="294"/>
      <c r="L92" s="265"/>
      <c r="M92" s="221"/>
      <c r="P92" s="275"/>
      <c r="Q92" s="276"/>
    </row>
    <row r="93" spans="1:28" hidden="1" x14ac:dyDescent="0.2">
      <c r="A93" s="222"/>
      <c r="B93" s="223"/>
      <c r="C93" s="224"/>
      <c r="D93" s="225"/>
      <c r="E93" s="226"/>
      <c r="F93" s="227"/>
      <c r="G93" s="340"/>
      <c r="H93" s="341"/>
      <c r="I93" s="342"/>
      <c r="J93" s="343"/>
      <c r="K93" s="294"/>
      <c r="L93" s="295"/>
      <c r="M93" s="296"/>
      <c r="P93" s="275"/>
      <c r="Q93" s="276"/>
      <c r="R93" s="180"/>
      <c r="X93" s="180"/>
      <c r="Y93" s="180"/>
      <c r="Z93" s="180"/>
      <c r="AA93" s="180"/>
      <c r="AB93" s="180"/>
    </row>
    <row r="94" spans="1:28" ht="16.5" hidden="1" thickBot="1" x14ac:dyDescent="0.25">
      <c r="A94" s="233"/>
      <c r="B94" s="234"/>
      <c r="C94" s="235"/>
      <c r="D94" s="236"/>
      <c r="E94" s="237"/>
      <c r="F94" s="238"/>
      <c r="G94" s="239"/>
      <c r="H94" s="240"/>
      <c r="I94" s="240"/>
      <c r="J94" s="241"/>
      <c r="K94" s="242"/>
      <c r="L94" s="243"/>
      <c r="M94" s="270"/>
      <c r="P94" s="275"/>
      <c r="Q94" s="276"/>
    </row>
    <row r="95" spans="1:28" s="252" customFormat="1" ht="12" hidden="1" thickBot="1" x14ac:dyDescent="0.25">
      <c r="A95" s="245"/>
      <c r="B95" s="246"/>
      <c r="C95" s="246"/>
      <c r="D95" s="247"/>
      <c r="E95" s="248"/>
      <c r="F95" s="246"/>
      <c r="G95" s="246"/>
      <c r="H95" s="246"/>
      <c r="I95" s="246"/>
      <c r="J95" s="246"/>
      <c r="K95" s="246"/>
      <c r="L95" s="249"/>
      <c r="M95" s="250"/>
      <c r="N95" s="251"/>
      <c r="O95" s="251"/>
      <c r="P95" s="277"/>
      <c r="Q95" s="278"/>
    </row>
    <row r="96" spans="1:28" hidden="1" x14ac:dyDescent="0.2">
      <c r="A96" s="329"/>
      <c r="B96" s="330"/>
      <c r="C96" s="211"/>
      <c r="D96" s="360"/>
      <c r="E96" s="361"/>
      <c r="F96" s="333"/>
      <c r="G96" s="321"/>
      <c r="H96" s="216"/>
      <c r="I96" s="344"/>
      <c r="J96" s="218"/>
      <c r="K96" s="290"/>
      <c r="L96" s="220"/>
      <c r="M96" s="274"/>
      <c r="P96" s="275"/>
      <c r="Q96" s="276"/>
    </row>
    <row r="97" spans="1:28" hidden="1" x14ac:dyDescent="0.2">
      <c r="A97" s="335"/>
      <c r="B97" s="336"/>
      <c r="C97" s="224"/>
      <c r="D97" s="362"/>
      <c r="E97" s="363"/>
      <c r="F97" s="339"/>
      <c r="G97" s="228"/>
      <c r="H97" s="231"/>
      <c r="I97" s="345"/>
      <c r="J97" s="218"/>
      <c r="K97" s="290"/>
      <c r="L97" s="346"/>
      <c r="M97" s="232"/>
      <c r="P97" s="347"/>
      <c r="Q97" s="348"/>
    </row>
    <row r="98" spans="1:28" hidden="1" x14ac:dyDescent="0.2">
      <c r="A98" s="335"/>
      <c r="B98" s="336"/>
      <c r="C98" s="224"/>
      <c r="D98" s="362"/>
      <c r="E98" s="363"/>
      <c r="F98" s="339"/>
      <c r="G98" s="228"/>
      <c r="H98" s="231"/>
      <c r="I98" s="345"/>
      <c r="J98" s="218"/>
      <c r="K98" s="290"/>
      <c r="L98" s="220"/>
      <c r="M98" s="232"/>
      <c r="P98" s="349"/>
      <c r="Q98" s="350"/>
    </row>
    <row r="99" spans="1:28" hidden="1" x14ac:dyDescent="0.2">
      <c r="A99" s="335"/>
      <c r="B99" s="336"/>
      <c r="C99" s="224"/>
      <c r="D99" s="362"/>
      <c r="E99" s="363"/>
      <c r="F99" s="339"/>
      <c r="G99" s="228"/>
      <c r="H99" s="292"/>
      <c r="I99" s="345"/>
      <c r="J99" s="218"/>
      <c r="K99" s="290"/>
      <c r="L99" s="220"/>
      <c r="M99" s="232"/>
      <c r="P99" s="349"/>
      <c r="Q99" s="350"/>
      <c r="R99" s="180"/>
      <c r="X99" s="180"/>
      <c r="Y99" s="180"/>
      <c r="Z99" s="180"/>
      <c r="AA99" s="180"/>
      <c r="AB99" s="180"/>
    </row>
    <row r="100" spans="1:28" ht="12.75" hidden="1" customHeight="1" x14ac:dyDescent="0.2">
      <c r="A100" s="351"/>
      <c r="B100" s="352"/>
      <c r="C100" s="235"/>
      <c r="D100" s="364"/>
      <c r="E100" s="365"/>
      <c r="F100" s="355"/>
      <c r="G100" s="239"/>
      <c r="H100" s="240"/>
      <c r="I100" s="240"/>
      <c r="J100" s="241"/>
      <c r="K100" s="242"/>
      <c r="L100" s="243"/>
      <c r="M100" s="270"/>
      <c r="P100" s="349"/>
      <c r="Q100" s="350"/>
      <c r="R100" s="180"/>
      <c r="X100" s="180"/>
      <c r="Y100" s="180"/>
      <c r="Z100" s="180"/>
      <c r="AA100" s="180"/>
      <c r="AB100" s="180"/>
    </row>
    <row r="101" spans="1:28" x14ac:dyDescent="0.2">
      <c r="A101" s="253"/>
      <c r="B101" s="254"/>
      <c r="C101" s="255"/>
      <c r="D101" s="255"/>
      <c r="E101" s="256"/>
      <c r="F101" s="257"/>
      <c r="G101" s="258"/>
      <c r="H101" s="259"/>
      <c r="I101" s="260"/>
      <c r="J101" s="260"/>
      <c r="K101" s="260"/>
      <c r="L101" s="260"/>
      <c r="M101" s="261"/>
    </row>
  </sheetData>
  <sheetProtection algorithmName="SHA-512" hashValue="lCDmlvF/DtAFHmnEojli4W0t4skaklgnwg1BcygbkZO0Jzdmum/JjnuitiUqgpuH3dhGrdabePxhw2KT0I+8Yw==" saltValue="4OA6PKA56iJODfGah4J9Cw==" spinCount="100000" sheet="1" objects="1" scenarios="1"/>
  <mergeCells count="85">
    <mergeCell ref="G94:I94"/>
    <mergeCell ref="D95:E95"/>
    <mergeCell ref="A96:A100"/>
    <mergeCell ref="B96:B100"/>
    <mergeCell ref="C96:C100"/>
    <mergeCell ref="D96:D100"/>
    <mergeCell ref="E96:E100"/>
    <mergeCell ref="F96:F100"/>
    <mergeCell ref="G100:I100"/>
    <mergeCell ref="A87:A94"/>
    <mergeCell ref="B87:B94"/>
    <mergeCell ref="C87:C94"/>
    <mergeCell ref="D87:D94"/>
    <mergeCell ref="E87:E94"/>
    <mergeCell ref="F87:F94"/>
    <mergeCell ref="F69:F81"/>
    <mergeCell ref="G75:I75"/>
    <mergeCell ref="G81:I81"/>
    <mergeCell ref="C83:I83"/>
    <mergeCell ref="C84:I84"/>
    <mergeCell ref="D86:E86"/>
    <mergeCell ref="G62:I62"/>
    <mergeCell ref="D63:E63"/>
    <mergeCell ref="C65:I65"/>
    <mergeCell ref="C66:I66"/>
    <mergeCell ref="D68:E68"/>
    <mergeCell ref="A69:A81"/>
    <mergeCell ref="B69:B81"/>
    <mergeCell ref="C69:C81"/>
    <mergeCell ref="D69:D81"/>
    <mergeCell ref="E69:E81"/>
    <mergeCell ref="A55:A62"/>
    <mergeCell ref="B55:B62"/>
    <mergeCell ref="C55:C62"/>
    <mergeCell ref="D55:D62"/>
    <mergeCell ref="E55:E62"/>
    <mergeCell ref="F55:F62"/>
    <mergeCell ref="F40:F47"/>
    <mergeCell ref="G47:I47"/>
    <mergeCell ref="D48:E48"/>
    <mergeCell ref="C51:I51"/>
    <mergeCell ref="C52:I52"/>
    <mergeCell ref="D54:E54"/>
    <mergeCell ref="G33:I33"/>
    <mergeCell ref="D34:E34"/>
    <mergeCell ref="C36:I36"/>
    <mergeCell ref="C37:I37"/>
    <mergeCell ref="D39:E39"/>
    <mergeCell ref="A40:A47"/>
    <mergeCell ref="B40:B47"/>
    <mergeCell ref="C40:C47"/>
    <mergeCell ref="D40:D47"/>
    <mergeCell ref="E40:E47"/>
    <mergeCell ref="A26:A33"/>
    <mergeCell ref="B26:B33"/>
    <mergeCell ref="C26:C33"/>
    <mergeCell ref="D26:D33"/>
    <mergeCell ref="E26:E33"/>
    <mergeCell ref="F26:F33"/>
    <mergeCell ref="H9:I10"/>
    <mergeCell ref="J9:J10"/>
    <mergeCell ref="K9:K10"/>
    <mergeCell ref="C21:I21"/>
    <mergeCell ref="C22:I23"/>
    <mergeCell ref="D25:E25"/>
    <mergeCell ref="F7:G8"/>
    <mergeCell ref="H7:I8"/>
    <mergeCell ref="J7:J8"/>
    <mergeCell ref="K7:K8"/>
    <mergeCell ref="A9:A10"/>
    <mergeCell ref="B9:B10"/>
    <mergeCell ref="C9:C10"/>
    <mergeCell ref="D9:D10"/>
    <mergeCell ref="E9:E10"/>
    <mergeCell ref="F9:G10"/>
    <mergeCell ref="A1:M2"/>
    <mergeCell ref="A4:M4"/>
    <mergeCell ref="C6:D6"/>
    <mergeCell ref="F6:G6"/>
    <mergeCell ref="H6:I6"/>
    <mergeCell ref="A7:A8"/>
    <mergeCell ref="B7:B8"/>
    <mergeCell ref="C7:C8"/>
    <mergeCell ref="D7:D8"/>
    <mergeCell ref="E7:E8"/>
  </mergeCells>
  <conditionalFormatting sqref="H12:M19 M21:M24 N25:N33">
    <cfRule type="containsText" dxfId="18" priority="18" operator="containsText" text="TIEMPO">
      <formula>NOT(ISERROR(SEARCH("TIEMPO",H12)))</formula>
    </cfRule>
    <cfRule type="cellIs" dxfId="17" priority="19" operator="equal">
      <formula>30</formula>
    </cfRule>
  </conditionalFormatting>
  <conditionalFormatting sqref="E69">
    <cfRule type="containsText" dxfId="16" priority="17" stopIfTrue="1" operator="containsText" text="NO CUMPLE">
      <formula>NOT(ISERROR(SEARCH("NO CUMPLE",E69)))</formula>
    </cfRule>
  </conditionalFormatting>
  <conditionalFormatting sqref="J26:J32">
    <cfRule type="containsText" dxfId="15" priority="16" stopIfTrue="1" operator="containsText" text="EXPERIENCIA">
      <formula>NOT(ISERROR(SEARCH("EXPERIENCIA",J26)))</formula>
    </cfRule>
  </conditionalFormatting>
  <conditionalFormatting sqref="J74">
    <cfRule type="containsText" dxfId="14" priority="15" stopIfTrue="1" operator="containsText" text="EXPERIENCIA">
      <formula>NOT(ISERROR(SEARCH("EXPERIENCIA",J74)))</formula>
    </cfRule>
  </conditionalFormatting>
  <conditionalFormatting sqref="J77:J80">
    <cfRule type="containsText" dxfId="13" priority="14" stopIfTrue="1" operator="containsText" text="EXPERIENCIA">
      <formula>NOT(ISERROR(SEARCH("EXPERIENCIA",J77)))</formula>
    </cfRule>
  </conditionalFormatting>
  <conditionalFormatting sqref="E87:E94">
    <cfRule type="containsText" dxfId="12" priority="13" stopIfTrue="1" operator="containsText" text="NO CUMPLE">
      <formula>NOT(ISERROR(SEARCH("NO CUMPLE",E87)))</formula>
    </cfRule>
  </conditionalFormatting>
  <conditionalFormatting sqref="J92">
    <cfRule type="containsText" dxfId="11" priority="12" stopIfTrue="1" operator="containsText" text="EXPERIENCIA">
      <formula>NOT(ISERROR(SEARCH("EXPERIENCIA",J92)))</formula>
    </cfRule>
  </conditionalFormatting>
  <conditionalFormatting sqref="J93">
    <cfRule type="containsText" dxfId="10" priority="11" stopIfTrue="1" operator="containsText" text="EXPERIENCIA">
      <formula>NOT(ISERROR(SEARCH("EXPERIENCIA",J93)))</formula>
    </cfRule>
  </conditionalFormatting>
  <conditionalFormatting sqref="E96:E100">
    <cfRule type="containsText" dxfId="9" priority="10" stopIfTrue="1" operator="containsText" text="NO CUMPLE">
      <formula>NOT(ISERROR(SEARCH("NO CUMPLE",E96)))</formula>
    </cfRule>
  </conditionalFormatting>
  <conditionalFormatting sqref="J96:J99">
    <cfRule type="containsText" dxfId="8" priority="9" stopIfTrue="1" operator="containsText" text="EXPERIENCIA">
      <formula>NOT(ISERROR(SEARCH("EXPERIENCIA",J96)))</formula>
    </cfRule>
  </conditionalFormatting>
  <conditionalFormatting sqref="J69:J73">
    <cfRule type="containsText" dxfId="7" priority="8" stopIfTrue="1" operator="containsText" text="EXPERIENCIA">
      <formula>NOT(ISERROR(SEARCH("EXPERIENCIA",J69)))</formula>
    </cfRule>
  </conditionalFormatting>
  <conditionalFormatting sqref="J87:J91">
    <cfRule type="containsText" dxfId="6" priority="7" stopIfTrue="1" operator="containsText" text="EXPERIENCIA">
      <formula>NOT(ISERROR(SEARCH("EXPERIENCIA",J87)))</formula>
    </cfRule>
  </conditionalFormatting>
  <conditionalFormatting sqref="E49:E50">
    <cfRule type="containsText" dxfId="5" priority="6" stopIfTrue="1" operator="containsText" text="NO CUMPLE">
      <formula>NOT(ISERROR(SEARCH("NO CUMPLE",E49)))</formula>
    </cfRule>
  </conditionalFormatting>
  <conditionalFormatting sqref="J40:J46">
    <cfRule type="containsText" dxfId="4" priority="5" stopIfTrue="1" operator="containsText" text="EXPERIENCIA">
      <formula>NOT(ISERROR(SEARCH("EXPERIENCIA",J40)))</formula>
    </cfRule>
  </conditionalFormatting>
  <conditionalFormatting sqref="J55:J61">
    <cfRule type="containsText" dxfId="3" priority="4" stopIfTrue="1" operator="containsText" text="EXPERIENCIA">
      <formula>NOT(ISERROR(SEARCH("EXPERIENCIA",J55)))</formula>
    </cfRule>
  </conditionalFormatting>
  <conditionalFormatting sqref="E26:E33">
    <cfRule type="containsText" dxfId="2" priority="3" stopIfTrue="1" operator="containsText" text="NO CUMPLE">
      <formula>NOT(ISERROR(SEARCH("NO CUMPLE",E26)))</formula>
    </cfRule>
  </conditionalFormatting>
  <conditionalFormatting sqref="E40:E47">
    <cfRule type="containsText" dxfId="1" priority="2" stopIfTrue="1" operator="containsText" text="NO CUMPLE">
      <formula>NOT(ISERROR(SEARCH("NO CUMPLE",E40)))</formula>
    </cfRule>
  </conditionalFormatting>
  <conditionalFormatting sqref="E55:E62">
    <cfRule type="containsText" dxfId="0" priority="1" stopIfTrue="1" operator="containsText" text="NO CUMPLE">
      <formula>NOT(ISERROR(SEARCH("NO CUMPLE",E55)))</formula>
    </cfRule>
  </conditionalFormatting>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Conformación</vt:lpstr>
      <vt:lpstr>Exp. oferente</vt:lpstr>
      <vt:lpstr>Exp. profesionales</vt:lpstr>
      <vt:lpstr>Exp. profesionales (2)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Arq Walter Parada</dc:creator>
  <cp:lastModifiedBy>Arq Walter Parada</cp:lastModifiedBy>
  <dcterms:created xsi:type="dcterms:W3CDTF">2020-06-19T03:16:16Z</dcterms:created>
  <dcterms:modified xsi:type="dcterms:W3CDTF">2020-06-19T03:21:23Z</dcterms:modified>
</cp:coreProperties>
</file>