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ALCALDIA SUMAPAZ 2024\PROCESOS\12_DOTACION JUNTAS ACCION Y AGROAMBIENTAL\COMITE\COTIZACIONES DEL LOTE 3 FERRETERIA\"/>
    </mc:Choice>
  </mc:AlternateContent>
  <xr:revisionPtr revIDLastSave="0" documentId="13_ncr:1_{A942CA0D-0EDB-404E-802E-A995C3E4270B}" xr6:coauthVersionLast="47" xr6:coauthVersionMax="47" xr10:uidLastSave="{00000000-0000-0000-0000-000000000000}"/>
  <bookViews>
    <workbookView xWindow="-120" yWindow="-120" windowWidth="20730" windowHeight="11040" activeTab="1" xr2:uid="{3B48ECED-30F6-4198-B44B-9A0A8F335CC8}"/>
  </bookViews>
  <sheets>
    <sheet name="Lote 3 Ferreteria" sheetId="2" r:id="rId1"/>
    <sheet name="Analisis de Mercado Lote 3" sheetId="1" r:id="rId2"/>
  </sheets>
  <definedNames>
    <definedName name="_xlnm._FilterDatabase" localSheetId="1" hidden="1">'Analisis de Mercado Lote 3'!$A$6:$I$234</definedName>
    <definedName name="_xlnm._FilterDatabase" localSheetId="0" hidden="1">'Lote 3 Ferreteria'!$A$6:$R$234</definedName>
    <definedName name="_xlnm.Print_Area" localSheetId="0">'Lote 3 Ferreteria'!$A$1:$G$234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6" i="2" l="1"/>
  <c r="O10" i="2"/>
  <c r="O8" i="2"/>
  <c r="O9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7" i="2"/>
  <c r="E7" i="1"/>
  <c r="F7" i="1" s="1"/>
  <c r="E206" i="1"/>
  <c r="F206" i="1" s="1"/>
  <c r="G206" i="1" s="1"/>
  <c r="E207" i="1"/>
  <c r="F207" i="1" s="1"/>
  <c r="G207" i="1" s="1"/>
  <c r="E208" i="1"/>
  <c r="F208" i="1" s="1"/>
  <c r="G208" i="1" s="1"/>
  <c r="E209" i="1"/>
  <c r="F209" i="1" s="1"/>
  <c r="G209" i="1" s="1"/>
  <c r="E210" i="1"/>
  <c r="F210" i="1" s="1"/>
  <c r="G210" i="1" s="1"/>
  <c r="E211" i="1"/>
  <c r="F211" i="1" s="1"/>
  <c r="G211" i="1" s="1"/>
  <c r="E212" i="1"/>
  <c r="F212" i="1" s="1"/>
  <c r="E213" i="1"/>
  <c r="F213" i="1" s="1"/>
  <c r="G213" i="1" s="1"/>
  <c r="E214" i="1"/>
  <c r="F214" i="1" s="1"/>
  <c r="G214" i="1" s="1"/>
  <c r="E215" i="1"/>
  <c r="F215" i="1" s="1"/>
  <c r="G215" i="1" s="1"/>
  <c r="E216" i="1"/>
  <c r="F216" i="1" s="1"/>
  <c r="G216" i="1" s="1"/>
  <c r="E217" i="1"/>
  <c r="F217" i="1" s="1"/>
  <c r="G217" i="1" s="1"/>
  <c r="E218" i="1"/>
  <c r="F218" i="1" s="1"/>
  <c r="E219" i="1"/>
  <c r="F219" i="1" s="1"/>
  <c r="G219" i="1" s="1"/>
  <c r="E220" i="1"/>
  <c r="F220" i="1" s="1"/>
  <c r="E221" i="1"/>
  <c r="F221" i="1" s="1"/>
  <c r="G221" i="1" s="1"/>
  <c r="E222" i="1"/>
  <c r="F222" i="1" s="1"/>
  <c r="G222" i="1" s="1"/>
  <c r="E223" i="1"/>
  <c r="F223" i="1" s="1"/>
  <c r="G223" i="1" s="1"/>
  <c r="E224" i="1"/>
  <c r="F224" i="1" s="1"/>
  <c r="G224" i="1" s="1"/>
  <c r="E225" i="1"/>
  <c r="F225" i="1" s="1"/>
  <c r="G225" i="1" s="1"/>
  <c r="E226" i="1"/>
  <c r="F226" i="1" s="1"/>
  <c r="G226" i="1" s="1"/>
  <c r="E227" i="1"/>
  <c r="F227" i="1" s="1"/>
  <c r="G227" i="1" s="1"/>
  <c r="E228" i="1"/>
  <c r="F228" i="1" s="1"/>
  <c r="G228" i="1" s="1"/>
  <c r="E229" i="1"/>
  <c r="F229" i="1" s="1"/>
  <c r="G229" i="1" s="1"/>
  <c r="E230" i="1"/>
  <c r="F230" i="1" s="1"/>
  <c r="G230" i="1" s="1"/>
  <c r="E231" i="1"/>
  <c r="F231" i="1" s="1"/>
  <c r="G231" i="1" s="1"/>
  <c r="E232" i="1"/>
  <c r="F232" i="1" s="1"/>
  <c r="G232" i="1" s="1"/>
  <c r="E177" i="1"/>
  <c r="F177" i="1" s="1"/>
  <c r="G177" i="1" s="1"/>
  <c r="E178" i="1"/>
  <c r="F178" i="1" s="1"/>
  <c r="G178" i="1" s="1"/>
  <c r="E179" i="1"/>
  <c r="F179" i="1" s="1"/>
  <c r="G179" i="1" s="1"/>
  <c r="E180" i="1"/>
  <c r="F180" i="1" s="1"/>
  <c r="G180" i="1" s="1"/>
  <c r="E181" i="1"/>
  <c r="F181" i="1" s="1"/>
  <c r="G181" i="1" s="1"/>
  <c r="E182" i="1"/>
  <c r="F182" i="1" s="1"/>
  <c r="G182" i="1" s="1"/>
  <c r="E183" i="1"/>
  <c r="F183" i="1" s="1"/>
  <c r="G183" i="1" s="1"/>
  <c r="E184" i="1"/>
  <c r="F184" i="1" s="1"/>
  <c r="G184" i="1" s="1"/>
  <c r="E185" i="1"/>
  <c r="F185" i="1" s="1"/>
  <c r="G185" i="1" s="1"/>
  <c r="E186" i="1"/>
  <c r="F186" i="1" s="1"/>
  <c r="G186" i="1" s="1"/>
  <c r="E187" i="1"/>
  <c r="F187" i="1" s="1"/>
  <c r="G187" i="1" s="1"/>
  <c r="E188" i="1"/>
  <c r="F188" i="1" s="1"/>
  <c r="G188" i="1" s="1"/>
  <c r="E189" i="1"/>
  <c r="F189" i="1" s="1"/>
  <c r="G189" i="1" s="1"/>
  <c r="E190" i="1"/>
  <c r="F190" i="1" s="1"/>
  <c r="G190" i="1" s="1"/>
  <c r="E191" i="1"/>
  <c r="F191" i="1" s="1"/>
  <c r="G191" i="1" s="1"/>
  <c r="E192" i="1"/>
  <c r="F192" i="1" s="1"/>
  <c r="G192" i="1" s="1"/>
  <c r="E193" i="1"/>
  <c r="F193" i="1" s="1"/>
  <c r="G193" i="1" s="1"/>
  <c r="E194" i="1"/>
  <c r="F194" i="1" s="1"/>
  <c r="G194" i="1" s="1"/>
  <c r="E195" i="1"/>
  <c r="F195" i="1" s="1"/>
  <c r="G195" i="1" s="1"/>
  <c r="E196" i="1"/>
  <c r="F196" i="1" s="1"/>
  <c r="G196" i="1" s="1"/>
  <c r="E197" i="1"/>
  <c r="F197" i="1" s="1"/>
  <c r="G197" i="1" s="1"/>
  <c r="E198" i="1"/>
  <c r="F198" i="1" s="1"/>
  <c r="G198" i="1" s="1"/>
  <c r="E199" i="1"/>
  <c r="F199" i="1" s="1"/>
  <c r="G199" i="1" s="1"/>
  <c r="E74" i="1"/>
  <c r="F74" i="1" s="1"/>
  <c r="G74" i="1" s="1"/>
  <c r="E75" i="1"/>
  <c r="F75" i="1" s="1"/>
  <c r="G75" i="1" s="1"/>
  <c r="E76" i="1"/>
  <c r="F76" i="1" s="1"/>
  <c r="G76" i="1" s="1"/>
  <c r="E77" i="1"/>
  <c r="F77" i="1" s="1"/>
  <c r="G77" i="1" s="1"/>
  <c r="E78" i="1"/>
  <c r="F78" i="1" s="1"/>
  <c r="G78" i="1" s="1"/>
  <c r="E79" i="1"/>
  <c r="F79" i="1" s="1"/>
  <c r="G79" i="1" s="1"/>
  <c r="E80" i="1"/>
  <c r="F80" i="1" s="1"/>
  <c r="G80" i="1" s="1"/>
  <c r="E81" i="1"/>
  <c r="F81" i="1" s="1"/>
  <c r="G81" i="1" s="1"/>
  <c r="E82" i="1"/>
  <c r="F82" i="1" s="1"/>
  <c r="G82" i="1" s="1"/>
  <c r="E83" i="1"/>
  <c r="F83" i="1" s="1"/>
  <c r="G83" i="1" s="1"/>
  <c r="E84" i="1"/>
  <c r="F84" i="1" s="1"/>
  <c r="G84" i="1" s="1"/>
  <c r="E85" i="1"/>
  <c r="F85" i="1" s="1"/>
  <c r="G85" i="1" s="1"/>
  <c r="E86" i="1"/>
  <c r="F86" i="1" s="1"/>
  <c r="G86" i="1" s="1"/>
  <c r="E87" i="1"/>
  <c r="F87" i="1" s="1"/>
  <c r="G87" i="1" s="1"/>
  <c r="E88" i="1"/>
  <c r="F88" i="1" s="1"/>
  <c r="G88" i="1" s="1"/>
  <c r="E89" i="1"/>
  <c r="F89" i="1" s="1"/>
  <c r="G89" i="1" s="1"/>
  <c r="E90" i="1"/>
  <c r="F90" i="1" s="1"/>
  <c r="G90" i="1" s="1"/>
  <c r="E91" i="1"/>
  <c r="F91" i="1" s="1"/>
  <c r="G91" i="1" s="1"/>
  <c r="E92" i="1"/>
  <c r="F92" i="1" s="1"/>
  <c r="G92" i="1" s="1"/>
  <c r="E93" i="1"/>
  <c r="F93" i="1" s="1"/>
  <c r="G93" i="1" s="1"/>
  <c r="E94" i="1"/>
  <c r="F94" i="1" s="1"/>
  <c r="G94" i="1" s="1"/>
  <c r="E95" i="1"/>
  <c r="F95" i="1" s="1"/>
  <c r="G95" i="1" s="1"/>
  <c r="E96" i="1"/>
  <c r="F96" i="1" s="1"/>
  <c r="G96" i="1" s="1"/>
  <c r="E97" i="1"/>
  <c r="F97" i="1" s="1"/>
  <c r="G97" i="1" s="1"/>
  <c r="E98" i="1"/>
  <c r="F98" i="1" s="1"/>
  <c r="G98" i="1" s="1"/>
  <c r="E99" i="1"/>
  <c r="F99" i="1" s="1"/>
  <c r="G99" i="1" s="1"/>
  <c r="E100" i="1"/>
  <c r="F100" i="1" s="1"/>
  <c r="G100" i="1" s="1"/>
  <c r="E101" i="1"/>
  <c r="F101" i="1" s="1"/>
  <c r="G101" i="1" s="1"/>
  <c r="E102" i="1"/>
  <c r="F102" i="1" s="1"/>
  <c r="G102" i="1" s="1"/>
  <c r="E103" i="1"/>
  <c r="F103" i="1" s="1"/>
  <c r="G103" i="1" s="1"/>
  <c r="E104" i="1"/>
  <c r="F104" i="1" s="1"/>
  <c r="G104" i="1" s="1"/>
  <c r="E105" i="1"/>
  <c r="F105" i="1" s="1"/>
  <c r="G105" i="1" s="1"/>
  <c r="E106" i="1"/>
  <c r="F106" i="1" s="1"/>
  <c r="G106" i="1" s="1"/>
  <c r="E107" i="1"/>
  <c r="F107" i="1" s="1"/>
  <c r="G107" i="1" s="1"/>
  <c r="E108" i="1"/>
  <c r="F108" i="1" s="1"/>
  <c r="G108" i="1" s="1"/>
  <c r="E109" i="1"/>
  <c r="F109" i="1" s="1"/>
  <c r="G109" i="1" s="1"/>
  <c r="E110" i="1"/>
  <c r="F110" i="1" s="1"/>
  <c r="G110" i="1" s="1"/>
  <c r="E111" i="1"/>
  <c r="F111" i="1" s="1"/>
  <c r="G111" i="1" s="1"/>
  <c r="E112" i="1"/>
  <c r="F112" i="1" s="1"/>
  <c r="G112" i="1" s="1"/>
  <c r="E113" i="1"/>
  <c r="F113" i="1" s="1"/>
  <c r="G113" i="1" s="1"/>
  <c r="E114" i="1"/>
  <c r="F114" i="1" s="1"/>
  <c r="G114" i="1" s="1"/>
  <c r="E115" i="1"/>
  <c r="F115" i="1" s="1"/>
  <c r="G115" i="1" s="1"/>
  <c r="E116" i="1"/>
  <c r="F116" i="1" s="1"/>
  <c r="G116" i="1" s="1"/>
  <c r="E117" i="1"/>
  <c r="F117" i="1" s="1"/>
  <c r="G117" i="1" s="1"/>
  <c r="E118" i="1"/>
  <c r="F118" i="1" s="1"/>
  <c r="G118" i="1" s="1"/>
  <c r="E119" i="1"/>
  <c r="F119" i="1" s="1"/>
  <c r="G119" i="1" s="1"/>
  <c r="E120" i="1"/>
  <c r="F120" i="1" s="1"/>
  <c r="G120" i="1" s="1"/>
  <c r="E121" i="1"/>
  <c r="F121" i="1" s="1"/>
  <c r="G121" i="1" s="1"/>
  <c r="E122" i="1"/>
  <c r="F122" i="1" s="1"/>
  <c r="G122" i="1" s="1"/>
  <c r="E123" i="1"/>
  <c r="F123" i="1" s="1"/>
  <c r="G123" i="1" s="1"/>
  <c r="E124" i="1"/>
  <c r="F124" i="1" s="1"/>
  <c r="G124" i="1" s="1"/>
  <c r="E125" i="1"/>
  <c r="F125" i="1" s="1"/>
  <c r="G125" i="1" s="1"/>
  <c r="E126" i="1"/>
  <c r="F126" i="1" s="1"/>
  <c r="G126" i="1" s="1"/>
  <c r="E127" i="1"/>
  <c r="F127" i="1" s="1"/>
  <c r="G127" i="1" s="1"/>
  <c r="E128" i="1"/>
  <c r="F128" i="1" s="1"/>
  <c r="G128" i="1" s="1"/>
  <c r="E129" i="1"/>
  <c r="F129" i="1" s="1"/>
  <c r="G129" i="1" s="1"/>
  <c r="E130" i="1"/>
  <c r="F130" i="1" s="1"/>
  <c r="G130" i="1" s="1"/>
  <c r="E131" i="1"/>
  <c r="F131" i="1" s="1"/>
  <c r="G131" i="1" s="1"/>
  <c r="E132" i="1"/>
  <c r="F132" i="1" s="1"/>
  <c r="G132" i="1" s="1"/>
  <c r="E133" i="1"/>
  <c r="F133" i="1" s="1"/>
  <c r="G133" i="1" s="1"/>
  <c r="E134" i="1"/>
  <c r="F134" i="1" s="1"/>
  <c r="G134" i="1" s="1"/>
  <c r="E135" i="1"/>
  <c r="F135" i="1" s="1"/>
  <c r="G135" i="1" s="1"/>
  <c r="E136" i="1"/>
  <c r="F136" i="1" s="1"/>
  <c r="G136" i="1" s="1"/>
  <c r="E137" i="1"/>
  <c r="F137" i="1" s="1"/>
  <c r="G137" i="1" s="1"/>
  <c r="E138" i="1"/>
  <c r="F138" i="1" s="1"/>
  <c r="G138" i="1" s="1"/>
  <c r="E139" i="1"/>
  <c r="F139" i="1" s="1"/>
  <c r="G139" i="1" s="1"/>
  <c r="E140" i="1"/>
  <c r="F140" i="1" s="1"/>
  <c r="G140" i="1" s="1"/>
  <c r="E141" i="1"/>
  <c r="F141" i="1" s="1"/>
  <c r="G141" i="1" s="1"/>
  <c r="E142" i="1"/>
  <c r="F142" i="1" s="1"/>
  <c r="G142" i="1" s="1"/>
  <c r="E143" i="1"/>
  <c r="F143" i="1" s="1"/>
  <c r="G143" i="1" s="1"/>
  <c r="E144" i="1"/>
  <c r="F144" i="1" s="1"/>
  <c r="G144" i="1" s="1"/>
  <c r="E145" i="1"/>
  <c r="F145" i="1" s="1"/>
  <c r="G145" i="1" s="1"/>
  <c r="E146" i="1"/>
  <c r="F146" i="1" s="1"/>
  <c r="G146" i="1" s="1"/>
  <c r="E147" i="1"/>
  <c r="F147" i="1" s="1"/>
  <c r="G147" i="1" s="1"/>
  <c r="E148" i="1"/>
  <c r="F148" i="1" s="1"/>
  <c r="G148" i="1" s="1"/>
  <c r="E149" i="1"/>
  <c r="F149" i="1" s="1"/>
  <c r="G149" i="1" s="1"/>
  <c r="E150" i="1"/>
  <c r="F150" i="1" s="1"/>
  <c r="G150" i="1" s="1"/>
  <c r="E151" i="1"/>
  <c r="F151" i="1" s="1"/>
  <c r="G151" i="1" s="1"/>
  <c r="E152" i="1"/>
  <c r="F152" i="1" s="1"/>
  <c r="G152" i="1" s="1"/>
  <c r="E153" i="1"/>
  <c r="F153" i="1" s="1"/>
  <c r="G153" i="1" s="1"/>
  <c r="E154" i="1"/>
  <c r="F154" i="1" s="1"/>
  <c r="G154" i="1" s="1"/>
  <c r="E155" i="1"/>
  <c r="F155" i="1" s="1"/>
  <c r="G155" i="1" s="1"/>
  <c r="E156" i="1"/>
  <c r="F156" i="1" s="1"/>
  <c r="G156" i="1" s="1"/>
  <c r="E157" i="1"/>
  <c r="F157" i="1" s="1"/>
  <c r="G157" i="1" s="1"/>
  <c r="E158" i="1"/>
  <c r="F158" i="1" s="1"/>
  <c r="G158" i="1" s="1"/>
  <c r="E159" i="1"/>
  <c r="F159" i="1" s="1"/>
  <c r="G159" i="1" s="1"/>
  <c r="E160" i="1"/>
  <c r="F160" i="1" s="1"/>
  <c r="G160" i="1" s="1"/>
  <c r="E161" i="1"/>
  <c r="F161" i="1" s="1"/>
  <c r="G161" i="1" s="1"/>
  <c r="E162" i="1"/>
  <c r="F162" i="1" s="1"/>
  <c r="G162" i="1" s="1"/>
  <c r="E163" i="1"/>
  <c r="F163" i="1" s="1"/>
  <c r="G163" i="1" s="1"/>
  <c r="E164" i="1"/>
  <c r="F164" i="1" s="1"/>
  <c r="G164" i="1" s="1"/>
  <c r="E165" i="1"/>
  <c r="F165" i="1" s="1"/>
  <c r="G165" i="1" s="1"/>
  <c r="E166" i="1"/>
  <c r="F166" i="1" s="1"/>
  <c r="G166" i="1" s="1"/>
  <c r="E167" i="1"/>
  <c r="F167" i="1" s="1"/>
  <c r="G167" i="1" s="1"/>
  <c r="E168" i="1"/>
  <c r="F168" i="1" s="1"/>
  <c r="G168" i="1" s="1"/>
  <c r="E169" i="1"/>
  <c r="F169" i="1" s="1"/>
  <c r="G169" i="1" s="1"/>
  <c r="E170" i="1"/>
  <c r="F170" i="1" s="1"/>
  <c r="G170" i="1" s="1"/>
  <c r="E171" i="1"/>
  <c r="F171" i="1" s="1"/>
  <c r="G171" i="1" s="1"/>
  <c r="E172" i="1"/>
  <c r="F172" i="1" s="1"/>
  <c r="G172" i="1" s="1"/>
  <c r="E173" i="1"/>
  <c r="F173" i="1" s="1"/>
  <c r="G173" i="1" s="1"/>
  <c r="E66" i="1"/>
  <c r="F66" i="1" s="1"/>
  <c r="G66" i="1" s="1"/>
  <c r="E67" i="1"/>
  <c r="F67" i="1" s="1"/>
  <c r="G67" i="1" s="1"/>
  <c r="E68" i="1"/>
  <c r="F68" i="1" s="1"/>
  <c r="G68" i="1" s="1"/>
  <c r="E69" i="1"/>
  <c r="F69" i="1" s="1"/>
  <c r="G69" i="1" s="1"/>
  <c r="E70" i="1"/>
  <c r="F70" i="1" s="1"/>
  <c r="G70" i="1" s="1"/>
  <c r="E71" i="1"/>
  <c r="F71" i="1" s="1"/>
  <c r="G71" i="1" s="1"/>
  <c r="E15" i="1"/>
  <c r="F15" i="1" s="1"/>
  <c r="E16" i="1"/>
  <c r="F16" i="1" s="1"/>
  <c r="G16" i="1" s="1"/>
  <c r="E17" i="1"/>
  <c r="F17" i="1" s="1"/>
  <c r="G17" i="1" s="1"/>
  <c r="E18" i="1"/>
  <c r="F18" i="1" s="1"/>
  <c r="G18" i="1" s="1"/>
  <c r="E19" i="1"/>
  <c r="F19" i="1" s="1"/>
  <c r="G19" i="1" s="1"/>
  <c r="E20" i="1"/>
  <c r="F20" i="1" s="1"/>
  <c r="G20" i="1" s="1"/>
  <c r="E21" i="1"/>
  <c r="F21" i="1" s="1"/>
  <c r="G21" i="1" s="1"/>
  <c r="E22" i="1"/>
  <c r="F22" i="1" s="1"/>
  <c r="G22" i="1" s="1"/>
  <c r="E23" i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F29" i="1" s="1"/>
  <c r="G29" i="1" s="1"/>
  <c r="E30" i="1"/>
  <c r="F30" i="1" s="1"/>
  <c r="G30" i="1" s="1"/>
  <c r="E31" i="1"/>
  <c r="F31" i="1" s="1"/>
  <c r="G31" i="1" s="1"/>
  <c r="E32" i="1"/>
  <c r="F32" i="1" s="1"/>
  <c r="G32" i="1" s="1"/>
  <c r="E33" i="1"/>
  <c r="F33" i="1" s="1"/>
  <c r="G33" i="1" s="1"/>
  <c r="E34" i="1"/>
  <c r="F34" i="1" s="1"/>
  <c r="G34" i="1" s="1"/>
  <c r="E35" i="1"/>
  <c r="F35" i="1" s="1"/>
  <c r="G35" i="1" s="1"/>
  <c r="E36" i="1"/>
  <c r="F36" i="1" s="1"/>
  <c r="G36" i="1" s="1"/>
  <c r="E37" i="1"/>
  <c r="F37" i="1" s="1"/>
  <c r="G37" i="1" s="1"/>
  <c r="E38" i="1"/>
  <c r="F38" i="1" s="1"/>
  <c r="G38" i="1" s="1"/>
  <c r="E39" i="1"/>
  <c r="F39" i="1" s="1"/>
  <c r="G39" i="1" s="1"/>
  <c r="E40" i="1"/>
  <c r="F40" i="1" s="1"/>
  <c r="G40" i="1" s="1"/>
  <c r="E41" i="1"/>
  <c r="F41" i="1" s="1"/>
  <c r="G41" i="1" s="1"/>
  <c r="E42" i="1"/>
  <c r="F42" i="1" s="1"/>
  <c r="G42" i="1" s="1"/>
  <c r="E43" i="1"/>
  <c r="F43" i="1" s="1"/>
  <c r="G43" i="1" s="1"/>
  <c r="E44" i="1"/>
  <c r="F44" i="1" s="1"/>
  <c r="G44" i="1" s="1"/>
  <c r="E45" i="1"/>
  <c r="F45" i="1" s="1"/>
  <c r="G45" i="1" s="1"/>
  <c r="E46" i="1"/>
  <c r="F46" i="1" s="1"/>
  <c r="G46" i="1" s="1"/>
  <c r="E47" i="1"/>
  <c r="F47" i="1" s="1"/>
  <c r="G47" i="1" s="1"/>
  <c r="E48" i="1"/>
  <c r="F48" i="1" s="1"/>
  <c r="G48" i="1" s="1"/>
  <c r="E49" i="1"/>
  <c r="F49" i="1" s="1"/>
  <c r="G49" i="1" s="1"/>
  <c r="E50" i="1"/>
  <c r="F50" i="1" s="1"/>
  <c r="G50" i="1" s="1"/>
  <c r="E51" i="1"/>
  <c r="F51" i="1" s="1"/>
  <c r="G51" i="1" s="1"/>
  <c r="E52" i="1"/>
  <c r="F52" i="1" s="1"/>
  <c r="G52" i="1" s="1"/>
  <c r="E53" i="1"/>
  <c r="F53" i="1" s="1"/>
  <c r="G53" i="1" s="1"/>
  <c r="E54" i="1"/>
  <c r="F54" i="1" s="1"/>
  <c r="G54" i="1" s="1"/>
  <c r="E55" i="1"/>
  <c r="F55" i="1" s="1"/>
  <c r="G55" i="1" s="1"/>
  <c r="E56" i="1"/>
  <c r="F56" i="1" s="1"/>
  <c r="G56" i="1" s="1"/>
  <c r="E57" i="1"/>
  <c r="F57" i="1" s="1"/>
  <c r="G57" i="1" s="1"/>
  <c r="E58" i="1"/>
  <c r="F58" i="1" s="1"/>
  <c r="G58" i="1" s="1"/>
  <c r="E59" i="1"/>
  <c r="F59" i="1" s="1"/>
  <c r="G59" i="1" s="1"/>
  <c r="E60" i="1"/>
  <c r="F60" i="1" s="1"/>
  <c r="G60" i="1" s="1"/>
  <c r="E61" i="1"/>
  <c r="F61" i="1" s="1"/>
  <c r="G61" i="1" s="1"/>
  <c r="E174" i="1"/>
  <c r="F174" i="1" s="1"/>
  <c r="G174" i="1" s="1"/>
  <c r="E175" i="1"/>
  <c r="F175" i="1" s="1"/>
  <c r="G175" i="1" s="1"/>
  <c r="E176" i="1"/>
  <c r="F176" i="1" s="1"/>
  <c r="G176" i="1" s="1"/>
  <c r="E200" i="1"/>
  <c r="F200" i="1" s="1"/>
  <c r="G200" i="1" s="1"/>
  <c r="E201" i="1"/>
  <c r="F201" i="1" s="1"/>
  <c r="G201" i="1" s="1"/>
  <c r="E202" i="1"/>
  <c r="F202" i="1" s="1"/>
  <c r="G202" i="1" s="1"/>
  <c r="E203" i="1"/>
  <c r="F203" i="1" s="1"/>
  <c r="G203" i="1" s="1"/>
  <c r="E204" i="1"/>
  <c r="F204" i="1" s="1"/>
  <c r="G204" i="1" s="1"/>
  <c r="E205" i="1"/>
  <c r="F205" i="1" s="1"/>
  <c r="G205" i="1" s="1"/>
  <c r="E233" i="1"/>
  <c r="F233" i="1" s="1"/>
  <c r="G233" i="1" s="1"/>
  <c r="E234" i="1"/>
  <c r="F234" i="1" s="1"/>
  <c r="G234" i="1" s="1"/>
  <c r="E62" i="1"/>
  <c r="F62" i="1" s="1"/>
  <c r="G62" i="1" s="1"/>
  <c r="E63" i="1"/>
  <c r="F63" i="1" s="1"/>
  <c r="G63" i="1" s="1"/>
  <c r="E64" i="1"/>
  <c r="F64" i="1" s="1"/>
  <c r="G64" i="1" s="1"/>
  <c r="E65" i="1"/>
  <c r="F65" i="1" s="1"/>
  <c r="G65" i="1" s="1"/>
  <c r="E72" i="1"/>
  <c r="F72" i="1" s="1"/>
  <c r="G72" i="1" s="1"/>
  <c r="E73" i="1"/>
  <c r="F73" i="1" s="1"/>
  <c r="G73" i="1" s="1"/>
  <c r="E10" i="1"/>
  <c r="F10" i="1" s="1"/>
  <c r="G10" i="1" s="1"/>
  <c r="E11" i="1"/>
  <c r="F11" i="1" s="1"/>
  <c r="G11" i="1" s="1"/>
  <c r="E12" i="1"/>
  <c r="F12" i="1" s="1"/>
  <c r="G12" i="1" s="1"/>
  <c r="E13" i="1"/>
  <c r="F13" i="1" s="1"/>
  <c r="G13" i="1" s="1"/>
  <c r="E14" i="1"/>
  <c r="F14" i="1" s="1"/>
  <c r="G14" i="1" s="1"/>
  <c r="E8" i="1"/>
  <c r="F8" i="1" s="1"/>
  <c r="G8" i="1" s="1"/>
  <c r="E9" i="1"/>
  <c r="F9" i="1" s="1"/>
  <c r="G9" i="1" s="1"/>
  <c r="L202" i="2"/>
  <c r="M202" i="2" s="1"/>
  <c r="L223" i="2"/>
  <c r="L224" i="2"/>
  <c r="M224" i="2" s="1"/>
  <c r="L225" i="2"/>
  <c r="M225" i="2" s="1"/>
  <c r="L226" i="2"/>
  <c r="L227" i="2"/>
  <c r="L228" i="2"/>
  <c r="L229" i="2"/>
  <c r="L230" i="2"/>
  <c r="M230" i="2" s="1"/>
  <c r="L231" i="2"/>
  <c r="L232" i="2"/>
  <c r="L215" i="2"/>
  <c r="M215" i="2" s="1"/>
  <c r="L216" i="2"/>
  <c r="M216" i="2" s="1"/>
  <c r="L217" i="2"/>
  <c r="L218" i="2"/>
  <c r="L219" i="2"/>
  <c r="L208" i="2"/>
  <c r="L207" i="2"/>
  <c r="L205" i="2"/>
  <c r="L180" i="2"/>
  <c r="M180" i="2" s="1"/>
  <c r="L181" i="2"/>
  <c r="L182" i="2"/>
  <c r="L183" i="2"/>
  <c r="L184" i="2"/>
  <c r="L185" i="2"/>
  <c r="M185" i="2" s="1"/>
  <c r="L186" i="2"/>
  <c r="L187" i="2"/>
  <c r="M187" i="2" s="1"/>
  <c r="L188" i="2"/>
  <c r="M188" i="2" s="1"/>
  <c r="L189" i="2"/>
  <c r="L190" i="2"/>
  <c r="L191" i="2"/>
  <c r="L192" i="2"/>
  <c r="L193" i="2"/>
  <c r="M193" i="2" s="1"/>
  <c r="L194" i="2"/>
  <c r="M194" i="2" s="1"/>
  <c r="L195" i="2"/>
  <c r="M195" i="2" s="1"/>
  <c r="L196" i="2"/>
  <c r="M196" i="2" s="1"/>
  <c r="L197" i="2"/>
  <c r="M197" i="2" s="1"/>
  <c r="L198" i="2"/>
  <c r="L199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39" i="2"/>
  <c r="L140" i="2"/>
  <c r="L141" i="2"/>
  <c r="L142" i="2"/>
  <c r="L143" i="2"/>
  <c r="L144" i="2"/>
  <c r="L145" i="2"/>
  <c r="L146" i="2"/>
  <c r="L128" i="2"/>
  <c r="L129" i="2"/>
  <c r="L130" i="2"/>
  <c r="L131" i="2"/>
  <c r="L132" i="2"/>
  <c r="L133" i="2"/>
  <c r="L134" i="2"/>
  <c r="L135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67" i="2"/>
  <c r="L68" i="2"/>
  <c r="L69" i="2"/>
  <c r="L70" i="2"/>
  <c r="L7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40" i="2"/>
  <c r="L41" i="2"/>
  <c r="L62" i="2"/>
  <c r="L63" i="2"/>
  <c r="M211" i="2"/>
  <c r="M212" i="2"/>
  <c r="M220" i="2"/>
  <c r="L221" i="2"/>
  <c r="M221" i="2" s="1"/>
  <c r="L222" i="2"/>
  <c r="L214" i="2"/>
  <c r="M214" i="2" s="1"/>
  <c r="L213" i="2"/>
  <c r="M213" i="2" s="1"/>
  <c r="L209" i="2"/>
  <c r="L210" i="2"/>
  <c r="M210" i="2" s="1"/>
  <c r="L206" i="2"/>
  <c r="M206" i="2" s="1"/>
  <c r="M204" i="2"/>
  <c r="L203" i="2"/>
  <c r="M203" i="2" s="1"/>
  <c r="L200" i="2"/>
  <c r="L201" i="2"/>
  <c r="M201" i="2" s="1"/>
  <c r="L178" i="2"/>
  <c r="M178" i="2" s="1"/>
  <c r="L179" i="2"/>
  <c r="M179" i="2" s="1"/>
  <c r="L176" i="2"/>
  <c r="M176" i="2" s="1"/>
  <c r="L177" i="2"/>
  <c r="M177" i="2" s="1"/>
  <c r="L147" i="2"/>
  <c r="L136" i="2"/>
  <c r="L124" i="2"/>
  <c r="L118" i="2"/>
  <c r="L36" i="2"/>
  <c r="L33" i="2"/>
  <c r="L32" i="2"/>
  <c r="I205" i="2"/>
  <c r="J205" i="2" s="1"/>
  <c r="I202" i="2"/>
  <c r="I176" i="2"/>
  <c r="I147" i="2"/>
  <c r="I136" i="2"/>
  <c r="I124" i="2"/>
  <c r="I118" i="2"/>
  <c r="I36" i="2"/>
  <c r="I33" i="2"/>
  <c r="I32" i="2"/>
  <c r="F187" i="2"/>
  <c r="G187" i="2" s="1"/>
  <c r="F177" i="2"/>
  <c r="F125" i="2"/>
  <c r="F225" i="2"/>
  <c r="G225" i="2" s="1"/>
  <c r="F152" i="2"/>
  <c r="G152" i="2" s="1"/>
  <c r="F130" i="2"/>
  <c r="F112" i="2"/>
  <c r="F110" i="2"/>
  <c r="G110" i="2" s="1"/>
  <c r="F106" i="2"/>
  <c r="G106" i="2" s="1"/>
  <c r="F107" i="2"/>
  <c r="G107" i="2" s="1"/>
  <c r="F108" i="2"/>
  <c r="G108" i="2" s="1"/>
  <c r="F109" i="2"/>
  <c r="F103" i="2"/>
  <c r="G103" i="2" s="1"/>
  <c r="F104" i="2"/>
  <c r="G104" i="2" s="1"/>
  <c r="F96" i="2"/>
  <c r="F97" i="2"/>
  <c r="G97" i="2" s="1"/>
  <c r="F98" i="2"/>
  <c r="G98" i="2" s="1"/>
  <c r="F99" i="2"/>
  <c r="F100" i="2"/>
  <c r="F101" i="2"/>
  <c r="G101" i="2" s="1"/>
  <c r="F84" i="2"/>
  <c r="G84" i="2" s="1"/>
  <c r="F85" i="2"/>
  <c r="G85" i="2" s="1"/>
  <c r="F86" i="2"/>
  <c r="F87" i="2"/>
  <c r="F88" i="2"/>
  <c r="G88" i="2" s="1"/>
  <c r="F89" i="2"/>
  <c r="G89" i="2" s="1"/>
  <c r="F90" i="2"/>
  <c r="F91" i="2"/>
  <c r="G91" i="2" s="1"/>
  <c r="F92" i="2"/>
  <c r="G92" i="2" s="1"/>
  <c r="F93" i="2"/>
  <c r="G93" i="2" s="1"/>
  <c r="F94" i="2"/>
  <c r="F59" i="2"/>
  <c r="G59" i="2" s="1"/>
  <c r="F50" i="2"/>
  <c r="G50" i="2" s="1"/>
  <c r="F51" i="2"/>
  <c r="G51" i="2" s="1"/>
  <c r="F233" i="2"/>
  <c r="G233" i="2" s="1"/>
  <c r="F232" i="2"/>
  <c r="G232" i="2" s="1"/>
  <c r="F205" i="2"/>
  <c r="F200" i="2"/>
  <c r="F202" i="2"/>
  <c r="G202" i="2" s="1"/>
  <c r="F199" i="2"/>
  <c r="G199" i="2" s="1"/>
  <c r="F176" i="2"/>
  <c r="G176" i="2" s="1"/>
  <c r="F175" i="2"/>
  <c r="F174" i="2"/>
  <c r="G174" i="2" s="1"/>
  <c r="F173" i="2"/>
  <c r="F147" i="2"/>
  <c r="F136" i="2"/>
  <c r="G136" i="2" s="1"/>
  <c r="F134" i="2"/>
  <c r="G134" i="2" s="1"/>
  <c r="F135" i="2"/>
  <c r="G135" i="2" s="1"/>
  <c r="F124" i="2"/>
  <c r="F118" i="2"/>
  <c r="F63" i="2"/>
  <c r="F36" i="2"/>
  <c r="G36" i="2" s="1"/>
  <c r="G7" i="1" l="1"/>
  <c r="G15" i="1"/>
  <c r="G212" i="1"/>
  <c r="G218" i="1"/>
  <c r="G220" i="1"/>
  <c r="M208" i="2"/>
  <c r="M223" i="2"/>
  <c r="M231" i="2"/>
  <c r="M186" i="2"/>
  <c r="M207" i="2"/>
  <c r="M229" i="2"/>
  <c r="M192" i="2"/>
  <c r="M219" i="2"/>
  <c r="M182" i="2"/>
  <c r="M198" i="2"/>
  <c r="M191" i="2"/>
  <c r="M209" i="2"/>
  <c r="M218" i="2"/>
  <c r="M227" i="2"/>
  <c r="M190" i="2"/>
  <c r="M217" i="2"/>
  <c r="M228" i="2"/>
  <c r="M184" i="2"/>
  <c r="M199" i="2"/>
  <c r="M183" i="2"/>
  <c r="M222" i="2"/>
  <c r="M181" i="2"/>
  <c r="M226" i="2"/>
  <c r="M189" i="2"/>
  <c r="M40" i="2"/>
  <c r="M200" i="2"/>
  <c r="M232" i="2"/>
  <c r="M205" i="2"/>
  <c r="G173" i="2"/>
  <c r="G205" i="2"/>
  <c r="G63" i="2"/>
  <c r="G90" i="2"/>
  <c r="G100" i="2"/>
  <c r="G177" i="2"/>
  <c r="G200" i="2"/>
  <c r="G109" i="2"/>
  <c r="G175" i="2"/>
  <c r="G99" i="2"/>
  <c r="G96" i="2"/>
  <c r="G94" i="2"/>
  <c r="G87" i="2"/>
  <c r="G112" i="2"/>
  <c r="G86" i="2"/>
  <c r="G130" i="2"/>
  <c r="F32" i="2"/>
  <c r="F33" i="2"/>
  <c r="P205" i="2" l="1"/>
  <c r="Q205" i="2" s="1"/>
  <c r="G32" i="2"/>
  <c r="G33" i="2"/>
  <c r="M162" i="2" l="1"/>
  <c r="I162" i="2"/>
  <c r="J162" i="2" s="1"/>
  <c r="F162" i="2"/>
  <c r="G162" i="2" l="1"/>
  <c r="P162" i="2" s="1"/>
  <c r="Q162" i="2" l="1"/>
  <c r="F226" i="2" l="1"/>
  <c r="I226" i="2"/>
  <c r="J226" i="2" s="1"/>
  <c r="I231" i="2"/>
  <c r="J231" i="2" s="1"/>
  <c r="F231" i="2"/>
  <c r="G231" i="2" l="1"/>
  <c r="P231" i="2" s="1"/>
  <c r="G226" i="2"/>
  <c r="P226" i="2" s="1"/>
  <c r="J176" i="2" l="1"/>
  <c r="P176" i="2" s="1"/>
  <c r="I177" i="2"/>
  <c r="I178" i="2"/>
  <c r="J178" i="2" s="1"/>
  <c r="I179" i="2"/>
  <c r="J179" i="2" s="1"/>
  <c r="I180" i="2"/>
  <c r="J180" i="2" s="1"/>
  <c r="I181" i="2"/>
  <c r="J181" i="2" s="1"/>
  <c r="I182" i="2"/>
  <c r="J182" i="2" s="1"/>
  <c r="I183" i="2"/>
  <c r="J183" i="2" s="1"/>
  <c r="I184" i="2"/>
  <c r="J184" i="2" s="1"/>
  <c r="I185" i="2"/>
  <c r="J185" i="2" s="1"/>
  <c r="I186" i="2"/>
  <c r="J186" i="2" s="1"/>
  <c r="I187" i="2"/>
  <c r="I188" i="2"/>
  <c r="J188" i="2" s="1"/>
  <c r="I189" i="2"/>
  <c r="J189" i="2" s="1"/>
  <c r="I190" i="2"/>
  <c r="J190" i="2" s="1"/>
  <c r="I191" i="2"/>
  <c r="J191" i="2" s="1"/>
  <c r="I192" i="2"/>
  <c r="J192" i="2" s="1"/>
  <c r="I193" i="2"/>
  <c r="J193" i="2" s="1"/>
  <c r="I194" i="2"/>
  <c r="J194" i="2" s="1"/>
  <c r="I195" i="2"/>
  <c r="J195" i="2" s="1"/>
  <c r="I196" i="2"/>
  <c r="J196" i="2" s="1"/>
  <c r="I197" i="2"/>
  <c r="J197" i="2" s="1"/>
  <c r="I198" i="2"/>
  <c r="J198" i="2" s="1"/>
  <c r="I199" i="2"/>
  <c r="I200" i="2"/>
  <c r="I201" i="2"/>
  <c r="J201" i="2" s="1"/>
  <c r="J202" i="2"/>
  <c r="P202" i="2" s="1"/>
  <c r="I203" i="2"/>
  <c r="J203" i="2" s="1"/>
  <c r="J204" i="2"/>
  <c r="I206" i="2"/>
  <c r="J206" i="2" s="1"/>
  <c r="I207" i="2"/>
  <c r="J207" i="2" s="1"/>
  <c r="I208" i="2"/>
  <c r="J208" i="2" s="1"/>
  <c r="I209" i="2"/>
  <c r="J209" i="2" s="1"/>
  <c r="I210" i="2"/>
  <c r="J210" i="2" s="1"/>
  <c r="J211" i="2"/>
  <c r="J212" i="2"/>
  <c r="I213" i="2"/>
  <c r="J213" i="2" s="1"/>
  <c r="I214" i="2"/>
  <c r="J214" i="2" s="1"/>
  <c r="I215" i="2"/>
  <c r="J215" i="2" s="1"/>
  <c r="I216" i="2"/>
  <c r="J216" i="2" s="1"/>
  <c r="I217" i="2"/>
  <c r="J217" i="2" s="1"/>
  <c r="I218" i="2"/>
  <c r="J218" i="2" s="1"/>
  <c r="I219" i="2"/>
  <c r="J219" i="2" s="1"/>
  <c r="J220" i="2"/>
  <c r="I221" i="2"/>
  <c r="J221" i="2" s="1"/>
  <c r="I222" i="2"/>
  <c r="J222" i="2" s="1"/>
  <c r="I223" i="2"/>
  <c r="J223" i="2" s="1"/>
  <c r="I224" i="2"/>
  <c r="J224" i="2" s="1"/>
  <c r="I225" i="2"/>
  <c r="I227" i="2"/>
  <c r="J227" i="2" s="1"/>
  <c r="I228" i="2"/>
  <c r="J228" i="2" s="1"/>
  <c r="I229" i="2"/>
  <c r="J229" i="2" s="1"/>
  <c r="I230" i="2"/>
  <c r="J230" i="2" s="1"/>
  <c r="I232" i="2"/>
  <c r="I233" i="2"/>
  <c r="I234" i="2"/>
  <c r="J234" i="2" s="1"/>
  <c r="I40" i="2"/>
  <c r="J40" i="2" s="1"/>
  <c r="F95" i="2"/>
  <c r="F102" i="2"/>
  <c r="F105" i="2"/>
  <c r="F111" i="2"/>
  <c r="F113" i="2"/>
  <c r="F114" i="2"/>
  <c r="F115" i="2"/>
  <c r="F116" i="2"/>
  <c r="F117" i="2"/>
  <c r="F119" i="2"/>
  <c r="F120" i="2"/>
  <c r="F121" i="2"/>
  <c r="F122" i="2"/>
  <c r="F123" i="2"/>
  <c r="F126" i="2"/>
  <c r="F127" i="2"/>
  <c r="F128" i="2"/>
  <c r="F129" i="2"/>
  <c r="F131" i="2"/>
  <c r="F132" i="2"/>
  <c r="F133" i="2"/>
  <c r="F137" i="2"/>
  <c r="F138" i="2"/>
  <c r="F139" i="2"/>
  <c r="F140" i="2"/>
  <c r="F141" i="2"/>
  <c r="F142" i="2"/>
  <c r="F143" i="2"/>
  <c r="F144" i="2"/>
  <c r="F145" i="2"/>
  <c r="F146" i="2"/>
  <c r="F148" i="2"/>
  <c r="F149" i="2"/>
  <c r="F150" i="2"/>
  <c r="F151" i="2"/>
  <c r="F153" i="2"/>
  <c r="F154" i="2"/>
  <c r="F155" i="2"/>
  <c r="F156" i="2"/>
  <c r="F157" i="2"/>
  <c r="F158" i="2"/>
  <c r="F159" i="2"/>
  <c r="F160" i="2"/>
  <c r="F161" i="2"/>
  <c r="F163" i="2"/>
  <c r="F164" i="2"/>
  <c r="F165" i="2"/>
  <c r="F166" i="2"/>
  <c r="F167" i="2"/>
  <c r="F168" i="2"/>
  <c r="F169" i="2"/>
  <c r="F170" i="2"/>
  <c r="F171" i="2"/>
  <c r="F172" i="2"/>
  <c r="F178" i="2"/>
  <c r="F179" i="2"/>
  <c r="F180" i="2"/>
  <c r="F181" i="2"/>
  <c r="F182" i="2"/>
  <c r="F183" i="2"/>
  <c r="F184" i="2"/>
  <c r="F185" i="2"/>
  <c r="F186" i="2"/>
  <c r="F188" i="2"/>
  <c r="F189" i="2"/>
  <c r="F190" i="2"/>
  <c r="F191" i="2"/>
  <c r="F192" i="2"/>
  <c r="F193" i="2"/>
  <c r="F194" i="2"/>
  <c r="F195" i="2"/>
  <c r="F196" i="2"/>
  <c r="F197" i="2"/>
  <c r="F198" i="2"/>
  <c r="F201" i="2"/>
  <c r="F203" i="2"/>
  <c r="F206" i="2"/>
  <c r="F207" i="2"/>
  <c r="F208" i="2"/>
  <c r="F209" i="2"/>
  <c r="F210" i="2"/>
  <c r="F213" i="2"/>
  <c r="F214" i="2"/>
  <c r="F215" i="2"/>
  <c r="F216" i="2"/>
  <c r="F217" i="2"/>
  <c r="F218" i="2"/>
  <c r="F219" i="2"/>
  <c r="F221" i="2"/>
  <c r="F222" i="2"/>
  <c r="F223" i="2"/>
  <c r="F224" i="2"/>
  <c r="F227" i="2"/>
  <c r="F228" i="2"/>
  <c r="F229" i="2"/>
  <c r="F230" i="2"/>
  <c r="F234" i="2"/>
  <c r="F27" i="2"/>
  <c r="F28" i="2"/>
  <c r="F29" i="2"/>
  <c r="F30" i="2"/>
  <c r="F31" i="2"/>
  <c r="F34" i="2"/>
  <c r="F35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2" i="2"/>
  <c r="F53" i="2"/>
  <c r="F54" i="2"/>
  <c r="F55" i="2"/>
  <c r="F56" i="2"/>
  <c r="F57" i="2"/>
  <c r="F58" i="2"/>
  <c r="F60" i="2"/>
  <c r="F61" i="2"/>
  <c r="F62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G28" i="2" l="1"/>
  <c r="G27" i="2"/>
  <c r="G37" i="2"/>
  <c r="G35" i="2"/>
  <c r="G41" i="2"/>
  <c r="G34" i="2"/>
  <c r="G43" i="2"/>
  <c r="G42" i="2"/>
  <c r="G31" i="2"/>
  <c r="G30" i="2"/>
  <c r="G29" i="2"/>
  <c r="G40" i="2"/>
  <c r="P40" i="2" s="1"/>
  <c r="G39" i="2"/>
  <c r="G38" i="2"/>
  <c r="Q226" i="2"/>
  <c r="Q231" i="2"/>
  <c r="G211" i="2"/>
  <c r="P211" i="2" s="1"/>
  <c r="G170" i="2"/>
  <c r="G138" i="2"/>
  <c r="G126" i="2"/>
  <c r="G118" i="2"/>
  <c r="G102" i="2"/>
  <c r="J177" i="2"/>
  <c r="P177" i="2" s="1"/>
  <c r="G81" i="2"/>
  <c r="G73" i="2"/>
  <c r="G66" i="2"/>
  <c r="G57" i="2"/>
  <c r="G47" i="2"/>
  <c r="G228" i="2"/>
  <c r="P228" i="2" s="1"/>
  <c r="G218" i="2"/>
  <c r="P218" i="2" s="1"/>
  <c r="G210" i="2"/>
  <c r="P210" i="2" s="1"/>
  <c r="G204" i="2"/>
  <c r="P204" i="2" s="1"/>
  <c r="G196" i="2"/>
  <c r="P196" i="2" s="1"/>
  <c r="G189" i="2"/>
  <c r="P189" i="2" s="1"/>
  <c r="G180" i="2"/>
  <c r="P180" i="2" s="1"/>
  <c r="G169" i="2"/>
  <c r="G160" i="2"/>
  <c r="G153" i="2"/>
  <c r="G137" i="2"/>
  <c r="G125" i="2"/>
  <c r="G117" i="2"/>
  <c r="G95" i="2"/>
  <c r="G75" i="2"/>
  <c r="G49" i="2"/>
  <c r="G67" i="2"/>
  <c r="G219" i="2"/>
  <c r="P219" i="2" s="1"/>
  <c r="G145" i="2"/>
  <c r="G217" i="2"/>
  <c r="P217" i="2" s="1"/>
  <c r="G203" i="2"/>
  <c r="P203" i="2" s="1"/>
  <c r="G188" i="2"/>
  <c r="P188" i="2" s="1"/>
  <c r="G179" i="2"/>
  <c r="P179" i="2" s="1"/>
  <c r="G168" i="2"/>
  <c r="G159" i="2"/>
  <c r="G151" i="2"/>
  <c r="G144" i="2"/>
  <c r="G133" i="2"/>
  <c r="G124" i="2"/>
  <c r="G116" i="2"/>
  <c r="J233" i="2"/>
  <c r="G60" i="2"/>
  <c r="G206" i="2"/>
  <c r="P206" i="2" s="1"/>
  <c r="G161" i="2"/>
  <c r="G72" i="2"/>
  <c r="G46" i="2"/>
  <c r="G45" i="2"/>
  <c r="G167" i="2"/>
  <c r="G132" i="2"/>
  <c r="J200" i="2"/>
  <c r="P200" i="2" s="1"/>
  <c r="G82" i="2"/>
  <c r="G190" i="2"/>
  <c r="P190" i="2" s="1"/>
  <c r="G56" i="2"/>
  <c r="G216" i="2"/>
  <c r="P216" i="2" s="1"/>
  <c r="G186" i="2"/>
  <c r="P186" i="2" s="1"/>
  <c r="G158" i="2"/>
  <c r="G78" i="2"/>
  <c r="G54" i="2"/>
  <c r="G223" i="2"/>
  <c r="P223" i="2" s="1"/>
  <c r="G215" i="2"/>
  <c r="P215" i="2" s="1"/>
  <c r="G208" i="2"/>
  <c r="P208" i="2" s="1"/>
  <c r="G194" i="2"/>
  <c r="P194" i="2" s="1"/>
  <c r="G185" i="2"/>
  <c r="P185" i="2" s="1"/>
  <c r="G166" i="2"/>
  <c r="G157" i="2"/>
  <c r="G149" i="2"/>
  <c r="G142" i="2"/>
  <c r="G131" i="2"/>
  <c r="G122" i="2"/>
  <c r="G114" i="2"/>
  <c r="J232" i="2"/>
  <c r="P232" i="2" s="1"/>
  <c r="J225" i="2"/>
  <c r="P225" i="2" s="1"/>
  <c r="G68" i="2"/>
  <c r="G74" i="2"/>
  <c r="G58" i="2"/>
  <c r="G229" i="2"/>
  <c r="P229" i="2" s="1"/>
  <c r="G181" i="2"/>
  <c r="P181" i="2" s="1"/>
  <c r="G154" i="2"/>
  <c r="G80" i="2"/>
  <c r="G65" i="2"/>
  <c r="G227" i="2"/>
  <c r="P227" i="2" s="1"/>
  <c r="G79" i="2"/>
  <c r="G64" i="2"/>
  <c r="G55" i="2"/>
  <c r="G224" i="2"/>
  <c r="P224" i="2" s="1"/>
  <c r="G209" i="2"/>
  <c r="P209" i="2" s="1"/>
  <c r="G195" i="2"/>
  <c r="P195" i="2" s="1"/>
  <c r="G178" i="2"/>
  <c r="P178" i="2" s="1"/>
  <c r="G150" i="2"/>
  <c r="G143" i="2"/>
  <c r="G123" i="2"/>
  <c r="G115" i="2"/>
  <c r="G71" i="2"/>
  <c r="G44" i="2"/>
  <c r="G77" i="2"/>
  <c r="G70" i="2"/>
  <c r="G62" i="2"/>
  <c r="G53" i="2"/>
  <c r="G222" i="2"/>
  <c r="P222" i="2" s="1"/>
  <c r="G214" i="2"/>
  <c r="P214" i="2" s="1"/>
  <c r="G207" i="2"/>
  <c r="P207" i="2" s="1"/>
  <c r="G193" i="2"/>
  <c r="P193" i="2" s="1"/>
  <c r="G184" i="2"/>
  <c r="P184" i="2" s="1"/>
  <c r="G165" i="2"/>
  <c r="G148" i="2"/>
  <c r="G141" i="2"/>
  <c r="G129" i="2"/>
  <c r="G121" i="2"/>
  <c r="G113" i="2"/>
  <c r="J199" i="2"/>
  <c r="P199" i="2" s="1"/>
  <c r="G83" i="2"/>
  <c r="G48" i="2"/>
  <c r="G197" i="2"/>
  <c r="P197" i="2" s="1"/>
  <c r="G76" i="2"/>
  <c r="G69" i="2"/>
  <c r="G61" i="2"/>
  <c r="G52" i="2"/>
  <c r="G234" i="2"/>
  <c r="G221" i="2"/>
  <c r="P221" i="2" s="1"/>
  <c r="G213" i="2"/>
  <c r="P213" i="2" s="1"/>
  <c r="G201" i="2"/>
  <c r="P201" i="2" s="1"/>
  <c r="G192" i="2"/>
  <c r="P192" i="2" s="1"/>
  <c r="G183" i="2"/>
  <c r="P183" i="2" s="1"/>
  <c r="G172" i="2"/>
  <c r="G164" i="2"/>
  <c r="G156" i="2"/>
  <c r="G147" i="2"/>
  <c r="G140" i="2"/>
  <c r="G128" i="2"/>
  <c r="G120" i="2"/>
  <c r="G111" i="2"/>
  <c r="J187" i="2"/>
  <c r="P187" i="2" s="1"/>
  <c r="G230" i="2"/>
  <c r="P230" i="2" s="1"/>
  <c r="G220" i="2"/>
  <c r="P220" i="2" s="1"/>
  <c r="G212" i="2"/>
  <c r="P212" i="2" s="1"/>
  <c r="G198" i="2"/>
  <c r="P198" i="2" s="1"/>
  <c r="G191" i="2"/>
  <c r="P191" i="2" s="1"/>
  <c r="G182" i="2"/>
  <c r="P182" i="2" s="1"/>
  <c r="G171" i="2"/>
  <c r="G163" i="2"/>
  <c r="G155" i="2"/>
  <c r="G146" i="2"/>
  <c r="G139" i="2"/>
  <c r="G127" i="2"/>
  <c r="G119" i="2"/>
  <c r="G105" i="2"/>
  <c r="L234" i="2" l="1"/>
  <c r="L233" i="2"/>
  <c r="M233" i="2" l="1"/>
  <c r="P233" i="2" s="1"/>
  <c r="M234" i="2"/>
  <c r="P234" i="2" s="1"/>
  <c r="Q228" i="2"/>
  <c r="Q225" i="2"/>
  <c r="Q222" i="2"/>
  <c r="Q229" i="2"/>
  <c r="L175" i="2" l="1"/>
  <c r="I175" i="2"/>
  <c r="L174" i="2"/>
  <c r="I174" i="2"/>
  <c r="M173" i="2"/>
  <c r="I173" i="2"/>
  <c r="M172" i="2"/>
  <c r="I172" i="2"/>
  <c r="M171" i="2"/>
  <c r="I171" i="2"/>
  <c r="M170" i="2"/>
  <c r="I170" i="2"/>
  <c r="M169" i="2"/>
  <c r="I169" i="2"/>
  <c r="M168" i="2"/>
  <c r="I168" i="2"/>
  <c r="M167" i="2"/>
  <c r="I167" i="2"/>
  <c r="M166" i="2"/>
  <c r="I166" i="2"/>
  <c r="M165" i="2"/>
  <c r="I165" i="2"/>
  <c r="M164" i="2"/>
  <c r="I164" i="2"/>
  <c r="M163" i="2"/>
  <c r="I163" i="2"/>
  <c r="M161" i="2"/>
  <c r="I161" i="2"/>
  <c r="M160" i="2"/>
  <c r="I160" i="2"/>
  <c r="M159" i="2"/>
  <c r="I159" i="2"/>
  <c r="M158" i="2"/>
  <c r="I158" i="2"/>
  <c r="M157" i="2"/>
  <c r="I157" i="2"/>
  <c r="M156" i="2"/>
  <c r="I156" i="2"/>
  <c r="M155" i="2"/>
  <c r="I155" i="2"/>
  <c r="M154" i="2"/>
  <c r="I154" i="2"/>
  <c r="M153" i="2"/>
  <c r="I153" i="2"/>
  <c r="M152" i="2"/>
  <c r="I152" i="2"/>
  <c r="M151" i="2"/>
  <c r="I151" i="2"/>
  <c r="L150" i="2"/>
  <c r="I150" i="2"/>
  <c r="L149" i="2"/>
  <c r="I149" i="2"/>
  <c r="L148" i="2"/>
  <c r="I148" i="2"/>
  <c r="M147" i="2"/>
  <c r="M146" i="2"/>
  <c r="I146" i="2"/>
  <c r="M145" i="2"/>
  <c r="I145" i="2"/>
  <c r="M144" i="2"/>
  <c r="I144" i="2"/>
  <c r="M143" i="2"/>
  <c r="I143" i="2"/>
  <c r="M142" i="2"/>
  <c r="I142" i="2"/>
  <c r="M141" i="2"/>
  <c r="I141" i="2"/>
  <c r="M140" i="2"/>
  <c r="I140" i="2"/>
  <c r="M139" i="2"/>
  <c r="I139" i="2"/>
  <c r="L138" i="2"/>
  <c r="I138" i="2"/>
  <c r="L137" i="2"/>
  <c r="I137" i="2"/>
  <c r="M136" i="2"/>
  <c r="M135" i="2"/>
  <c r="I135" i="2"/>
  <c r="M134" i="2"/>
  <c r="I134" i="2"/>
  <c r="M133" i="2"/>
  <c r="I133" i="2"/>
  <c r="M132" i="2"/>
  <c r="I132" i="2"/>
  <c r="M131" i="2"/>
  <c r="I131" i="2"/>
  <c r="M130" i="2"/>
  <c r="I130" i="2"/>
  <c r="M129" i="2"/>
  <c r="I129" i="2"/>
  <c r="M128" i="2"/>
  <c r="I128" i="2"/>
  <c r="L127" i="2"/>
  <c r="I127" i="2"/>
  <c r="L126" i="2"/>
  <c r="I126" i="2"/>
  <c r="L125" i="2"/>
  <c r="I125" i="2"/>
  <c r="M124" i="2"/>
  <c r="L123" i="2"/>
  <c r="I123" i="2"/>
  <c r="L122" i="2"/>
  <c r="I122" i="2"/>
  <c r="L121" i="2"/>
  <c r="I121" i="2"/>
  <c r="L120" i="2"/>
  <c r="I120" i="2"/>
  <c r="L119" i="2"/>
  <c r="I119" i="2"/>
  <c r="M118" i="2"/>
  <c r="M117" i="2"/>
  <c r="I117" i="2"/>
  <c r="M116" i="2"/>
  <c r="I116" i="2"/>
  <c r="M115" i="2"/>
  <c r="I115" i="2"/>
  <c r="M114" i="2"/>
  <c r="I114" i="2"/>
  <c r="M113" i="2"/>
  <c r="I113" i="2"/>
  <c r="M112" i="2"/>
  <c r="I112" i="2"/>
  <c r="M111" i="2"/>
  <c r="I111" i="2"/>
  <c r="M110" i="2"/>
  <c r="I110" i="2"/>
  <c r="M109" i="2"/>
  <c r="I109" i="2"/>
  <c r="M108" i="2"/>
  <c r="I108" i="2"/>
  <c r="M107" i="2"/>
  <c r="I107" i="2"/>
  <c r="M106" i="2"/>
  <c r="I106" i="2"/>
  <c r="M105" i="2"/>
  <c r="I105" i="2"/>
  <c r="M104" i="2"/>
  <c r="I104" i="2"/>
  <c r="M103" i="2"/>
  <c r="I103" i="2"/>
  <c r="M102" i="2"/>
  <c r="I102" i="2"/>
  <c r="M101" i="2"/>
  <c r="I101" i="2"/>
  <c r="M100" i="2"/>
  <c r="I100" i="2"/>
  <c r="M99" i="2"/>
  <c r="I99" i="2"/>
  <c r="M98" i="2"/>
  <c r="I98" i="2"/>
  <c r="M97" i="2"/>
  <c r="I97" i="2"/>
  <c r="M96" i="2"/>
  <c r="I96" i="2"/>
  <c r="M95" i="2"/>
  <c r="I95" i="2"/>
  <c r="M94" i="2"/>
  <c r="I94" i="2"/>
  <c r="M93" i="2"/>
  <c r="I93" i="2"/>
  <c r="M92" i="2"/>
  <c r="I92" i="2"/>
  <c r="M91" i="2"/>
  <c r="I91" i="2"/>
  <c r="M90" i="2"/>
  <c r="I90" i="2"/>
  <c r="M89" i="2"/>
  <c r="I89" i="2"/>
  <c r="M88" i="2"/>
  <c r="I88" i="2"/>
  <c r="M87" i="2"/>
  <c r="I87" i="2"/>
  <c r="M86" i="2"/>
  <c r="I86" i="2"/>
  <c r="M85" i="2"/>
  <c r="I85" i="2"/>
  <c r="M84" i="2"/>
  <c r="I84" i="2"/>
  <c r="M83" i="2"/>
  <c r="I83" i="2"/>
  <c r="M82" i="2"/>
  <c r="I82" i="2"/>
  <c r="M81" i="2"/>
  <c r="I81" i="2"/>
  <c r="M80" i="2"/>
  <c r="I80" i="2"/>
  <c r="M79" i="2"/>
  <c r="I79" i="2"/>
  <c r="M78" i="2"/>
  <c r="I78" i="2"/>
  <c r="M77" i="2"/>
  <c r="I77" i="2"/>
  <c r="M76" i="2"/>
  <c r="I76" i="2"/>
  <c r="M75" i="2"/>
  <c r="I75" i="2"/>
  <c r="M74" i="2"/>
  <c r="I74" i="2"/>
  <c r="L73" i="2"/>
  <c r="I73" i="2"/>
  <c r="L72" i="2"/>
  <c r="I72" i="2"/>
  <c r="M71" i="2"/>
  <c r="I71" i="2"/>
  <c r="M70" i="2"/>
  <c r="I70" i="2"/>
  <c r="M69" i="2"/>
  <c r="I69" i="2"/>
  <c r="M68" i="2"/>
  <c r="I68" i="2"/>
  <c r="M67" i="2"/>
  <c r="I67" i="2"/>
  <c r="L66" i="2"/>
  <c r="I66" i="2"/>
  <c r="L65" i="2"/>
  <c r="I65" i="2"/>
  <c r="L64" i="2"/>
  <c r="I64" i="2"/>
  <c r="M63" i="2"/>
  <c r="I63" i="2"/>
  <c r="M62" i="2"/>
  <c r="I62" i="2"/>
  <c r="M61" i="2"/>
  <c r="I61" i="2"/>
  <c r="M60" i="2"/>
  <c r="I60" i="2"/>
  <c r="M59" i="2"/>
  <c r="I59" i="2"/>
  <c r="M58" i="2"/>
  <c r="I58" i="2"/>
  <c r="M57" i="2"/>
  <c r="I57" i="2"/>
  <c r="M56" i="2"/>
  <c r="I56" i="2"/>
  <c r="M55" i="2"/>
  <c r="I55" i="2"/>
  <c r="M54" i="2"/>
  <c r="I54" i="2"/>
  <c r="M53" i="2"/>
  <c r="I53" i="2"/>
  <c r="M52" i="2"/>
  <c r="I52" i="2"/>
  <c r="M51" i="2"/>
  <c r="I51" i="2"/>
  <c r="M50" i="2"/>
  <c r="I50" i="2"/>
  <c r="M49" i="2"/>
  <c r="I49" i="2"/>
  <c r="M48" i="2"/>
  <c r="I48" i="2"/>
  <c r="M47" i="2"/>
  <c r="I47" i="2"/>
  <c r="M46" i="2"/>
  <c r="I46" i="2"/>
  <c r="M45" i="2"/>
  <c r="I45" i="2"/>
  <c r="M44" i="2"/>
  <c r="I44" i="2"/>
  <c r="M43" i="2"/>
  <c r="I43" i="2"/>
  <c r="M42" i="2"/>
  <c r="I42" i="2"/>
  <c r="M41" i="2"/>
  <c r="I41" i="2"/>
  <c r="L39" i="2"/>
  <c r="I39" i="2"/>
  <c r="L38" i="2"/>
  <c r="I38" i="2"/>
  <c r="L37" i="2"/>
  <c r="I37" i="2"/>
  <c r="M36" i="2"/>
  <c r="L35" i="2"/>
  <c r="I35" i="2"/>
  <c r="L34" i="2"/>
  <c r="I34" i="2"/>
  <c r="M33" i="2"/>
  <c r="M32" i="2"/>
  <c r="M31" i="2"/>
  <c r="I31" i="2"/>
  <c r="M30" i="2"/>
  <c r="I30" i="2"/>
  <c r="M29" i="2"/>
  <c r="I29" i="2"/>
  <c r="M28" i="2"/>
  <c r="I28" i="2"/>
  <c r="M27" i="2"/>
  <c r="I27" i="2"/>
  <c r="M26" i="2"/>
  <c r="I26" i="2"/>
  <c r="J26" i="2" s="1"/>
  <c r="F26" i="2"/>
  <c r="M25" i="2"/>
  <c r="I25" i="2"/>
  <c r="J25" i="2" s="1"/>
  <c r="F25" i="2"/>
  <c r="M24" i="2"/>
  <c r="I24" i="2"/>
  <c r="J24" i="2" s="1"/>
  <c r="F24" i="2"/>
  <c r="M23" i="2"/>
  <c r="I23" i="2"/>
  <c r="J23" i="2" s="1"/>
  <c r="F23" i="2"/>
  <c r="M22" i="2"/>
  <c r="I22" i="2"/>
  <c r="J22" i="2" s="1"/>
  <c r="F22" i="2"/>
  <c r="M21" i="2"/>
  <c r="I21" i="2"/>
  <c r="J21" i="2" s="1"/>
  <c r="F21" i="2"/>
  <c r="M20" i="2"/>
  <c r="I20" i="2"/>
  <c r="J20" i="2" s="1"/>
  <c r="F20" i="2"/>
  <c r="M19" i="2"/>
  <c r="I19" i="2"/>
  <c r="J19" i="2" s="1"/>
  <c r="F19" i="2"/>
  <c r="L18" i="2"/>
  <c r="I18" i="2"/>
  <c r="J18" i="2" s="1"/>
  <c r="F18" i="2"/>
  <c r="L17" i="2"/>
  <c r="I17" i="2"/>
  <c r="J17" i="2" s="1"/>
  <c r="F17" i="2"/>
  <c r="L16" i="2"/>
  <c r="I16" i="2"/>
  <c r="J16" i="2" s="1"/>
  <c r="F16" i="2"/>
  <c r="L15" i="2"/>
  <c r="I15" i="2"/>
  <c r="J15" i="2" s="1"/>
  <c r="F15" i="2"/>
  <c r="L14" i="2"/>
  <c r="I14" i="2"/>
  <c r="J14" i="2" s="1"/>
  <c r="F14" i="2"/>
  <c r="L13" i="2"/>
  <c r="I13" i="2"/>
  <c r="J13" i="2" s="1"/>
  <c r="F13" i="2"/>
  <c r="L12" i="2"/>
  <c r="I12" i="2"/>
  <c r="J12" i="2" s="1"/>
  <c r="F12" i="2"/>
  <c r="L11" i="2"/>
  <c r="I11" i="2"/>
  <c r="J11" i="2" s="1"/>
  <c r="F11" i="2"/>
  <c r="L10" i="2"/>
  <c r="I10" i="2"/>
  <c r="J10" i="2" s="1"/>
  <c r="F10" i="2"/>
  <c r="L9" i="2"/>
  <c r="I9" i="2"/>
  <c r="J9" i="2" s="1"/>
  <c r="F9" i="2"/>
  <c r="L8" i="2"/>
  <c r="I8" i="2"/>
  <c r="J8" i="2" s="1"/>
  <c r="F8" i="2"/>
  <c r="L7" i="2"/>
  <c r="I7" i="2"/>
  <c r="J7" i="2" s="1"/>
  <c r="F7" i="2"/>
  <c r="M12" i="2" l="1"/>
  <c r="M34" i="2"/>
  <c r="M120" i="2"/>
  <c r="M137" i="2"/>
  <c r="M64" i="2"/>
  <c r="M72" i="2"/>
  <c r="M125" i="2"/>
  <c r="M150" i="2"/>
  <c r="M175" i="2"/>
  <c r="M17" i="2"/>
  <c r="M149" i="2"/>
  <c r="M15" i="2"/>
  <c r="M39" i="2"/>
  <c r="M10" i="2"/>
  <c r="M18" i="2"/>
  <c r="M35" i="2"/>
  <c r="M121" i="2"/>
  <c r="M138" i="2"/>
  <c r="M9" i="2"/>
  <c r="M73" i="2"/>
  <c r="M126" i="2"/>
  <c r="M38" i="2"/>
  <c r="M174" i="2"/>
  <c r="M65" i="2"/>
  <c r="M11" i="2"/>
  <c r="M37" i="2"/>
  <c r="M66" i="2"/>
  <c r="M127" i="2"/>
  <c r="M148" i="2"/>
  <c r="M13" i="2"/>
  <c r="M8" i="2"/>
  <c r="M16" i="2"/>
  <c r="M122" i="2"/>
  <c r="M14" i="2"/>
  <c r="M119" i="2"/>
  <c r="M123" i="2"/>
  <c r="G17" i="2"/>
  <c r="G23" i="2"/>
  <c r="P23" i="2" s="1"/>
  <c r="G25" i="2"/>
  <c r="P25" i="2" s="1"/>
  <c r="G18" i="2"/>
  <c r="G26" i="2"/>
  <c r="P26" i="2" s="1"/>
  <c r="M7" i="2"/>
  <c r="G21" i="2"/>
  <c r="P21" i="2" s="1"/>
  <c r="G24" i="2"/>
  <c r="P24" i="2" s="1"/>
  <c r="G19" i="2"/>
  <c r="P19" i="2" s="1"/>
  <c r="G22" i="2"/>
  <c r="P22" i="2" s="1"/>
  <c r="G20" i="2"/>
  <c r="P20" i="2" s="1"/>
  <c r="Q227" i="2"/>
  <c r="Q223" i="2"/>
  <c r="Q234" i="2"/>
  <c r="Q233" i="2"/>
  <c r="Q232" i="2"/>
  <c r="Q230" i="2"/>
  <c r="Q224" i="2"/>
  <c r="J49" i="2"/>
  <c r="P49" i="2" s="1"/>
  <c r="J82" i="2"/>
  <c r="P82" i="2" s="1"/>
  <c r="J47" i="2"/>
  <c r="P47" i="2" s="1"/>
  <c r="J55" i="2"/>
  <c r="P55" i="2" s="1"/>
  <c r="J62" i="2"/>
  <c r="P62" i="2" s="1"/>
  <c r="J65" i="2"/>
  <c r="J72" i="2"/>
  <c r="J80" i="2"/>
  <c r="P80" i="2" s="1"/>
  <c r="J86" i="2"/>
  <c r="J98" i="2"/>
  <c r="P98" i="2" s="1"/>
  <c r="J114" i="2"/>
  <c r="P114" i="2" s="1"/>
  <c r="J122" i="2"/>
  <c r="J129" i="2"/>
  <c r="P129" i="2" s="1"/>
  <c r="J137" i="2"/>
  <c r="J151" i="2"/>
  <c r="P151" i="2" s="1"/>
  <c r="J158" i="2"/>
  <c r="P158" i="2" s="1"/>
  <c r="J164" i="2"/>
  <c r="P164" i="2" s="1"/>
  <c r="J172" i="2"/>
  <c r="P172" i="2" s="1"/>
  <c r="J36" i="2"/>
  <c r="P36" i="2" s="1"/>
  <c r="J42" i="2"/>
  <c r="P42" i="2" s="1"/>
  <c r="J50" i="2"/>
  <c r="P50" i="2" s="1"/>
  <c r="J58" i="2"/>
  <c r="P58" i="2" s="1"/>
  <c r="J68" i="2"/>
  <c r="P68" i="2" s="1"/>
  <c r="J75" i="2"/>
  <c r="P75" i="2" s="1"/>
  <c r="J83" i="2"/>
  <c r="P83" i="2" s="1"/>
  <c r="J89" i="2"/>
  <c r="P89" i="2" s="1"/>
  <c r="J109" i="2"/>
  <c r="P109" i="2" s="1"/>
  <c r="J117" i="2"/>
  <c r="P117" i="2" s="1"/>
  <c r="J125" i="2"/>
  <c r="J132" i="2"/>
  <c r="P132" i="2" s="1"/>
  <c r="J140" i="2"/>
  <c r="P140" i="2" s="1"/>
  <c r="J147" i="2"/>
  <c r="P147" i="2" s="1"/>
  <c r="J154" i="2"/>
  <c r="P154" i="2" s="1"/>
  <c r="J167" i="2"/>
  <c r="P167" i="2" s="1"/>
  <c r="J29" i="2"/>
  <c r="P29" i="2" s="1"/>
  <c r="J32" i="2"/>
  <c r="P32" i="2" s="1"/>
  <c r="J39" i="2"/>
  <c r="J45" i="2"/>
  <c r="P45" i="2" s="1"/>
  <c r="J53" i="2"/>
  <c r="P53" i="2" s="1"/>
  <c r="J61" i="2"/>
  <c r="P61" i="2" s="1"/>
  <c r="J71" i="2"/>
  <c r="P71" i="2" s="1"/>
  <c r="J78" i="2"/>
  <c r="P78" i="2" s="1"/>
  <c r="J92" i="2"/>
  <c r="P92" i="2" s="1"/>
  <c r="J96" i="2"/>
  <c r="P96" i="2" s="1"/>
  <c r="J104" i="2"/>
  <c r="P104" i="2" s="1"/>
  <c r="J112" i="2"/>
  <c r="P112" i="2" s="1"/>
  <c r="J120" i="2"/>
  <c r="J128" i="2"/>
  <c r="P128" i="2" s="1"/>
  <c r="J135" i="2"/>
  <c r="P135" i="2" s="1"/>
  <c r="J143" i="2"/>
  <c r="P143" i="2" s="1"/>
  <c r="J149" i="2"/>
  <c r="J170" i="2"/>
  <c r="P170" i="2" s="1"/>
  <c r="J30" i="2"/>
  <c r="P30" i="2" s="1"/>
  <c r="J43" i="2"/>
  <c r="P43" i="2" s="1"/>
  <c r="J27" i="2"/>
  <c r="P27" i="2" s="1"/>
  <c r="J34" i="2"/>
  <c r="P34" i="2" s="1"/>
  <c r="J48" i="2"/>
  <c r="P48" i="2" s="1"/>
  <c r="J56" i="2"/>
  <c r="P56" i="2" s="1"/>
  <c r="J63" i="2"/>
  <c r="P63" i="2" s="1"/>
  <c r="J66" i="2"/>
  <c r="J73" i="2"/>
  <c r="J81" i="2"/>
  <c r="P81" i="2" s="1"/>
  <c r="J87" i="2"/>
  <c r="P87" i="2" s="1"/>
  <c r="J94" i="2"/>
  <c r="P94" i="2" s="1"/>
  <c r="J99" i="2"/>
  <c r="P99" i="2" s="1"/>
  <c r="J115" i="2"/>
  <c r="P115" i="2" s="1"/>
  <c r="J123" i="2"/>
  <c r="J130" i="2"/>
  <c r="P130" i="2" s="1"/>
  <c r="J138" i="2"/>
  <c r="P138" i="2" s="1"/>
  <c r="J145" i="2"/>
  <c r="P145" i="2" s="1"/>
  <c r="J152" i="2"/>
  <c r="P152" i="2" s="1"/>
  <c r="J159" i="2"/>
  <c r="P159" i="2" s="1"/>
  <c r="J165" i="2"/>
  <c r="P165" i="2" s="1"/>
  <c r="J173" i="2"/>
  <c r="P173" i="2" s="1"/>
  <c r="J37" i="2"/>
  <c r="P37" i="2" s="1"/>
  <c r="J59" i="2"/>
  <c r="P59" i="2" s="1"/>
  <c r="J90" i="2"/>
  <c r="P90" i="2" s="1"/>
  <c r="J102" i="2"/>
  <c r="P102" i="2" s="1"/>
  <c r="J126" i="2"/>
  <c r="P126" i="2" s="1"/>
  <c r="J133" i="2"/>
  <c r="P133" i="2" s="1"/>
  <c r="J141" i="2"/>
  <c r="P141" i="2" s="1"/>
  <c r="J155" i="2"/>
  <c r="P155" i="2" s="1"/>
  <c r="J161" i="2"/>
  <c r="P161" i="2" s="1"/>
  <c r="J168" i="2"/>
  <c r="P168" i="2" s="1"/>
  <c r="J174" i="2"/>
  <c r="J69" i="2"/>
  <c r="P69" i="2" s="1"/>
  <c r="J76" i="2"/>
  <c r="P76" i="2" s="1"/>
  <c r="J33" i="2"/>
  <c r="P33" i="2" s="1"/>
  <c r="J46" i="2"/>
  <c r="P46" i="2" s="1"/>
  <c r="J54" i="2"/>
  <c r="P54" i="2" s="1"/>
  <c r="J64" i="2"/>
  <c r="J79" i="2"/>
  <c r="P79" i="2" s="1"/>
  <c r="J93" i="2"/>
  <c r="P93" i="2" s="1"/>
  <c r="J97" i="2"/>
  <c r="P97" i="2" s="1"/>
  <c r="J105" i="2"/>
  <c r="P105" i="2" s="1"/>
  <c r="J113" i="2"/>
  <c r="P113" i="2" s="1"/>
  <c r="J121" i="2"/>
  <c r="J136" i="2"/>
  <c r="P136" i="2" s="1"/>
  <c r="J144" i="2"/>
  <c r="P144" i="2" s="1"/>
  <c r="J150" i="2"/>
  <c r="J157" i="2"/>
  <c r="P157" i="2" s="1"/>
  <c r="J163" i="2"/>
  <c r="P163" i="2" s="1"/>
  <c r="J171" i="2"/>
  <c r="P171" i="2" s="1"/>
  <c r="J41" i="2"/>
  <c r="P41" i="2" s="1"/>
  <c r="J57" i="2"/>
  <c r="P57" i="2" s="1"/>
  <c r="J67" i="2"/>
  <c r="P67" i="2" s="1"/>
  <c r="J88" i="2"/>
  <c r="P88" i="2" s="1"/>
  <c r="J100" i="2"/>
  <c r="P100" i="2" s="1"/>
  <c r="J116" i="2"/>
  <c r="P116" i="2" s="1"/>
  <c r="J124" i="2"/>
  <c r="P124" i="2" s="1"/>
  <c r="J131" i="2"/>
  <c r="P131" i="2" s="1"/>
  <c r="J139" i="2"/>
  <c r="P139" i="2" s="1"/>
  <c r="J146" i="2"/>
  <c r="P146" i="2" s="1"/>
  <c r="J153" i="2"/>
  <c r="P153" i="2" s="1"/>
  <c r="J160" i="2"/>
  <c r="P160" i="2" s="1"/>
  <c r="J166" i="2"/>
  <c r="P166" i="2" s="1"/>
  <c r="J51" i="2"/>
  <c r="P51" i="2" s="1"/>
  <c r="J28" i="2"/>
  <c r="P28" i="2" s="1"/>
  <c r="J35" i="2"/>
  <c r="J74" i="2"/>
  <c r="P74" i="2" s="1"/>
  <c r="J85" i="2"/>
  <c r="P85" i="2" s="1"/>
  <c r="J31" i="2"/>
  <c r="P31" i="2" s="1"/>
  <c r="J38" i="2"/>
  <c r="J44" i="2"/>
  <c r="P44" i="2" s="1"/>
  <c r="J52" i="2"/>
  <c r="P52" i="2" s="1"/>
  <c r="J60" i="2"/>
  <c r="P60" i="2" s="1"/>
  <c r="J70" i="2"/>
  <c r="P70" i="2" s="1"/>
  <c r="J77" i="2"/>
  <c r="P77" i="2" s="1"/>
  <c r="J91" i="2"/>
  <c r="P91" i="2" s="1"/>
  <c r="J95" i="2"/>
  <c r="P95" i="2" s="1"/>
  <c r="J103" i="2"/>
  <c r="P103" i="2" s="1"/>
  <c r="J111" i="2"/>
  <c r="P111" i="2" s="1"/>
  <c r="J119" i="2"/>
  <c r="J127" i="2"/>
  <c r="J134" i="2"/>
  <c r="P134" i="2" s="1"/>
  <c r="J142" i="2"/>
  <c r="P142" i="2" s="1"/>
  <c r="J148" i="2"/>
  <c r="J156" i="2"/>
  <c r="P156" i="2" s="1"/>
  <c r="J169" i="2"/>
  <c r="P169" i="2" s="1"/>
  <c r="J175" i="2"/>
  <c r="G7" i="2"/>
  <c r="G11" i="2"/>
  <c r="P11" i="2" s="1"/>
  <c r="J106" i="2"/>
  <c r="P106" i="2" s="1"/>
  <c r="J84" i="2"/>
  <c r="P84" i="2" s="1"/>
  <c r="J108" i="2"/>
  <c r="P108" i="2" s="1"/>
  <c r="G9" i="2"/>
  <c r="G13" i="2"/>
  <c r="G15" i="2"/>
  <c r="G8" i="2"/>
  <c r="G12" i="2"/>
  <c r="P12" i="2" s="1"/>
  <c r="G16" i="2"/>
  <c r="J107" i="2"/>
  <c r="P107" i="2" s="1"/>
  <c r="G10" i="2"/>
  <c r="P10" i="2" s="1"/>
  <c r="G14" i="2"/>
  <c r="J101" i="2"/>
  <c r="P101" i="2" s="1"/>
  <c r="J110" i="2"/>
  <c r="P110" i="2" s="1"/>
  <c r="J118" i="2"/>
  <c r="P118" i="2" s="1"/>
  <c r="P64" i="2" l="1"/>
  <c r="P13" i="2"/>
  <c r="P38" i="2"/>
  <c r="P149" i="2"/>
  <c r="P39" i="2"/>
  <c r="P175" i="2"/>
  <c r="P66" i="2"/>
  <c r="Q66" i="2" s="1"/>
  <c r="P122" i="2"/>
  <c r="Q122" i="2" s="1"/>
  <c r="P148" i="2"/>
  <c r="Q148" i="2" s="1"/>
  <c r="P121" i="2"/>
  <c r="Q121" i="2" s="1"/>
  <c r="P72" i="2"/>
  <c r="P14" i="2"/>
  <c r="P16" i="2"/>
  <c r="P35" i="2"/>
  <c r="P17" i="2"/>
  <c r="P8" i="2"/>
  <c r="Q8" i="2" s="1"/>
  <c r="P7" i="2"/>
  <c r="Q7" i="2" s="1"/>
  <c r="P119" i="2"/>
  <c r="Q119" i="2" s="1"/>
  <c r="P174" i="2"/>
  <c r="P125" i="2"/>
  <c r="P9" i="2"/>
  <c r="Q9" i="2" s="1"/>
  <c r="P18" i="2"/>
  <c r="P120" i="2"/>
  <c r="Q120" i="2" s="1"/>
  <c r="P150" i="2"/>
  <c r="P73" i="2"/>
  <c r="Q73" i="2" s="1"/>
  <c r="P137" i="2"/>
  <c r="Q137" i="2" s="1"/>
  <c r="P65" i="2"/>
  <c r="P127" i="2"/>
  <c r="Q127" i="2" s="1"/>
  <c r="P123" i="2"/>
  <c r="Q123" i="2" s="1"/>
  <c r="P15" i="2"/>
  <c r="Q102" i="2"/>
  <c r="Q128" i="2"/>
  <c r="Q83" i="2"/>
  <c r="Q114" i="2"/>
  <c r="Q104" i="2"/>
  <c r="Q129" i="2"/>
  <c r="Q132" i="2"/>
  <c r="Q105" i="2"/>
  <c r="Q152" i="2"/>
  <c r="Q94" i="2"/>
  <c r="Q153" i="2"/>
  <c r="Q85" i="2"/>
  <c r="Q146" i="2"/>
  <c r="Q54" i="2"/>
  <c r="Q159" i="2"/>
  <c r="Q130" i="2"/>
  <c r="Q149" i="2"/>
  <c r="Q42" i="2"/>
  <c r="Q75" i="2"/>
  <c r="Q60" i="2"/>
  <c r="Q52" i="2"/>
  <c r="Q103" i="2"/>
  <c r="Q145" i="2"/>
  <c r="Q63" i="2"/>
  <c r="Q93" i="2"/>
  <c r="Q95" i="2"/>
  <c r="Q74" i="2"/>
  <c r="Q116" i="2"/>
  <c r="Q97" i="2"/>
  <c r="Q160" i="2"/>
  <c r="Q155" i="2"/>
  <c r="Q106" i="2"/>
  <c r="Q110" i="2"/>
  <c r="Q24" i="2"/>
  <c r="Q12" i="2"/>
  <c r="Q118" i="2"/>
  <c r="Q124" i="2"/>
  <c r="Q111" i="2"/>
  <c r="Q25" i="2"/>
  <c r="Q89" i="2"/>
  <c r="Q55" i="2"/>
  <c r="Q96" i="2"/>
  <c r="Q53" i="2"/>
  <c r="Q147" i="2"/>
  <c r="Q10" i="2"/>
  <c r="Q151" i="2"/>
  <c r="Q135" i="2"/>
  <c r="Q157" i="2"/>
  <c r="Q71" i="2"/>
  <c r="Q59" i="2"/>
  <c r="Q140" i="2"/>
  <c r="Q112" i="2"/>
  <c r="Q176" i="2" l="1"/>
  <c r="Q180" i="2"/>
  <c r="Q202" i="2"/>
  <c r="Q165" i="2"/>
  <c r="Q17" i="2"/>
  <c r="Q206" i="2"/>
  <c r="Q213" i="2"/>
  <c r="Q167" i="2"/>
  <c r="Q211" i="2"/>
  <c r="Q113" i="2"/>
  <c r="Q200" i="2"/>
  <c r="Q214" i="2"/>
  <c r="Q184" i="2"/>
  <c r="Q198" i="2"/>
  <c r="Q163" i="2"/>
  <c r="Q192" i="2"/>
  <c r="Q216" i="2"/>
  <c r="Q212" i="2"/>
  <c r="Q182" i="2"/>
  <c r="Q164" i="2"/>
  <c r="Q219" i="2"/>
  <c r="Q188" i="2"/>
  <c r="Q150" i="2"/>
  <c r="Q195" i="2"/>
  <c r="Q172" i="2"/>
  <c r="Q186" i="2"/>
  <c r="Q170" i="2"/>
  <c r="Q190" i="2"/>
  <c r="Q185" i="2"/>
  <c r="Q171" i="2"/>
  <c r="Q33" i="2"/>
  <c r="Q61" i="2"/>
  <c r="Q204" i="2"/>
  <c r="Q166" i="2"/>
  <c r="Q221" i="2"/>
  <c r="Q181" i="2"/>
  <c r="Q215" i="2"/>
  <c r="Q169" i="2"/>
  <c r="Q174" i="2"/>
  <c r="Q178" i="2"/>
  <c r="Q179" i="2"/>
  <c r="Q201" i="2"/>
  <c r="Q92" i="2"/>
  <c r="Q220" i="2"/>
  <c r="Q18" i="2"/>
  <c r="Q203" i="2"/>
  <c r="Q187" i="2"/>
  <c r="Q210" i="2"/>
  <c r="Q194" i="2"/>
  <c r="Q189" i="2"/>
  <c r="Q208" i="2"/>
  <c r="Q207" i="2"/>
  <c r="Q175" i="2"/>
  <c r="Q199" i="2"/>
  <c r="Q168" i="2"/>
  <c r="Q183" i="2"/>
  <c r="Q177" i="2"/>
  <c r="Q217" i="2"/>
  <c r="Q19" i="2"/>
  <c r="Q209" i="2"/>
  <c r="Q193" i="2"/>
  <c r="Q173" i="2"/>
  <c r="Q218" i="2"/>
  <c r="Q196" i="2"/>
  <c r="Q191" i="2"/>
  <c r="Q197" i="2"/>
  <c r="Q51" i="2"/>
  <c r="Q40" i="2"/>
  <c r="Q76" i="2"/>
  <c r="Q28" i="2"/>
  <c r="Q16" i="2"/>
  <c r="Q156" i="2"/>
  <c r="Q32" i="2"/>
  <c r="Q78" i="2"/>
  <c r="Q37" i="2"/>
  <c r="Q30" i="2"/>
  <c r="Q91" i="2"/>
  <c r="Q47" i="2"/>
  <c r="Q21" i="2"/>
  <c r="Q22" i="2"/>
  <c r="Q35" i="2"/>
  <c r="Q125" i="2"/>
  <c r="Q144" i="2"/>
  <c r="Q34" i="2"/>
  <c r="Q13" i="2"/>
  <c r="Q138" i="2"/>
  <c r="Q84" i="2"/>
  <c r="Q143" i="2"/>
  <c r="Q126" i="2"/>
  <c r="Q108" i="2"/>
  <c r="Q133" i="2"/>
  <c r="Q31" i="2"/>
  <c r="Q72" i="2"/>
  <c r="Q82" i="2"/>
  <c r="Q44" i="2"/>
  <c r="Q11" i="2"/>
  <c r="Q36" i="2"/>
  <c r="Q131" i="2"/>
  <c r="Q45" i="2"/>
  <c r="Q65" i="2"/>
  <c r="Q49" i="2"/>
  <c r="Q109" i="2"/>
  <c r="Q134" i="2"/>
  <c r="Q80" i="2"/>
  <c r="Q81" i="2"/>
  <c r="Q141" i="2"/>
  <c r="Q41" i="2"/>
  <c r="Q117" i="2"/>
  <c r="Q77" i="2"/>
  <c r="Q87" i="2"/>
  <c r="Q57" i="2"/>
  <c r="Q107" i="2"/>
  <c r="Q101" i="2"/>
  <c r="Q69" i="2"/>
  <c r="Q142" i="2"/>
  <c r="Q86" i="2"/>
  <c r="Q115" i="2"/>
  <c r="Q100" i="2"/>
  <c r="Q43" i="2"/>
  <c r="Q68" i="2"/>
  <c r="Q62" i="2"/>
  <c r="Q26" i="2"/>
  <c r="Q58" i="2"/>
  <c r="Q48" i="2"/>
  <c r="Q20" i="2"/>
  <c r="Q90" i="2"/>
  <c r="Q70" i="2"/>
  <c r="Q29" i="2"/>
  <c r="Q39" i="2"/>
  <c r="Q88" i="2"/>
  <c r="Q46" i="2"/>
  <c r="Q38" i="2"/>
  <c r="Q154" i="2"/>
  <c r="Q56" i="2"/>
  <c r="Q64" i="2"/>
  <c r="Q67" i="2"/>
  <c r="Q136" i="2"/>
  <c r="Q139" i="2"/>
  <c r="Q161" i="2"/>
  <c r="Q158" i="2"/>
  <c r="Q99" i="2"/>
  <c r="Q79" i="2"/>
  <c r="Q98" i="2"/>
  <c r="Q27" i="2"/>
  <c r="Q15" i="2"/>
  <c r="Q23" i="2"/>
  <c r="Q14" i="2"/>
  <c r="Q50" i="2"/>
</calcChain>
</file>

<file path=xl/sharedStrings.xml><?xml version="1.0" encoding="utf-8"?>
<sst xmlns="http://schemas.openxmlformats.org/spreadsheetml/2006/main" count="954" uniqueCount="262">
  <si>
    <t>ANALISIS DE MERCADO LOTE 3</t>
  </si>
  <si>
    <t xml:space="preserve">PROCESO </t>
  </si>
  <si>
    <t>FDRS SASI</t>
  </si>
  <si>
    <t>PROYECTO</t>
  </si>
  <si>
    <t>1634,1648,1651,Y 1696</t>
  </si>
  <si>
    <t xml:space="preserve">OBJETO </t>
  </si>
  <si>
    <t>ITEM</t>
  </si>
  <si>
    <t>DESCRIPCIÓN TÉCNICA (si aplica)</t>
  </si>
  <si>
    <t>UNIDAD/MED</t>
  </si>
  <si>
    <t>CANTIDAD TOTAL</t>
  </si>
  <si>
    <t xml:space="preserve">VALOR UNITARIO SIN IVA </t>
  </si>
  <si>
    <t>VALOR DE IVA</t>
  </si>
  <si>
    <t xml:space="preserve">VALOR UNITARIO CON IVA </t>
  </si>
  <si>
    <t xml:space="preserve">UNIDAD </t>
  </si>
  <si>
    <t xml:space="preserve">ADAPTADOR PVC HEMBRA 1/2' </t>
  </si>
  <si>
    <t>UNIDAD</t>
  </si>
  <si>
    <t xml:space="preserve">ADAPTADOR PVC MACHO 1/2' </t>
  </si>
  <si>
    <t xml:space="preserve">BUJE ROSCADO PVC 1' X 1/2' </t>
  </si>
  <si>
    <t xml:space="preserve">LIMPIADOR PVC 1/32 </t>
  </si>
  <si>
    <t xml:space="preserve">LIMPIADOR PVC 12 ONZAS </t>
  </si>
  <si>
    <t>LLAVE PARA JARDIN PVC 1/2'</t>
  </si>
  <si>
    <t xml:space="preserve">BUJE SOLDADO PVC 4' X 2' </t>
  </si>
  <si>
    <t xml:space="preserve">BUJE SOLDADO PVC 2' X 1' </t>
  </si>
  <si>
    <t>REGISTRO BOLA PVC LISO 1'</t>
  </si>
  <si>
    <t xml:space="preserve">ADAPTADOR BAJANTE 3' </t>
  </si>
  <si>
    <t>BALDE PLASTICO 12 LITROS</t>
  </si>
  <si>
    <t>ATOMIZADOR PLASTICO 1000 ML</t>
  </si>
  <si>
    <t>MANGUERA VERDE PARA RIEGO ACOPLADA 3 CAPAS 1/2' X 20 METROS</t>
  </si>
  <si>
    <t>ROLLO</t>
  </si>
  <si>
    <t>MANGUERA TRANSPARENTE 1/2' X METRO</t>
  </si>
  <si>
    <t>METRO LINEAL</t>
  </si>
  <si>
    <t xml:space="preserve">CODO BAJANTE 45° </t>
  </si>
  <si>
    <t xml:space="preserve">CODO BAJANTE 90° </t>
  </si>
  <si>
    <t>PAQUETE</t>
  </si>
  <si>
    <t>KILO</t>
  </si>
  <si>
    <t>CLAVO PARA HERRAR 4.5' X CAJA</t>
  </si>
  <si>
    <t>CAJA</t>
  </si>
  <si>
    <t>JUEGO</t>
  </si>
  <si>
    <t>PAR</t>
  </si>
  <si>
    <t>ESCOBA CON CABO BARREPRADO METALICA 22 DIENTES</t>
  </si>
  <si>
    <t>BOTAS DE CUERO NEGRO CON PUNTERA</t>
  </si>
  <si>
    <t>CABO PARA AZADON.</t>
  </si>
  <si>
    <t>CABO PARA HOYADORA</t>
  </si>
  <si>
    <t>CABO PARA PALA</t>
  </si>
  <si>
    <t>KIT</t>
  </si>
  <si>
    <t>GAFAS PROTECTORAS</t>
  </si>
  <si>
    <t>VARILLA COPERWELL 5/8' X 1.50 CON CONECTOR</t>
  </si>
  <si>
    <t>BULTO</t>
  </si>
  <si>
    <t>PROCESO DE SUMINISTRO (FERRETERIA Y OTROS)</t>
  </si>
  <si>
    <t>DESCRIPCIÓN</t>
  </si>
  <si>
    <t>DESVIACION ESTANDAR</t>
  </si>
  <si>
    <t>COEFICIENTE DE VARIACION</t>
  </si>
  <si>
    <t>MATERIALES DE FERRETERÍA Y OTROS</t>
  </si>
  <si>
    <t>“SUMINISTRAR BIENES PARA EL DESARROLLO DE LOS PROYECTOS DE INVERSIÓN DEL FONDO DE DESARROLLO RURAL DE SUMAPAZ A MONTO AGOTABLE, PARA LA VIGENCIA 2024”</t>
  </si>
  <si>
    <t>ABRAZADERA CREMALLERA 1/2'</t>
  </si>
  <si>
    <t>CANAL AMAZONAS X 3 METROS</t>
  </si>
  <si>
    <t>TUBO PVC RDE 21 1'</t>
  </si>
  <si>
    <t>TUBO PVC PRESION CAMPANA RDE 21 2"</t>
  </si>
  <si>
    <t>TUBO PVC PRESION CAMPANA RDE 21 4"</t>
  </si>
  <si>
    <t>UNION PRESION CAMPANA 4"</t>
  </si>
  <si>
    <t xml:space="preserve"> TUBO PVC RDE 13.5 1/2"</t>
  </si>
  <si>
    <t>ACOPLE MACHO POLIETILENO PARA MANGUERA 1/2"</t>
  </si>
  <si>
    <t>TUBO PVC RDE 13.5 1'</t>
  </si>
  <si>
    <t>TUBO PVC RDE 9 1/2'</t>
  </si>
  <si>
    <t>REGISTRO BOLA PVC LISO 1/2'</t>
  </si>
  <si>
    <t>TANQUE BAJITO 1000 LITROS CON ACOPLES</t>
  </si>
  <si>
    <t>TANQUE BAJITO 500 LITROS CON ACOPLES</t>
  </si>
  <si>
    <t xml:space="preserve">BEBEDERO BAJITO 500 LITROS CON FLOTADOR </t>
  </si>
  <si>
    <t xml:space="preserve">BEBEDERO PARA GALLINAS CAPACIDAD 7 LITROS </t>
  </si>
  <si>
    <t>FUMIGADORA MANUAL TANQUE 20 LITROS - IVA 5%</t>
  </si>
  <si>
    <t>CANECA PLASTICA CON TAPA Y ARO 55 GALONES</t>
  </si>
  <si>
    <t>COMEDERO PARA GALLINAS CAPACIDAD DE. 12 KILOS</t>
  </si>
  <si>
    <t xml:space="preserve">PISTOLA PARA MANGUERA 1/2' </t>
  </si>
  <si>
    <t>MANGUERA REVESTIDA CALIBRE 60 1/2' X 90 METROS</t>
  </si>
  <si>
    <t>MANILA POLIPROPILENO CALIBRE 6 X METRO</t>
  </si>
  <si>
    <t>MANILA POLIPROPILENO CALIBRE 8 X METRO</t>
  </si>
  <si>
    <t>MANILA POLIPROPILENO 1/2' ROLLO X 200 METROS</t>
  </si>
  <si>
    <t>RECOLECTOR  TIPO GUARDIAN 1.5 LTR</t>
  </si>
  <si>
    <t>REGADERA PARA JARDIN 7 LITROS</t>
  </si>
  <si>
    <t xml:space="preserve">TAPA CANAL EXTERNA DERECHA </t>
  </si>
  <si>
    <t xml:space="preserve">TAPA CANAL EXTERNA IZQUIERDA </t>
  </si>
  <si>
    <t xml:space="preserve">UNION CANAL A BAJANTE 3' </t>
  </si>
  <si>
    <t xml:space="preserve">UNION CANAL </t>
  </si>
  <si>
    <t>COMEDERO - SALERO BOVINOS CAPACIDAD 200 LTS</t>
  </si>
  <si>
    <t>CHUPO BEBEDERO PARA CERDOS ADULTOS</t>
  </si>
  <si>
    <t>CODO PRESION PVC 1/2'</t>
  </si>
  <si>
    <t xml:space="preserve">TEE PRESION PVC 1/2' </t>
  </si>
  <si>
    <t xml:space="preserve">UNION PRESION PVC 1/2' </t>
  </si>
  <si>
    <t>TUBERIA POLIETILENO PN 16 DE 1/2' (20 MM) X 100 METROS</t>
  </si>
  <si>
    <t>TRAMPA GRASA 95 LITROS - CUADRADA</t>
  </si>
  <si>
    <t>TRAMPA GRASA 250 LITROS - CON TAPA</t>
  </si>
  <si>
    <t>TRAMPA GRASA 500 LITROS - CON TAPA</t>
  </si>
  <si>
    <t>TRAMPA MIXTA (SÓLIDO Y GRASAS) CALIBRE 18 ACERO INOXIDABLE 304</t>
  </si>
  <si>
    <t>ELECTROBOMBA  1HP 1' X 1' 110 VOLTIOS MONOFASICA</t>
  </si>
  <si>
    <t>VALVULA PIE PURGA PVC 1'</t>
  </si>
  <si>
    <t>ASPERSOR PLASTICO 1/2'</t>
  </si>
  <si>
    <t>TUBERIA POLIE PN 16 DE 1" (32MM) X 100 MTS</t>
  </si>
  <si>
    <t xml:space="preserve">CODO PRESION PVC 1' </t>
  </si>
  <si>
    <t xml:space="preserve">TEE PRESION PVC 1' </t>
  </si>
  <si>
    <t xml:space="preserve">UNION PRESION PVC 1' </t>
  </si>
  <si>
    <t>SISTEMA SEPTICO AUTOLIMPIABLE 1.600 LITROS</t>
  </si>
  <si>
    <t>SISTEMA SEPTICO HORIZONTAL  INTEGRADO 2000 LITROS</t>
  </si>
  <si>
    <t xml:space="preserve">UNION ESQUINA EXTERNA PVC </t>
  </si>
  <si>
    <t>UNION ESQUINA INTERNA PVC</t>
  </si>
  <si>
    <t>FLOTADOR COMPLETO BOLA COBRE DE 1/2'</t>
  </si>
  <si>
    <t xml:space="preserve">CHEQUE CORTINA 1/2' </t>
  </si>
  <si>
    <t>MANGUERA VERDE PARA RIEGO ACOPLADA 3 CAPAS 1/2' X 15 METROS</t>
  </si>
  <si>
    <t>LLAVE PARA JARDIN 1/2' CROMADA</t>
  </si>
  <si>
    <t>TUBO SANITARIO PVC 3'</t>
  </si>
  <si>
    <t xml:space="preserve">CODO SANITARIO CXC 3' X 90° </t>
  </si>
  <si>
    <t xml:space="preserve">TUBO BAJANTE PARA CANAL 3' </t>
  </si>
  <si>
    <t>SOPORTE GANCHO PARA CANAL PLASTICO</t>
  </si>
  <si>
    <t xml:space="preserve">SOPORTE CANAL METALICO AMAZONAS </t>
  </si>
  <si>
    <t xml:space="preserve">SOPORTE BAJANTE 3' </t>
  </si>
  <si>
    <t>CONTENEDOR INDUSTRIAL 1100 LITROS SIN SOPORTE LEVANTE</t>
  </si>
  <si>
    <t>CONTENEDOR EN MALLA 200 X 250 X 200 CMS METALICO</t>
  </si>
  <si>
    <t>CANECA PLASTICA TAPA CON MANIJA 30 LITROS CON COLADOR Y TAPON</t>
  </si>
  <si>
    <t>PUNTO ECOLOGICO 3 PUESTOS 50 LITROS CON TAPA VAIVEN</t>
  </si>
  <si>
    <t>PUNTO ECOLOGICO 3 PUESTOS 35 LITROS CON TAPA VAIVEN</t>
  </si>
  <si>
    <t>CANECA ECOLOGICA 35 LITROS BLANCA CON TAPA VAIVEN</t>
  </si>
  <si>
    <t>CANECA ECOLOGICA 35 LITROS VERDE CON TAPA VAIVEN</t>
  </si>
  <si>
    <t>CANECA ECOLOGICA 35 LITROS NEGRA CON TAPA VAIVEN</t>
  </si>
  <si>
    <t>PUNTO ECOLOGICO 3 PUESTOS 208 LITROS TIPO CACHUCHA</t>
  </si>
  <si>
    <t>PRACTIVAGON MEDIANO 480 LITROS CON TAPA</t>
  </si>
  <si>
    <t xml:space="preserve">CARRO DURAKART 90 GALONES DE COLOR </t>
  </si>
  <si>
    <t>FORMALETA PLASTICA 1.00 X 1.00 X 12 CMS</t>
  </si>
  <si>
    <t>REPISA MADERA PINO 8 X 4 CMS X 3 METROS</t>
  </si>
  <si>
    <t>POSTE PLASTICO DE 2.50 METROS 9 X 9 CUADRADO</t>
  </si>
  <si>
    <t>POSTE PLASTICO DE 2.50 METROS 11 X 11 CUADRADO</t>
  </si>
  <si>
    <t>POSTE PLASTICO DE 2.10 METROS 4' REDONDO</t>
  </si>
  <si>
    <t>REPISA MADERA EUCALIPTO 3 X 7 CMS X 3 METROS SIN CEPILLAR</t>
  </si>
  <si>
    <t>PLANCHON - INMUNIZADO EUCALIPTO 20 X 5 CMS X 3 METROS SIN CEPILLAR</t>
  </si>
  <si>
    <t>LISTON MADERA EUCALIPTO 2 X 2 X 3 METROS SIN CEPILLAR</t>
  </si>
  <si>
    <t>TABLA CHAPA INMUNIZADO EUCALIPTO 25 CMS X 3 METROS SIN CEPILLAR</t>
  </si>
  <si>
    <t>PLASTICO BIODIGESTOR CALIBRE 8 DE 2 X 1.40 X 30 METROS</t>
  </si>
  <si>
    <t>PLASTICO NEGRO H: 4M CALIBRE 6 X 100 METROS</t>
  </si>
  <si>
    <t>POLISOMBRA NEGRA 80% 4 METROS X METRO</t>
  </si>
  <si>
    <t>PLASTICO PARA INVERNADERO H: 3M CALIBRE 6 X 100 METROS</t>
  </si>
  <si>
    <t>PLASTICO PARA INVERNADERO H: 4M CALIBRE 6 X 100 METROS</t>
  </si>
  <si>
    <t>PLASTICO PARA INVERNADERO H: 6M CALIBRE 6 X 70 METROS</t>
  </si>
  <si>
    <t>PLASTICO PARA INVERNADERO H: 8M CALIBRE 6 X 50 METROS</t>
  </si>
  <si>
    <t>PLASTICO PARA INVERNADERO H: 10 M CALIBRE 6 X 50 METROS</t>
  </si>
  <si>
    <t>POLISOMBRA NEGRA 65% 4 METROS X METRO</t>
  </si>
  <si>
    <t>BOLSA PLASTICA ROJA CALIBRE 2 100 X 120</t>
  </si>
  <si>
    <t>AISLADOR CERCA ELECTRICA INICIO/FIN X 25 PIEZAS</t>
  </si>
  <si>
    <t>AISLADOR TIPO TRABA X 100 UNIDADES</t>
  </si>
  <si>
    <t>ALAMBRE GALVANIZADO CALIBRE 12 X KILOGRAMO</t>
  </si>
  <si>
    <t>ALAMBRE GALVANIZADO CALIBRE 10 X KILOGRAMO</t>
  </si>
  <si>
    <t>CUCHILLA PARA GUADAÑA 5%</t>
  </si>
  <si>
    <t>CABUYA COSECHERA SINTETICA N.12 X 750 METROS</t>
  </si>
  <si>
    <t>CINTA METRICA EN FIBRA DE VIDRIO X 50 METROS</t>
  </si>
  <si>
    <t>JUEGO CONEXION FLANCHE PARA TANQUE</t>
  </si>
  <si>
    <t>GUANTE POLIESTER/POLIURETANO - PAR</t>
  </si>
  <si>
    <t>TIJERA PARA PODA MANUAL TUBO 53 CMS REF. 18397 5%</t>
  </si>
  <si>
    <t>SERRUCHO CORTADOR CON MANGO TELESCOPICO 16'</t>
  </si>
  <si>
    <t>TENSOR PARA CERCA ELECTRICA DE 500 METRO</t>
  </si>
  <si>
    <t>GUAYA ALMA DE FIBRA PLASTIFICADA 3/16'</t>
  </si>
  <si>
    <t>PUNTILLA CON CABEZA 2.1/2' X 500 GRAMOS</t>
  </si>
  <si>
    <t>MALLA ANTITRIPS H. 4 METRO X 100 METROS</t>
  </si>
  <si>
    <t>VARILLA ROSCADA 3/8' X 1 METRO CON TUERCA Y ARANDELA</t>
  </si>
  <si>
    <t>AMARRE X 100 UNIDADES DE 50 CMS</t>
  </si>
  <si>
    <t xml:space="preserve">ALICATE ELECTRICO N.8 ECONOMICO REF. 84-023 </t>
  </si>
  <si>
    <t xml:space="preserve">ALICATE DIABLO 11' REF. 22656 </t>
  </si>
  <si>
    <t>AZADON CON CABO REF 3753-2</t>
  </si>
  <si>
    <t>AZADON CON CABO REF3120 OCAÑERO</t>
  </si>
  <si>
    <t>BARRA 18 LIBRAS 5%</t>
  </si>
  <si>
    <t>CASCO BLANCO CON BARBUQUEJO CERTFICADO</t>
  </si>
  <si>
    <t>KIT SOLAR CON PANEL 50W MAS BATERIA</t>
  </si>
  <si>
    <t>ESCALERA DE TIJERA 4 PASOS (1.50 MTR)</t>
  </si>
  <si>
    <t>HACHA 3.1/2' LIBRAS CON CABO</t>
  </si>
  <si>
    <t>IMPULSOR PARA CERCA ELECTRICA 40 KILOMETROS</t>
  </si>
  <si>
    <t>JUEGO TORNILLO 1' X 5/32 CON TUERCA Y ARANDELA</t>
  </si>
  <si>
    <t>MACHETE 3 CANALES IVA 5%</t>
  </si>
  <si>
    <t>MALLA GALLINERO 1.20 X 36 METROS</t>
  </si>
  <si>
    <t>PALIN CON CABO</t>
  </si>
  <si>
    <t xml:space="preserve">HOMBRESOLO 10' </t>
  </si>
  <si>
    <t>TIJERAS PARA RAMAS ALTAS MANGOS TUBULARES</t>
  </si>
  <si>
    <t>ASERRIN POR BULTO 12 KILOS APROX.</t>
  </si>
  <si>
    <t>GUANTE CARNAZA REFORZADO CORTO</t>
  </si>
  <si>
    <t>PERRO TIPO LIVIANO 3/16'</t>
  </si>
  <si>
    <t>GRAVILLA 3/4' X LONA</t>
  </si>
  <si>
    <t xml:space="preserve">PUNTILLA CON CABEZA 4' X 800 GRAMOS </t>
  </si>
  <si>
    <t>BISAGRA 3' X 2 UNIDADES</t>
  </si>
  <si>
    <t>PALA REDONDA CON CABO N.4</t>
  </si>
  <si>
    <t>CARRETILA BUGGY PLATON METALICO ANTIPINCHAZO REF. 10910</t>
  </si>
  <si>
    <t>APERO DE CABEZA</t>
  </si>
  <si>
    <t>AMARRE X 100 UNIDADES DE 25 CMS</t>
  </si>
  <si>
    <t>TALADRO INALAMBRICO 3/8' REF DCD 700</t>
  </si>
  <si>
    <t>MIXTO X LONA</t>
  </si>
  <si>
    <t>CHAZO EXPANSIVO CON CANCAMO CERRADO 5/8' X 3'</t>
  </si>
  <si>
    <t>CHAZO PLASTICO CON TORNILLO 1/4' X 1'</t>
  </si>
  <si>
    <t>TORNILLO PARA DRYWALL ESTRUCTURAL N.10 X 3' X 100 UNIDADES</t>
  </si>
  <si>
    <t>BROCA PARA LAMINA H.S.S. 1/4'</t>
  </si>
  <si>
    <t>SILICONA TRANSPARENTE</t>
  </si>
  <si>
    <t>ANGULO 3/4' X 1/8'</t>
  </si>
  <si>
    <t>SOPORTE TIPO PEDESTAL PARA EXTINTOR DE 10 LIBRAS</t>
  </si>
  <si>
    <t>MEDIDOR DE PH-TDS-TEMPERATURA CONDUCTIVIDAD HI98130</t>
  </si>
  <si>
    <t>SOLUCION TDS 1382 PPM BOT. 500 ML HI-7032L</t>
  </si>
  <si>
    <t>SOLUCION DE ALMACENAMIENTO DE ELECTRODOS 500 ML HI 70300L</t>
  </si>
  <si>
    <t>BARRA 16 LIBRAS 5%</t>
  </si>
  <si>
    <t>CANECA PLASTICA CON TAPA 120 LITROS</t>
  </si>
  <si>
    <t>GUADAÑA HUSQVARNA REF 143 II</t>
  </si>
  <si>
    <t>PALA HOYADORA CON CABO</t>
  </si>
  <si>
    <t>MALLA ESLABONADA C10.5 H 2.1/4' 2MT H X 10 METRO LINEAL</t>
  </si>
  <si>
    <t>MANGUERA TIPO SWAN 1/2' X 15 METROS</t>
  </si>
  <si>
    <t xml:space="preserve">MARTILLO DE UÑA DE 27 MM MANG. FV </t>
  </si>
  <si>
    <t>NAVAJA PLEGABLE REF 101101</t>
  </si>
  <si>
    <t xml:space="preserve"> PICA C/CABO</t>
  </si>
  <si>
    <t>VINILO TIPO 1 X CANECA COLOR ________</t>
  </si>
  <si>
    <t>CORTADORA CESPED CON MOTOR A GASOLINA 6.5HP 4 TIEMPOS</t>
  </si>
  <si>
    <t>PRENSA BOTANICA 70 X 45 CMS</t>
  </si>
  <si>
    <t>RODILLO MASTER 9'</t>
  </si>
  <si>
    <t>TENAZA CARPINTERO 8' REF 17380</t>
  </si>
  <si>
    <t>CANECA PLASTICA CON TAPA 30 LITROS</t>
  </si>
  <si>
    <t>MACETA 2 LIBRAS CON CABO</t>
  </si>
  <si>
    <t xml:space="preserve">CINCEL TIPO PALA 3/4 X 12' CON PROTECTOR REF 12172 </t>
  </si>
  <si>
    <t>LLAVE EXPANSIVA # 12</t>
  </si>
  <si>
    <t>JUEGO LLAVES BRISTOL 13 PIEZAS  REF 13645 CON ORGANIZADOR</t>
  </si>
  <si>
    <t>GRAPA CORONA 3/8' X 1000 UND REF. 17967</t>
  </si>
  <si>
    <t>ALAMBRE DE PUA 16.5 X 200 METROS</t>
  </si>
  <si>
    <t>PINTURA TRAFICO BLANCA X CANECA</t>
  </si>
  <si>
    <t>REGULADOR DE VOLTAJE 8 PUERTOS 2000 W</t>
  </si>
  <si>
    <t>ORGANIZADOR PLASTICO APILABLE 90 X 45 X 189 CMS</t>
  </si>
  <si>
    <t>JUEGO DE HERRAMIENTAS PARA JARDIN X 3 PIEZAS</t>
  </si>
  <si>
    <t>TIJERA PARA FLORICULTURA N.8 REF 23103</t>
  </si>
  <si>
    <t xml:space="preserve"> RASTRILLO JARDIN METALICO C/CABO 16 DIENTES</t>
  </si>
  <si>
    <t>BOTIQUIN DE PRIMEROS AUXILIOS TIPO A  - EXCENTO IVA</t>
  </si>
  <si>
    <t>CAMILLA POLIETILENO CON INMOVILIZADOR DE CABEZA</t>
  </si>
  <si>
    <t>REFLECTOR LED 300W</t>
  </si>
  <si>
    <t>TALADRO PERCUTOR INALAMBRICO 18 V 1/2</t>
  </si>
  <si>
    <t xml:space="preserve">PULIDORA 9' 2200W GWS 22 - 230 </t>
  </si>
  <si>
    <t>TALADRO PERCUTOR 1/2' 800W</t>
  </si>
  <si>
    <t>TEJA POLICARBONATO CRISTAL # 8 PERFIL 7 LARGO 2.44</t>
  </si>
  <si>
    <t>BLOQUE N.5 ***</t>
  </si>
  <si>
    <t>LADRILLO MACIZO COMUN 10 X 20 X 6.5 ***</t>
  </si>
  <si>
    <t>VARILLA CORRUGADA 1/2' X 6 METROS</t>
  </si>
  <si>
    <t>SIKA 1 X 4 KILOS</t>
  </si>
  <si>
    <t>MANTO ASFALTICO CON ALUMINIO X 10 METROS</t>
  </si>
  <si>
    <t>LAMINA DRYWALL 1/2' 2.44 X 1.22 METROS</t>
  </si>
  <si>
    <t>CINTA MALLA PARA DRYWALL 2' X 20 METROS</t>
  </si>
  <si>
    <t>VIGUETA CALIBRE 40 X 2.44 METROS</t>
  </si>
  <si>
    <t>TEJA FIBROCEMENTO # 8 PERFIL 7 LARGO 2.44</t>
  </si>
  <si>
    <t>MERULEX INMUNIZANTE I.F.A. X GALON +++</t>
  </si>
  <si>
    <t>GRAPA PARA ALMBRE DE PUAS 1' X 800 GRAMOS</t>
  </si>
  <si>
    <t>CARPA CERRADA 3 X 3 CON VENTANAS MARCADA</t>
  </si>
  <si>
    <t>ESMALTE SINTETICO COLOR ______________ X CANECA</t>
  </si>
  <si>
    <t>VINILO TIPO 2 BLANCO</t>
  </si>
  <si>
    <t>POSTE DE ACERO CRIA LEVANTE 1.68 CMS</t>
  </si>
  <si>
    <t>PURIFICADOR 3 ETAPAS 10' PLASTICO CON FILTRO</t>
  </si>
  <si>
    <t>BOTAS CAUCHO COLOR NEGRO</t>
  </si>
  <si>
    <t>BOTAS CAUCHO COLOR BLANCO</t>
  </si>
  <si>
    <t>OVEROL DRILL ENTERIZO</t>
  </si>
  <si>
    <t>OVEROL JEAN 2 PIEZAS</t>
  </si>
  <si>
    <t>UNIFORME ANTIFLUIDO DAMA 2 PIEZAS TALLA XL</t>
  </si>
  <si>
    <t>TRAJE ANTIFLUIDO BLANCO CALIBRE 70 TALLA UNICA</t>
  </si>
  <si>
    <t>PLANCHO PARA PISO 25 X 4 98 CMS CEDRO ACHAPADO</t>
  </si>
  <si>
    <t>COFIA DESECHABLE X 100 UNIDADES</t>
  </si>
  <si>
    <t>PROMEDIO VALOR UNITARIO ANTES DE IVA</t>
  </si>
  <si>
    <t>JGO DESTORNILLADOR 4PZ PRETUL REF 20218</t>
  </si>
  <si>
    <t>COTIZACION No1</t>
  </si>
  <si>
    <t>COTIZACION No2</t>
  </si>
  <si>
    <t>COTIZACION No3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</si>
</sst>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  <numFmt numFmtId="166" formatCode="0.0%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i/>
      <sz val="10"/>
      <color theme="1"/>
      <name val="Garamond"/>
      <family val="1"/>
    </font>
    <font>
      <sz val="11"/>
      <color theme="1"/>
      <name val="century gothic"/>
      <family val="2"/>
    </font>
    <font>
      <sz val="11"/>
      <color theme="1"/>
      <name val="Garamond"/>
      <family val="1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sz val="10"/>
      <color indexed="8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9F2F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B8FCA8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06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5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7" fillId="0" borderId="0" xfId="0" applyFont="1"/>
    <xf numFmtId="0" fontId="8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64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4" xfId="0" applyFont="1" applyBorder="1"/>
    <xf numFmtId="0" fontId="3" fillId="2" borderId="5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/>
    </xf>
    <xf numFmtId="0" fontId="3" fillId="2" borderId="1" xfId="4" applyFont="1" applyFill="1" applyBorder="1" applyAlignment="1">
      <alignment horizontal="center" vertical="center" wrapText="1"/>
    </xf>
    <xf numFmtId="0" fontId="3" fillId="2" borderId="20" xfId="4" applyFont="1" applyFill="1" applyBorder="1" applyAlignment="1">
      <alignment horizontal="center" vertical="center" wrapText="1"/>
    </xf>
    <xf numFmtId="0" fontId="3" fillId="2" borderId="21" xfId="4" applyFont="1" applyFill="1" applyBorder="1" applyAlignment="1">
      <alignment horizontal="center" vertical="center" wrapText="1"/>
    </xf>
    <xf numFmtId="0" fontId="3" fillId="2" borderId="22" xfId="4" applyFont="1" applyFill="1" applyBorder="1" applyAlignment="1">
      <alignment horizontal="center" vertical="center" wrapText="1"/>
    </xf>
    <xf numFmtId="0" fontId="3" fillId="2" borderId="23" xfId="4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64" fontId="8" fillId="6" borderId="4" xfId="2" applyNumberFormat="1" applyFont="1" applyFill="1" applyBorder="1" applyAlignment="1" applyProtection="1">
      <alignment horizontal="center" vertical="center" wrapText="1"/>
      <protection locked="0"/>
    </xf>
    <xf numFmtId="165" fontId="8" fillId="0" borderId="1" xfId="1" applyNumberFormat="1" applyFont="1" applyBorder="1" applyAlignment="1" applyProtection="1">
      <alignment horizontal="center" vertical="center" wrapText="1"/>
      <protection hidden="1"/>
    </xf>
    <xf numFmtId="164" fontId="8" fillId="6" borderId="12" xfId="2" applyNumberFormat="1" applyFont="1" applyFill="1" applyBorder="1" applyAlignment="1" applyProtection="1">
      <alignment horizontal="center" vertical="center" wrapText="1"/>
      <protection locked="0"/>
    </xf>
    <xf numFmtId="165" fontId="8" fillId="0" borderId="19" xfId="1" applyNumberFormat="1" applyFont="1" applyBorder="1" applyAlignment="1" applyProtection="1">
      <alignment horizontal="center" vertical="center" wrapText="1"/>
      <protection hidden="1"/>
    </xf>
    <xf numFmtId="165" fontId="8" fillId="0" borderId="11" xfId="1" applyNumberFormat="1" applyFont="1" applyBorder="1" applyAlignment="1" applyProtection="1">
      <alignment horizontal="center" vertical="center" wrapText="1"/>
      <protection hidden="1"/>
    </xf>
    <xf numFmtId="165" fontId="8" fillId="0" borderId="4" xfId="1" applyNumberFormat="1" applyFont="1" applyBorder="1" applyAlignment="1" applyProtection="1">
      <alignment horizontal="center" vertical="center" wrapText="1"/>
      <protection hidden="1"/>
    </xf>
    <xf numFmtId="165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66" fontId="0" fillId="0" borderId="4" xfId="3" applyNumberFormat="1" applyFont="1" applyFill="1" applyBorder="1" applyAlignment="1">
      <alignment vertical="center"/>
    </xf>
    <xf numFmtId="0" fontId="7" fillId="3" borderId="0" xfId="0" applyFont="1" applyFill="1"/>
    <xf numFmtId="0" fontId="7" fillId="0" borderId="0" xfId="0" applyFont="1" applyAlignment="1">
      <alignment horizontal="left" vertical="top"/>
    </xf>
    <xf numFmtId="165" fontId="8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7" fillId="3" borderId="0" xfId="0" applyFont="1" applyFill="1" applyAlignment="1">
      <alignment horizontal="center"/>
    </xf>
    <xf numFmtId="0" fontId="7" fillId="0" borderId="4" xfId="0" applyFont="1" applyBorder="1"/>
    <xf numFmtId="0" fontId="8" fillId="3" borderId="4" xfId="4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0" fillId="0" borderId="0" xfId="0" applyNumberFormat="1"/>
    <xf numFmtId="0" fontId="8" fillId="0" borderId="5" xfId="0" applyFont="1" applyFill="1" applyBorder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0" fontId="11" fillId="0" borderId="12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wrapText="1"/>
    </xf>
    <xf numFmtId="0" fontId="12" fillId="0" borderId="4" xfId="0" applyFont="1" applyBorder="1" applyAlignment="1">
      <alignment vertical="center" wrapText="1"/>
    </xf>
    <xf numFmtId="0" fontId="7" fillId="0" borderId="0" xfId="0" applyFont="1" applyFill="1"/>
    <xf numFmtId="3" fontId="12" fillId="5" borderId="20" xfId="0" applyNumberFormat="1" applyFont="1" applyFill="1" applyBorder="1" applyAlignment="1">
      <alignment vertical="center"/>
    </xf>
    <xf numFmtId="3" fontId="12" fillId="5" borderId="5" xfId="0" applyNumberFormat="1" applyFont="1" applyFill="1" applyBorder="1" applyAlignment="1">
      <alignment vertical="center"/>
    </xf>
    <xf numFmtId="164" fontId="8" fillId="9" borderId="4" xfId="2" applyNumberFormat="1" applyFont="1" applyFill="1" applyBorder="1" applyAlignment="1" applyProtection="1">
      <alignment horizontal="center" vertical="center" wrapText="1"/>
      <protection locked="0"/>
    </xf>
    <xf numFmtId="3" fontId="12" fillId="5" borderId="4" xfId="0" applyNumberFormat="1" applyFont="1" applyFill="1" applyBorder="1" applyAlignment="1">
      <alignment vertical="center"/>
    </xf>
    <xf numFmtId="165" fontId="7" fillId="0" borderId="0" xfId="0" applyNumberFormat="1" applyFont="1"/>
    <xf numFmtId="3" fontId="12" fillId="5" borderId="21" xfId="0" applyNumberFormat="1" applyFont="1" applyFill="1" applyBorder="1" applyAlignment="1">
      <alignment vertical="center"/>
    </xf>
    <xf numFmtId="164" fontId="8" fillId="9" borderId="12" xfId="2" applyNumberFormat="1" applyFont="1" applyFill="1" applyBorder="1" applyAlignment="1" applyProtection="1">
      <alignment horizontal="center" vertical="center" wrapText="1"/>
      <protection locked="0"/>
    </xf>
    <xf numFmtId="3" fontId="12" fillId="5" borderId="0" xfId="0" applyNumberFormat="1" applyFont="1" applyFill="1" applyAlignment="1">
      <alignment vertical="center"/>
    </xf>
    <xf numFmtId="3" fontId="12" fillId="7" borderId="4" xfId="0" applyNumberFormat="1" applyFont="1" applyFill="1" applyBorder="1" applyAlignment="1">
      <alignment vertical="center"/>
    </xf>
    <xf numFmtId="165" fontId="8" fillId="0" borderId="16" xfId="1" applyNumberFormat="1" applyFont="1" applyBorder="1" applyAlignment="1" applyProtection="1">
      <alignment horizontal="center" vertical="center" wrapText="1"/>
      <protection hidden="1"/>
    </xf>
    <xf numFmtId="164" fontId="8" fillId="0" borderId="11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24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164" fontId="8" fillId="0" borderId="25" xfId="2" applyNumberFormat="1" applyFont="1" applyFill="1" applyBorder="1" applyAlignment="1" applyProtection="1">
      <alignment horizontal="center" vertical="center" wrapText="1"/>
      <protection locked="0"/>
    </xf>
    <xf numFmtId="164" fontId="8" fillId="0" borderId="27" xfId="2" applyNumberFormat="1" applyFont="1" applyFill="1" applyBorder="1" applyAlignment="1" applyProtection="1">
      <alignment horizontal="center" vertical="center" wrapText="1"/>
      <protection locked="0"/>
    </xf>
    <xf numFmtId="0" fontId="10" fillId="11" borderId="4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8" fillId="0" borderId="4" xfId="4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7" borderId="16" xfId="4" applyFont="1" applyFill="1" applyBorder="1" applyAlignment="1">
      <alignment horizontal="center" vertical="center"/>
    </xf>
    <xf numFmtId="0" fontId="3" fillId="7" borderId="13" xfId="4" applyFont="1" applyFill="1" applyBorder="1" applyAlignment="1">
      <alignment horizontal="center" vertical="center"/>
    </xf>
    <xf numFmtId="0" fontId="3" fillId="7" borderId="17" xfId="4" applyFont="1" applyFill="1" applyBorder="1" applyAlignment="1">
      <alignment horizontal="center" vertical="center"/>
    </xf>
    <xf numFmtId="0" fontId="3" fillId="10" borderId="18" xfId="4" applyFont="1" applyFill="1" applyBorder="1" applyAlignment="1">
      <alignment horizontal="center" vertical="center" wrapText="1"/>
    </xf>
    <xf numFmtId="0" fontId="3" fillId="8" borderId="18" xfId="4" applyFont="1" applyFill="1" applyBorder="1" applyAlignment="1">
      <alignment horizontal="center" vertical="center" wrapText="1"/>
    </xf>
    <xf numFmtId="0" fontId="3" fillId="4" borderId="18" xfId="4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3" fillId="7" borderId="8" xfId="4" applyFont="1" applyFill="1" applyBorder="1" applyAlignment="1">
      <alignment horizontal="center" vertical="center"/>
    </xf>
    <xf numFmtId="0" fontId="3" fillId="7" borderId="9" xfId="4" applyFont="1" applyFill="1" applyBorder="1" applyAlignment="1">
      <alignment horizontal="center" vertical="center"/>
    </xf>
    <xf numFmtId="0" fontId="3" fillId="7" borderId="10" xfId="4" applyFont="1" applyFill="1" applyBorder="1" applyAlignment="1">
      <alignment horizontal="center" vertical="center"/>
    </xf>
  </cellXfs>
  <cellStyles count="5">
    <cellStyle name="Millares" xfId="1" builtinId="3"/>
    <cellStyle name="Moneda" xfId="2" builtinId="4"/>
    <cellStyle name="Normal" xfId="0" builtinId="0"/>
    <cellStyle name="Normal 5" xfId="4" xr:uid="{C53FB868-AAAA-498F-B607-1ABAAD6E751A}"/>
    <cellStyle name="Porcentaje" xfId="3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9F2F7"/>
      <color rgb="FFFFDA65"/>
      <color rgb="FFB8FC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809625</xdr:colOff>
      <xdr:row>0</xdr:row>
      <xdr:rowOff>0</xdr:rowOff>
    </xdr:from>
    <xdr:to>
      <xdr:col>12</xdr:col>
      <xdr:colOff>1466293</xdr:colOff>
      <xdr:row>0</xdr:row>
      <xdr:rowOff>656247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A3F0BC-0F6B-41BB-B2DA-54CF2E5B7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08625" y="0"/>
          <a:ext cx="3037918" cy="6562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484798</xdr:colOff>
      <xdr:row>0</xdr:row>
      <xdr:rowOff>0</xdr:rowOff>
    </xdr:from>
    <xdr:to>
      <xdr:col>6</xdr:col>
      <xdr:colOff>756055</xdr:colOff>
      <xdr:row>0</xdr:row>
      <xdr:rowOff>514350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8DFB8F-CD32-4D0A-8BAB-B4D9B1111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38073" y="0"/>
          <a:ext cx="269262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76E82-F25C-4C7F-8617-A6003551FB94}">
  <sheetPr>
    <tabColor theme="7"/>
  </sheetPr>
  <dimension ref="A1:S238"/>
  <sheetViews>
    <sheetView showGridLines="0" zoomScale="60" zoomScaleNormal="60" zoomScaleSheetLayoutView="70" workbookViewId="0">
      <pane xSplit="2" ySplit="6" topLeftCell="H218" activePane="bottomRight" state="frozen"/>
      <selection pane="topRight" activeCell="C1" sqref="C1"/>
      <selection pane="bottomLeft" activeCell="A7" sqref="A7"/>
      <selection pane="bottomRight" activeCell="S183" sqref="S183"/>
    </sheetView>
  </sheetViews>
  <sheetFormatPr baseColWidth="10" defaultColWidth="11.375" defaultRowHeight="15" x14ac:dyDescent="0.25"/>
  <cols>
    <col min="1" max="1" width="15.625" style="7" customWidth="1"/>
    <col min="2" max="2" width="77.375" style="7" customWidth="1"/>
    <col min="3" max="3" width="17.375" style="7" customWidth="1"/>
    <col min="4" max="4" width="14.875" style="43" customWidth="1"/>
    <col min="5" max="5" width="18" style="7" customWidth="1"/>
    <col min="6" max="7" width="18.375" style="7" customWidth="1"/>
    <col min="8" max="8" width="15.375" style="7" customWidth="1"/>
    <col min="9" max="10" width="16.625" style="7" customWidth="1"/>
    <col min="11" max="11" width="17.625" style="7" customWidth="1"/>
    <col min="12" max="12" width="13.625" style="7" customWidth="1"/>
    <col min="13" max="13" width="20" style="7" customWidth="1"/>
    <col min="14" max="14" width="5.375" style="7" customWidth="1"/>
    <col min="15" max="15" width="18.75" style="19" customWidth="1"/>
    <col min="16" max="16" width="16.875" style="19" customWidth="1"/>
    <col min="17" max="17" width="14.375" style="19" customWidth="1"/>
    <col min="18" max="16384" width="11.375" style="7"/>
  </cols>
  <sheetData>
    <row r="1" spans="1:17" ht="55.5" customHeight="1" x14ac:dyDescent="0.25">
      <c r="A1" s="85" t="s">
        <v>48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7" ht="18" customHeight="1" x14ac:dyDescent="0.25">
      <c r="A2" s="1" t="s">
        <v>1</v>
      </c>
      <c r="B2" s="87" t="s">
        <v>2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9"/>
    </row>
    <row r="3" spans="1:17" ht="18" customHeight="1" x14ac:dyDescent="0.25">
      <c r="A3" s="2" t="s">
        <v>3</v>
      </c>
      <c r="B3" s="87" t="s">
        <v>4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9"/>
    </row>
    <row r="4" spans="1:17" ht="30" customHeight="1" x14ac:dyDescent="0.25">
      <c r="A4" s="2" t="s">
        <v>5</v>
      </c>
      <c r="B4" s="90" t="s">
        <v>53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2"/>
    </row>
    <row r="5" spans="1:17" ht="31.5" customHeight="1" thickBot="1" x14ac:dyDescent="0.3">
      <c r="A5" s="20"/>
      <c r="B5" s="93" t="s">
        <v>52</v>
      </c>
      <c r="C5" s="94"/>
      <c r="D5" s="95"/>
      <c r="E5" s="96" t="s">
        <v>259</v>
      </c>
      <c r="F5" s="96"/>
      <c r="G5" s="96"/>
      <c r="H5" s="97" t="s">
        <v>260</v>
      </c>
      <c r="I5" s="97"/>
      <c r="J5" s="97"/>
      <c r="K5" s="98" t="s">
        <v>261</v>
      </c>
      <c r="L5" s="98"/>
      <c r="M5" s="98"/>
    </row>
    <row r="6" spans="1:17" ht="48" customHeight="1" thickBot="1" x14ac:dyDescent="0.3">
      <c r="A6" s="21" t="s">
        <v>6</v>
      </c>
      <c r="B6" s="22" t="s">
        <v>49</v>
      </c>
      <c r="C6" s="23" t="s">
        <v>8</v>
      </c>
      <c r="D6" s="24" t="s">
        <v>9</v>
      </c>
      <c r="E6" s="25" t="s">
        <v>10</v>
      </c>
      <c r="F6" s="26" t="s">
        <v>11</v>
      </c>
      <c r="G6" s="27" t="s">
        <v>12</v>
      </c>
      <c r="H6" s="25" t="s">
        <v>10</v>
      </c>
      <c r="I6" s="26" t="s">
        <v>11</v>
      </c>
      <c r="J6" s="28" t="s">
        <v>12</v>
      </c>
      <c r="K6" s="25" t="s">
        <v>10</v>
      </c>
      <c r="L6" s="26" t="s">
        <v>11</v>
      </c>
      <c r="M6" s="28" t="s">
        <v>12</v>
      </c>
      <c r="O6" s="5" t="s">
        <v>257</v>
      </c>
      <c r="P6" s="5" t="s">
        <v>50</v>
      </c>
      <c r="Q6" s="5" t="s">
        <v>51</v>
      </c>
    </row>
    <row r="7" spans="1:17" ht="19.899999999999999" customHeight="1" x14ac:dyDescent="0.25">
      <c r="A7" s="29">
        <v>1</v>
      </c>
      <c r="B7" s="50" t="s">
        <v>54</v>
      </c>
      <c r="C7" s="9" t="s">
        <v>13</v>
      </c>
      <c r="D7" s="30">
        <v>1</v>
      </c>
      <c r="E7" s="55">
        <v>1600</v>
      </c>
      <c r="F7" s="31">
        <f>ROUND(E7*19%,0)</f>
        <v>304</v>
      </c>
      <c r="G7" s="32">
        <f>ROUND(E7+F7,0)</f>
        <v>1904</v>
      </c>
      <c r="H7" s="60">
        <v>1700</v>
      </c>
      <c r="I7" s="33">
        <f>ROUND(H7*19%,0)</f>
        <v>323</v>
      </c>
      <c r="J7" s="34">
        <f>ROUND(H7+I7,0)</f>
        <v>2023</v>
      </c>
      <c r="K7" s="60">
        <v>1665</v>
      </c>
      <c r="L7" s="31">
        <f>ROUND(K7*19%,0)</f>
        <v>316</v>
      </c>
      <c r="M7" s="35">
        <f>ROUND(K7+L7,0)</f>
        <v>1981</v>
      </c>
      <c r="O7" s="37">
        <f>ROUND(AVERAGE(E7,H7,K7),0)</f>
        <v>1655</v>
      </c>
      <c r="P7" s="38">
        <f>ROUND(_xlfn.STDEV.S(G7,J7,M7),0)</f>
        <v>60</v>
      </c>
      <c r="Q7" s="39">
        <f>+((P7/O7))</f>
        <v>3.6253776435045321E-2</v>
      </c>
    </row>
    <row r="8" spans="1:17" s="40" customFormat="1" ht="19.5" customHeight="1" x14ac:dyDescent="0.25">
      <c r="A8" s="29">
        <v>2</v>
      </c>
      <c r="B8" s="51" t="s">
        <v>14</v>
      </c>
      <c r="C8" s="9" t="s">
        <v>15</v>
      </c>
      <c r="D8" s="11">
        <v>1</v>
      </c>
      <c r="E8" s="56">
        <v>900</v>
      </c>
      <c r="F8" s="31">
        <f t="shared" ref="F8:F67" si="0">ROUND(E8*19%,0)</f>
        <v>171</v>
      </c>
      <c r="G8" s="32">
        <f t="shared" ref="G8:G67" si="1">ROUND(E8+F8,0)</f>
        <v>1071</v>
      </c>
      <c r="H8" s="58">
        <v>800</v>
      </c>
      <c r="I8" s="33">
        <f t="shared" ref="I8:I67" si="2">ROUND(H8*19%,0)</f>
        <v>152</v>
      </c>
      <c r="J8" s="34">
        <f t="shared" ref="J8:J40" si="3">ROUND(H8+I8,0)</f>
        <v>952</v>
      </c>
      <c r="K8" s="58">
        <v>888</v>
      </c>
      <c r="L8" s="31">
        <f t="shared" ref="L8:L67" si="4">ROUND(K8*19%,0)</f>
        <v>169</v>
      </c>
      <c r="M8" s="35">
        <f t="shared" ref="M8:M40" si="5">ROUND(K8+L8,0)</f>
        <v>1057</v>
      </c>
      <c r="O8" s="37">
        <f t="shared" ref="O8:O67" si="6">ROUND(AVERAGE(E8,H8,K8),0)</f>
        <v>863</v>
      </c>
      <c r="P8" s="38">
        <f t="shared" ref="P8:P67" si="7">ROUND(_xlfn.STDEV.S(G8,J8,M8),0)</f>
        <v>65</v>
      </c>
      <c r="Q8" s="39">
        <f t="shared" ref="Q8:Q67" si="8">+((P8/O8))</f>
        <v>7.5318655851680183E-2</v>
      </c>
    </row>
    <row r="9" spans="1:17" s="41" customFormat="1" ht="19.899999999999999" customHeight="1" x14ac:dyDescent="0.2">
      <c r="A9" s="29">
        <v>3</v>
      </c>
      <c r="B9" s="51" t="s">
        <v>16</v>
      </c>
      <c r="C9" s="9" t="s">
        <v>15</v>
      </c>
      <c r="D9" s="11">
        <v>1</v>
      </c>
      <c r="E9" s="56">
        <v>800</v>
      </c>
      <c r="F9" s="31">
        <f t="shared" si="0"/>
        <v>152</v>
      </c>
      <c r="G9" s="32">
        <f t="shared" si="1"/>
        <v>952</v>
      </c>
      <c r="H9" s="58">
        <v>900</v>
      </c>
      <c r="I9" s="33">
        <f t="shared" si="2"/>
        <v>171</v>
      </c>
      <c r="J9" s="34">
        <f t="shared" si="3"/>
        <v>1071</v>
      </c>
      <c r="K9" s="58">
        <v>777</v>
      </c>
      <c r="L9" s="31">
        <f t="shared" si="4"/>
        <v>148</v>
      </c>
      <c r="M9" s="35">
        <f t="shared" si="5"/>
        <v>925</v>
      </c>
      <c r="O9" s="37">
        <f t="shared" si="6"/>
        <v>826</v>
      </c>
      <c r="P9" s="38">
        <f t="shared" si="7"/>
        <v>78</v>
      </c>
      <c r="Q9" s="39">
        <f t="shared" si="8"/>
        <v>9.4430992736077482E-2</v>
      </c>
    </row>
    <row r="10" spans="1:17" ht="19.899999999999999" customHeight="1" x14ac:dyDescent="0.25">
      <c r="A10" s="29">
        <v>4</v>
      </c>
      <c r="B10" s="51" t="s">
        <v>17</v>
      </c>
      <c r="C10" s="12" t="s">
        <v>15</v>
      </c>
      <c r="D10" s="11">
        <v>1</v>
      </c>
      <c r="E10" s="56">
        <v>3000</v>
      </c>
      <c r="F10" s="31">
        <f t="shared" si="0"/>
        <v>570</v>
      </c>
      <c r="G10" s="32">
        <f t="shared" si="1"/>
        <v>3570</v>
      </c>
      <c r="H10" s="58">
        <v>3100</v>
      </c>
      <c r="I10" s="33">
        <f t="shared" si="2"/>
        <v>589</v>
      </c>
      <c r="J10" s="34">
        <f t="shared" si="3"/>
        <v>3689</v>
      </c>
      <c r="K10" s="58">
        <v>3219</v>
      </c>
      <c r="L10" s="31">
        <f t="shared" si="4"/>
        <v>612</v>
      </c>
      <c r="M10" s="35">
        <f t="shared" si="5"/>
        <v>3831</v>
      </c>
      <c r="O10" s="37">
        <f>ROUND(AVERAGE(E10,H10,K10),0)</f>
        <v>3106</v>
      </c>
      <c r="P10" s="38">
        <f t="shared" si="7"/>
        <v>131</v>
      </c>
      <c r="Q10" s="39">
        <f t="shared" si="8"/>
        <v>4.2176432710882165E-2</v>
      </c>
    </row>
    <row r="11" spans="1:17" ht="19.899999999999999" customHeight="1" x14ac:dyDescent="0.25">
      <c r="A11" s="29">
        <v>5</v>
      </c>
      <c r="B11" s="51" t="s">
        <v>55</v>
      </c>
      <c r="C11" s="9" t="s">
        <v>15</v>
      </c>
      <c r="D11" s="11">
        <v>1</v>
      </c>
      <c r="E11" s="56">
        <v>124000</v>
      </c>
      <c r="F11" s="31">
        <f t="shared" si="0"/>
        <v>23560</v>
      </c>
      <c r="G11" s="32">
        <f t="shared" si="1"/>
        <v>147560</v>
      </c>
      <c r="H11" s="58">
        <v>128900</v>
      </c>
      <c r="I11" s="33">
        <f t="shared" si="2"/>
        <v>24491</v>
      </c>
      <c r="J11" s="34">
        <f t="shared" si="3"/>
        <v>153391</v>
      </c>
      <c r="K11" s="58">
        <v>136197</v>
      </c>
      <c r="L11" s="31">
        <f t="shared" si="4"/>
        <v>25877</v>
      </c>
      <c r="M11" s="35">
        <f t="shared" si="5"/>
        <v>162074</v>
      </c>
      <c r="O11" s="37">
        <f t="shared" si="6"/>
        <v>129699</v>
      </c>
      <c r="P11" s="38">
        <f t="shared" si="7"/>
        <v>7304</v>
      </c>
      <c r="Q11" s="39">
        <f t="shared" si="8"/>
        <v>5.6315006283780139E-2</v>
      </c>
    </row>
    <row r="12" spans="1:17" ht="19.899999999999999" customHeight="1" x14ac:dyDescent="0.25">
      <c r="A12" s="29">
        <v>6</v>
      </c>
      <c r="B12" s="51" t="s">
        <v>18</v>
      </c>
      <c r="C12" s="12" t="s">
        <v>15</v>
      </c>
      <c r="D12" s="11">
        <v>1</v>
      </c>
      <c r="E12" s="56">
        <v>9800</v>
      </c>
      <c r="F12" s="31">
        <f t="shared" si="0"/>
        <v>1862</v>
      </c>
      <c r="G12" s="32">
        <f t="shared" si="1"/>
        <v>11662</v>
      </c>
      <c r="H12" s="58">
        <v>10200</v>
      </c>
      <c r="I12" s="33">
        <f t="shared" si="2"/>
        <v>1938</v>
      </c>
      <c r="J12" s="34">
        <f t="shared" si="3"/>
        <v>12138</v>
      </c>
      <c r="K12" s="58">
        <v>10767</v>
      </c>
      <c r="L12" s="31">
        <f t="shared" si="4"/>
        <v>2046</v>
      </c>
      <c r="M12" s="35">
        <f t="shared" si="5"/>
        <v>12813</v>
      </c>
      <c r="O12" s="37">
        <f t="shared" si="6"/>
        <v>10256</v>
      </c>
      <c r="P12" s="38">
        <f t="shared" si="7"/>
        <v>578</v>
      </c>
      <c r="Q12" s="39">
        <f t="shared" si="8"/>
        <v>5.6357254290171604E-2</v>
      </c>
    </row>
    <row r="13" spans="1:17" ht="19.899999999999999" customHeight="1" x14ac:dyDescent="0.25">
      <c r="A13" s="29">
        <v>7</v>
      </c>
      <c r="B13" s="51" t="s">
        <v>19</v>
      </c>
      <c r="C13" s="12" t="s">
        <v>15</v>
      </c>
      <c r="D13" s="11">
        <v>1</v>
      </c>
      <c r="E13" s="56">
        <v>31900</v>
      </c>
      <c r="F13" s="31">
        <f t="shared" si="0"/>
        <v>6061</v>
      </c>
      <c r="G13" s="32">
        <f t="shared" si="1"/>
        <v>37961</v>
      </c>
      <c r="H13" s="58">
        <v>33100</v>
      </c>
      <c r="I13" s="33">
        <f t="shared" si="2"/>
        <v>6289</v>
      </c>
      <c r="J13" s="34">
        <f t="shared" si="3"/>
        <v>39389</v>
      </c>
      <c r="K13" s="58">
        <v>34965</v>
      </c>
      <c r="L13" s="31">
        <f t="shared" si="4"/>
        <v>6643</v>
      </c>
      <c r="M13" s="35">
        <f t="shared" si="5"/>
        <v>41608</v>
      </c>
      <c r="O13" s="37">
        <f t="shared" si="6"/>
        <v>33322</v>
      </c>
      <c r="P13" s="38">
        <f t="shared" si="7"/>
        <v>1838</v>
      </c>
      <c r="Q13" s="39">
        <f t="shared" si="8"/>
        <v>5.5158753976351962E-2</v>
      </c>
    </row>
    <row r="14" spans="1:17" ht="19.899999999999999" customHeight="1" x14ac:dyDescent="0.25">
      <c r="A14" s="29">
        <v>8</v>
      </c>
      <c r="B14" s="51" t="s">
        <v>20</v>
      </c>
      <c r="C14" s="12" t="s">
        <v>15</v>
      </c>
      <c r="D14" s="11">
        <v>1</v>
      </c>
      <c r="E14" s="56">
        <v>30000</v>
      </c>
      <c r="F14" s="31">
        <f t="shared" si="0"/>
        <v>5700</v>
      </c>
      <c r="G14" s="32">
        <f t="shared" si="1"/>
        <v>35700</v>
      </c>
      <c r="H14" s="58">
        <v>31200</v>
      </c>
      <c r="I14" s="33">
        <f t="shared" si="2"/>
        <v>5928</v>
      </c>
      <c r="J14" s="34">
        <f t="shared" si="3"/>
        <v>37128</v>
      </c>
      <c r="K14" s="58">
        <v>32967</v>
      </c>
      <c r="L14" s="31">
        <f t="shared" si="4"/>
        <v>6264</v>
      </c>
      <c r="M14" s="35">
        <f t="shared" si="5"/>
        <v>39231</v>
      </c>
      <c r="O14" s="37">
        <f t="shared" si="6"/>
        <v>31389</v>
      </c>
      <c r="P14" s="38">
        <f t="shared" si="7"/>
        <v>1776</v>
      </c>
      <c r="Q14" s="39">
        <f t="shared" si="8"/>
        <v>5.6580330689094904E-2</v>
      </c>
    </row>
    <row r="15" spans="1:17" ht="19.899999999999999" customHeight="1" x14ac:dyDescent="0.25">
      <c r="A15" s="29">
        <v>9</v>
      </c>
      <c r="B15" s="51" t="s">
        <v>21</v>
      </c>
      <c r="C15" s="12" t="s">
        <v>15</v>
      </c>
      <c r="D15" s="11">
        <v>1</v>
      </c>
      <c r="E15" s="56">
        <v>36400</v>
      </c>
      <c r="F15" s="31">
        <f t="shared" si="0"/>
        <v>6916</v>
      </c>
      <c r="G15" s="32">
        <f t="shared" si="1"/>
        <v>43316</v>
      </c>
      <c r="H15" s="58">
        <v>37800</v>
      </c>
      <c r="I15" s="33">
        <f t="shared" si="2"/>
        <v>7182</v>
      </c>
      <c r="J15" s="34">
        <f t="shared" si="3"/>
        <v>44982</v>
      </c>
      <c r="K15" s="58">
        <v>39960</v>
      </c>
      <c r="L15" s="31">
        <f t="shared" si="4"/>
        <v>7592</v>
      </c>
      <c r="M15" s="35">
        <f t="shared" si="5"/>
        <v>47552</v>
      </c>
      <c r="O15" s="37">
        <f t="shared" si="6"/>
        <v>38053</v>
      </c>
      <c r="P15" s="38">
        <f t="shared" si="7"/>
        <v>2134</v>
      </c>
      <c r="Q15" s="39">
        <f t="shared" si="8"/>
        <v>5.6079678343363207E-2</v>
      </c>
    </row>
    <row r="16" spans="1:17" ht="19.899999999999999" customHeight="1" x14ac:dyDescent="0.25">
      <c r="A16" s="29">
        <v>10</v>
      </c>
      <c r="B16" s="51" t="s">
        <v>22</v>
      </c>
      <c r="C16" s="12" t="s">
        <v>15</v>
      </c>
      <c r="D16" s="11">
        <v>1</v>
      </c>
      <c r="E16" s="56">
        <v>6700</v>
      </c>
      <c r="F16" s="31">
        <f t="shared" si="0"/>
        <v>1273</v>
      </c>
      <c r="G16" s="32">
        <f t="shared" si="1"/>
        <v>7973</v>
      </c>
      <c r="H16" s="58">
        <v>7000</v>
      </c>
      <c r="I16" s="33">
        <f t="shared" si="2"/>
        <v>1330</v>
      </c>
      <c r="J16" s="34">
        <f t="shared" si="3"/>
        <v>8330</v>
      </c>
      <c r="K16" s="58">
        <v>7326</v>
      </c>
      <c r="L16" s="31">
        <f t="shared" si="4"/>
        <v>1392</v>
      </c>
      <c r="M16" s="35">
        <f t="shared" si="5"/>
        <v>8718</v>
      </c>
      <c r="O16" s="37">
        <f t="shared" si="6"/>
        <v>7009</v>
      </c>
      <c r="P16" s="38">
        <f t="shared" si="7"/>
        <v>373</v>
      </c>
      <c r="Q16" s="39">
        <f t="shared" si="8"/>
        <v>5.321729205307462E-2</v>
      </c>
    </row>
    <row r="17" spans="1:17" ht="19.899999999999999" customHeight="1" x14ac:dyDescent="0.25">
      <c r="A17" s="29">
        <v>11</v>
      </c>
      <c r="B17" s="51" t="s">
        <v>23</v>
      </c>
      <c r="C17" s="12" t="s">
        <v>15</v>
      </c>
      <c r="D17" s="11">
        <v>1</v>
      </c>
      <c r="E17" s="56">
        <v>22800</v>
      </c>
      <c r="F17" s="31">
        <f t="shared" si="0"/>
        <v>4332</v>
      </c>
      <c r="G17" s="32">
        <f t="shared" si="1"/>
        <v>27132</v>
      </c>
      <c r="H17" s="58">
        <v>23700</v>
      </c>
      <c r="I17" s="33">
        <f t="shared" si="2"/>
        <v>4503</v>
      </c>
      <c r="J17" s="34">
        <f t="shared" si="3"/>
        <v>28203</v>
      </c>
      <c r="K17" s="58">
        <v>24975</v>
      </c>
      <c r="L17" s="31">
        <f t="shared" si="4"/>
        <v>4745</v>
      </c>
      <c r="M17" s="35">
        <f t="shared" si="5"/>
        <v>29720</v>
      </c>
      <c r="O17" s="37">
        <f t="shared" si="6"/>
        <v>23825</v>
      </c>
      <c r="P17" s="38">
        <f t="shared" si="7"/>
        <v>1300</v>
      </c>
      <c r="Q17" s="39">
        <f t="shared" si="8"/>
        <v>5.4564533053515218E-2</v>
      </c>
    </row>
    <row r="18" spans="1:17" ht="19.899999999999999" customHeight="1" x14ac:dyDescent="0.25">
      <c r="A18" s="29">
        <v>12</v>
      </c>
      <c r="B18" s="51" t="s">
        <v>56</v>
      </c>
      <c r="C18" s="12" t="s">
        <v>15</v>
      </c>
      <c r="D18" s="11">
        <v>1</v>
      </c>
      <c r="E18" s="56">
        <v>33300</v>
      </c>
      <c r="F18" s="31">
        <f t="shared" si="0"/>
        <v>6327</v>
      </c>
      <c r="G18" s="32">
        <f t="shared" si="1"/>
        <v>39627</v>
      </c>
      <c r="H18" s="58">
        <v>34600</v>
      </c>
      <c r="I18" s="33">
        <f t="shared" si="2"/>
        <v>6574</v>
      </c>
      <c r="J18" s="34">
        <f t="shared" si="3"/>
        <v>41174</v>
      </c>
      <c r="K18" s="58">
        <v>36519</v>
      </c>
      <c r="L18" s="31">
        <f t="shared" si="4"/>
        <v>6939</v>
      </c>
      <c r="M18" s="35">
        <f t="shared" si="5"/>
        <v>43458</v>
      </c>
      <c r="O18" s="37">
        <f t="shared" si="6"/>
        <v>34806</v>
      </c>
      <c r="P18" s="38">
        <f t="shared" si="7"/>
        <v>1927</v>
      </c>
      <c r="Q18" s="39">
        <f t="shared" si="8"/>
        <v>5.5364017698098032E-2</v>
      </c>
    </row>
    <row r="19" spans="1:17" ht="19.899999999999999" customHeight="1" x14ac:dyDescent="0.25">
      <c r="A19" s="29">
        <v>13</v>
      </c>
      <c r="B19" s="51" t="s">
        <v>57</v>
      </c>
      <c r="C19" s="12" t="s">
        <v>15</v>
      </c>
      <c r="D19" s="11">
        <v>1</v>
      </c>
      <c r="E19" s="56">
        <v>114000</v>
      </c>
      <c r="F19" s="31">
        <f t="shared" si="0"/>
        <v>21660</v>
      </c>
      <c r="G19" s="32">
        <f t="shared" si="1"/>
        <v>135660</v>
      </c>
      <c r="H19" s="58">
        <v>118500</v>
      </c>
      <c r="I19" s="33">
        <f t="shared" si="2"/>
        <v>22515</v>
      </c>
      <c r="J19" s="34">
        <f t="shared" si="3"/>
        <v>141015</v>
      </c>
      <c r="K19" s="58">
        <v>125208</v>
      </c>
      <c r="L19" s="31">
        <f t="shared" si="4"/>
        <v>23790</v>
      </c>
      <c r="M19" s="35">
        <f t="shared" si="5"/>
        <v>148998</v>
      </c>
      <c r="O19" s="37">
        <f t="shared" si="6"/>
        <v>119236</v>
      </c>
      <c r="P19" s="38">
        <f t="shared" si="7"/>
        <v>6712</v>
      </c>
      <c r="Q19" s="39">
        <f t="shared" si="8"/>
        <v>5.6291723975980409E-2</v>
      </c>
    </row>
    <row r="20" spans="1:17" ht="19.899999999999999" customHeight="1" x14ac:dyDescent="0.25">
      <c r="A20" s="29">
        <v>14</v>
      </c>
      <c r="B20" s="51" t="s">
        <v>58</v>
      </c>
      <c r="C20" s="12" t="s">
        <v>15</v>
      </c>
      <c r="D20" s="11">
        <v>1</v>
      </c>
      <c r="E20" s="56">
        <v>376700</v>
      </c>
      <c r="F20" s="31">
        <f t="shared" si="0"/>
        <v>71573</v>
      </c>
      <c r="G20" s="32">
        <f t="shared" si="1"/>
        <v>448273</v>
      </c>
      <c r="H20" s="58">
        <v>391600</v>
      </c>
      <c r="I20" s="33">
        <f t="shared" si="2"/>
        <v>74404</v>
      </c>
      <c r="J20" s="34">
        <f t="shared" si="3"/>
        <v>466004</v>
      </c>
      <c r="K20" s="58">
        <v>413919</v>
      </c>
      <c r="L20" s="31">
        <f t="shared" si="4"/>
        <v>78645</v>
      </c>
      <c r="M20" s="35">
        <f t="shared" si="5"/>
        <v>492564</v>
      </c>
      <c r="O20" s="37">
        <f t="shared" si="6"/>
        <v>394073</v>
      </c>
      <c r="P20" s="38">
        <f t="shared" si="7"/>
        <v>22292</v>
      </c>
      <c r="Q20" s="39">
        <f t="shared" si="8"/>
        <v>5.6568199293024389E-2</v>
      </c>
    </row>
    <row r="21" spans="1:17" ht="19.899999999999999" customHeight="1" x14ac:dyDescent="0.25">
      <c r="A21" s="29">
        <v>15</v>
      </c>
      <c r="B21" s="51" t="s">
        <v>59</v>
      </c>
      <c r="C21" s="12" t="s">
        <v>15</v>
      </c>
      <c r="D21" s="11">
        <v>1</v>
      </c>
      <c r="E21" s="56">
        <v>99200</v>
      </c>
      <c r="F21" s="31">
        <f t="shared" si="0"/>
        <v>18848</v>
      </c>
      <c r="G21" s="32">
        <f t="shared" si="1"/>
        <v>118048</v>
      </c>
      <c r="H21" s="58">
        <v>103200</v>
      </c>
      <c r="I21" s="33">
        <f t="shared" si="2"/>
        <v>19608</v>
      </c>
      <c r="J21" s="34">
        <f t="shared" si="3"/>
        <v>122808</v>
      </c>
      <c r="K21" s="58">
        <v>109002</v>
      </c>
      <c r="L21" s="31">
        <f t="shared" si="4"/>
        <v>20710</v>
      </c>
      <c r="M21" s="35">
        <f t="shared" si="5"/>
        <v>129712</v>
      </c>
      <c r="O21" s="37">
        <f t="shared" si="6"/>
        <v>103801</v>
      </c>
      <c r="P21" s="38">
        <f t="shared" si="7"/>
        <v>5865</v>
      </c>
      <c r="Q21" s="39">
        <f t="shared" si="8"/>
        <v>5.650234583481855E-2</v>
      </c>
    </row>
    <row r="22" spans="1:17" ht="19.899999999999999" customHeight="1" x14ac:dyDescent="0.25">
      <c r="A22" s="29">
        <v>16</v>
      </c>
      <c r="B22" s="80" t="s">
        <v>60</v>
      </c>
      <c r="C22" s="13" t="s">
        <v>15</v>
      </c>
      <c r="D22" s="15">
        <v>1</v>
      </c>
      <c r="E22" s="56">
        <v>18800</v>
      </c>
      <c r="F22" s="31">
        <f t="shared" si="0"/>
        <v>3572</v>
      </c>
      <c r="G22" s="32">
        <f t="shared" si="1"/>
        <v>22372</v>
      </c>
      <c r="H22" s="58">
        <v>19000</v>
      </c>
      <c r="I22" s="33">
        <f t="shared" si="2"/>
        <v>3610</v>
      </c>
      <c r="J22" s="34">
        <f t="shared" si="3"/>
        <v>22610</v>
      </c>
      <c r="K22" s="58">
        <v>19800</v>
      </c>
      <c r="L22" s="31">
        <f t="shared" si="4"/>
        <v>3762</v>
      </c>
      <c r="M22" s="35">
        <f t="shared" si="5"/>
        <v>23562</v>
      </c>
      <c r="O22" s="37">
        <f t="shared" si="6"/>
        <v>19200</v>
      </c>
      <c r="P22" s="38">
        <f t="shared" si="7"/>
        <v>630</v>
      </c>
      <c r="Q22" s="39">
        <f t="shared" si="8"/>
        <v>3.2812500000000001E-2</v>
      </c>
    </row>
    <row r="23" spans="1:17" ht="19.899999999999999" customHeight="1" x14ac:dyDescent="0.25">
      <c r="A23" s="29">
        <v>17</v>
      </c>
      <c r="B23" s="51" t="s">
        <v>61</v>
      </c>
      <c r="C23" s="13" t="s">
        <v>15</v>
      </c>
      <c r="D23" s="15">
        <v>1</v>
      </c>
      <c r="E23" s="56">
        <v>1400</v>
      </c>
      <c r="F23" s="31">
        <f t="shared" si="0"/>
        <v>266</v>
      </c>
      <c r="G23" s="32">
        <f t="shared" si="1"/>
        <v>1666</v>
      </c>
      <c r="H23" s="58">
        <v>1400</v>
      </c>
      <c r="I23" s="33">
        <f t="shared" si="2"/>
        <v>266</v>
      </c>
      <c r="J23" s="34">
        <f t="shared" si="3"/>
        <v>1666</v>
      </c>
      <c r="K23" s="58">
        <v>1443</v>
      </c>
      <c r="L23" s="31">
        <f t="shared" si="4"/>
        <v>274</v>
      </c>
      <c r="M23" s="35">
        <f t="shared" si="5"/>
        <v>1717</v>
      </c>
      <c r="O23" s="37">
        <f t="shared" si="6"/>
        <v>1414</v>
      </c>
      <c r="P23" s="38">
        <f t="shared" si="7"/>
        <v>29</v>
      </c>
      <c r="Q23" s="39">
        <f t="shared" si="8"/>
        <v>2.050919377652051E-2</v>
      </c>
    </row>
    <row r="24" spans="1:17" ht="19.899999999999999" customHeight="1" x14ac:dyDescent="0.25">
      <c r="A24" s="29">
        <v>18</v>
      </c>
      <c r="B24" s="51" t="s">
        <v>62</v>
      </c>
      <c r="C24" s="16" t="s">
        <v>15</v>
      </c>
      <c r="D24" s="15">
        <v>1</v>
      </c>
      <c r="E24" s="56">
        <v>47700</v>
      </c>
      <c r="F24" s="31">
        <f t="shared" si="0"/>
        <v>9063</v>
      </c>
      <c r="G24" s="32">
        <f t="shared" si="1"/>
        <v>56763</v>
      </c>
      <c r="H24" s="58">
        <v>49600</v>
      </c>
      <c r="I24" s="33">
        <f t="shared" si="2"/>
        <v>9424</v>
      </c>
      <c r="J24" s="34">
        <f t="shared" si="3"/>
        <v>59024</v>
      </c>
      <c r="K24" s="58">
        <v>52392</v>
      </c>
      <c r="L24" s="31">
        <f t="shared" si="4"/>
        <v>9954</v>
      </c>
      <c r="M24" s="35">
        <f t="shared" si="5"/>
        <v>62346</v>
      </c>
      <c r="O24" s="37">
        <f t="shared" si="6"/>
        <v>49897</v>
      </c>
      <c r="P24" s="38">
        <f t="shared" si="7"/>
        <v>2808</v>
      </c>
      <c r="Q24" s="39">
        <f t="shared" si="8"/>
        <v>5.6275928412529812E-2</v>
      </c>
    </row>
    <row r="25" spans="1:17" ht="19.899999999999999" customHeight="1" x14ac:dyDescent="0.25">
      <c r="A25" s="29">
        <v>19</v>
      </c>
      <c r="B25" s="51" t="s">
        <v>63</v>
      </c>
      <c r="C25" s="16" t="s">
        <v>15</v>
      </c>
      <c r="D25" s="15">
        <v>1</v>
      </c>
      <c r="E25" s="56">
        <v>26600</v>
      </c>
      <c r="F25" s="31">
        <f t="shared" si="0"/>
        <v>5054</v>
      </c>
      <c r="G25" s="32">
        <f t="shared" si="1"/>
        <v>31654</v>
      </c>
      <c r="H25" s="58">
        <v>27700</v>
      </c>
      <c r="I25" s="33">
        <f t="shared" si="2"/>
        <v>5263</v>
      </c>
      <c r="J25" s="34">
        <f t="shared" si="3"/>
        <v>32963</v>
      </c>
      <c r="K25" s="58">
        <v>29193</v>
      </c>
      <c r="L25" s="31">
        <f t="shared" si="4"/>
        <v>5547</v>
      </c>
      <c r="M25" s="35">
        <f t="shared" si="5"/>
        <v>34740</v>
      </c>
      <c r="O25" s="37">
        <f t="shared" si="6"/>
        <v>27831</v>
      </c>
      <c r="P25" s="38">
        <f t="shared" si="7"/>
        <v>1549</v>
      </c>
      <c r="Q25" s="39">
        <f t="shared" si="8"/>
        <v>5.56573604972872E-2</v>
      </c>
    </row>
    <row r="26" spans="1:17" ht="19.899999999999999" customHeight="1" x14ac:dyDescent="0.25">
      <c r="A26" s="29">
        <v>20</v>
      </c>
      <c r="B26" s="51" t="s">
        <v>64</v>
      </c>
      <c r="C26" s="16" t="s">
        <v>15</v>
      </c>
      <c r="D26" s="15">
        <v>1</v>
      </c>
      <c r="E26" s="56">
        <v>8800</v>
      </c>
      <c r="F26" s="31">
        <f t="shared" si="0"/>
        <v>1672</v>
      </c>
      <c r="G26" s="32">
        <f t="shared" si="1"/>
        <v>10472</v>
      </c>
      <c r="H26" s="58">
        <v>9200</v>
      </c>
      <c r="I26" s="33">
        <f t="shared" si="2"/>
        <v>1748</v>
      </c>
      <c r="J26" s="34">
        <f t="shared" si="3"/>
        <v>10948</v>
      </c>
      <c r="K26" s="58">
        <v>9657</v>
      </c>
      <c r="L26" s="31">
        <f t="shared" si="4"/>
        <v>1835</v>
      </c>
      <c r="M26" s="35">
        <f t="shared" si="5"/>
        <v>11492</v>
      </c>
      <c r="O26" s="37">
        <f t="shared" si="6"/>
        <v>9219</v>
      </c>
      <c r="P26" s="38">
        <f t="shared" si="7"/>
        <v>510</v>
      </c>
      <c r="Q26" s="39">
        <f t="shared" si="8"/>
        <v>5.5320533680442562E-2</v>
      </c>
    </row>
    <row r="27" spans="1:17" ht="42.75" customHeight="1" x14ac:dyDescent="0.25">
      <c r="A27" s="29">
        <v>21</v>
      </c>
      <c r="B27" s="51" t="s">
        <v>65</v>
      </c>
      <c r="C27" s="16" t="s">
        <v>15</v>
      </c>
      <c r="D27" s="15">
        <v>1</v>
      </c>
      <c r="E27" s="56">
        <v>1111000</v>
      </c>
      <c r="F27" s="31">
        <f t="shared" si="0"/>
        <v>211090</v>
      </c>
      <c r="G27" s="32">
        <f t="shared" si="1"/>
        <v>1322090</v>
      </c>
      <c r="H27" s="58">
        <v>1155000</v>
      </c>
      <c r="I27" s="33">
        <f t="shared" si="2"/>
        <v>219450</v>
      </c>
      <c r="J27" s="34">
        <f t="shared" si="3"/>
        <v>1374450</v>
      </c>
      <c r="K27" s="58">
        <v>1221000</v>
      </c>
      <c r="L27" s="31">
        <f t="shared" si="4"/>
        <v>231990</v>
      </c>
      <c r="M27" s="35">
        <f t="shared" si="5"/>
        <v>1452990</v>
      </c>
      <c r="O27" s="37">
        <f t="shared" si="6"/>
        <v>1162333</v>
      </c>
      <c r="P27" s="38">
        <f t="shared" si="7"/>
        <v>65885</v>
      </c>
      <c r="Q27" s="39">
        <f t="shared" si="8"/>
        <v>5.6683411724523007E-2</v>
      </c>
    </row>
    <row r="28" spans="1:17" ht="31.9" customHeight="1" x14ac:dyDescent="0.25">
      <c r="A28" s="29">
        <v>22</v>
      </c>
      <c r="B28" s="51" t="s">
        <v>66</v>
      </c>
      <c r="C28" s="14" t="s">
        <v>15</v>
      </c>
      <c r="D28" s="15">
        <v>1</v>
      </c>
      <c r="E28" s="56">
        <v>696900</v>
      </c>
      <c r="F28" s="31">
        <f t="shared" si="0"/>
        <v>132411</v>
      </c>
      <c r="G28" s="32">
        <f t="shared" si="1"/>
        <v>829311</v>
      </c>
      <c r="H28" s="58">
        <v>724500</v>
      </c>
      <c r="I28" s="33">
        <f t="shared" si="2"/>
        <v>137655</v>
      </c>
      <c r="J28" s="34">
        <f t="shared" si="3"/>
        <v>862155</v>
      </c>
      <c r="K28" s="58">
        <v>765900</v>
      </c>
      <c r="L28" s="31">
        <f t="shared" si="4"/>
        <v>145521</v>
      </c>
      <c r="M28" s="35">
        <f t="shared" si="5"/>
        <v>911421</v>
      </c>
      <c r="O28" s="37">
        <f t="shared" si="6"/>
        <v>729100</v>
      </c>
      <c r="P28" s="38">
        <f t="shared" si="7"/>
        <v>41328</v>
      </c>
      <c r="Q28" s="39">
        <f t="shared" si="8"/>
        <v>5.6683582498971333E-2</v>
      </c>
    </row>
    <row r="29" spans="1:17" ht="19.899999999999999" customHeight="1" x14ac:dyDescent="0.25">
      <c r="A29" s="29">
        <v>23</v>
      </c>
      <c r="B29" s="51" t="s">
        <v>24</v>
      </c>
      <c r="C29" s="9" t="s">
        <v>15</v>
      </c>
      <c r="D29" s="11">
        <v>1</v>
      </c>
      <c r="E29" s="56">
        <v>10000</v>
      </c>
      <c r="F29" s="31">
        <f t="shared" si="0"/>
        <v>1900</v>
      </c>
      <c r="G29" s="32">
        <f t="shared" si="1"/>
        <v>11900</v>
      </c>
      <c r="H29" s="58">
        <v>10400</v>
      </c>
      <c r="I29" s="33">
        <f t="shared" si="2"/>
        <v>1976</v>
      </c>
      <c r="J29" s="34">
        <f t="shared" si="3"/>
        <v>12376</v>
      </c>
      <c r="K29" s="58">
        <v>10989</v>
      </c>
      <c r="L29" s="31">
        <f t="shared" si="4"/>
        <v>2088</v>
      </c>
      <c r="M29" s="35">
        <f t="shared" si="5"/>
        <v>13077</v>
      </c>
      <c r="O29" s="37">
        <f t="shared" si="6"/>
        <v>10463</v>
      </c>
      <c r="P29" s="38">
        <f t="shared" si="7"/>
        <v>592</v>
      </c>
      <c r="Q29" s="39">
        <f t="shared" si="8"/>
        <v>5.6580330689094904E-2</v>
      </c>
    </row>
    <row r="30" spans="1:17" ht="19.899999999999999" customHeight="1" x14ac:dyDescent="0.25">
      <c r="A30" s="29">
        <v>24</v>
      </c>
      <c r="B30" s="51" t="s">
        <v>25</v>
      </c>
      <c r="C30" s="12" t="s">
        <v>15</v>
      </c>
      <c r="D30" s="11">
        <v>1</v>
      </c>
      <c r="E30" s="56">
        <v>22300</v>
      </c>
      <c r="F30" s="31">
        <f t="shared" si="0"/>
        <v>4237</v>
      </c>
      <c r="G30" s="32">
        <f t="shared" si="1"/>
        <v>26537</v>
      </c>
      <c r="H30" s="58">
        <v>23100</v>
      </c>
      <c r="I30" s="33">
        <f t="shared" si="2"/>
        <v>4389</v>
      </c>
      <c r="J30" s="34">
        <f t="shared" si="3"/>
        <v>27489</v>
      </c>
      <c r="K30" s="58">
        <v>24420</v>
      </c>
      <c r="L30" s="31">
        <f t="shared" si="4"/>
        <v>4640</v>
      </c>
      <c r="M30" s="35">
        <f t="shared" si="5"/>
        <v>29060</v>
      </c>
      <c r="O30" s="37">
        <f t="shared" si="6"/>
        <v>23273</v>
      </c>
      <c r="P30" s="38">
        <f t="shared" si="7"/>
        <v>1274</v>
      </c>
      <c r="Q30" s="39">
        <f t="shared" si="8"/>
        <v>5.4741545997507843E-2</v>
      </c>
    </row>
    <row r="31" spans="1:17" ht="34.5" customHeight="1" x14ac:dyDescent="0.25">
      <c r="A31" s="29">
        <v>25</v>
      </c>
      <c r="B31" s="51" t="s">
        <v>67</v>
      </c>
      <c r="C31" s="12" t="s">
        <v>15</v>
      </c>
      <c r="D31" s="11">
        <v>1</v>
      </c>
      <c r="E31" s="56">
        <v>717100</v>
      </c>
      <c r="F31" s="31">
        <f t="shared" si="0"/>
        <v>136249</v>
      </c>
      <c r="G31" s="32">
        <f t="shared" si="1"/>
        <v>853349</v>
      </c>
      <c r="H31" s="58">
        <v>745500</v>
      </c>
      <c r="I31" s="33">
        <f t="shared" si="2"/>
        <v>141645</v>
      </c>
      <c r="J31" s="34">
        <f t="shared" si="3"/>
        <v>887145</v>
      </c>
      <c r="K31" s="58">
        <v>788100</v>
      </c>
      <c r="L31" s="31">
        <f t="shared" si="4"/>
        <v>149739</v>
      </c>
      <c r="M31" s="35">
        <f t="shared" si="5"/>
        <v>937839</v>
      </c>
      <c r="O31" s="37">
        <f t="shared" si="6"/>
        <v>750233</v>
      </c>
      <c r="P31" s="38">
        <f t="shared" si="7"/>
        <v>42526</v>
      </c>
      <c r="Q31" s="39">
        <f t="shared" si="8"/>
        <v>5.6683723589871414E-2</v>
      </c>
    </row>
    <row r="32" spans="1:17" ht="75.75" customHeight="1" x14ac:dyDescent="0.25">
      <c r="A32" s="29">
        <v>26</v>
      </c>
      <c r="B32" s="51" t="s">
        <v>68</v>
      </c>
      <c r="C32" s="12" t="s">
        <v>15</v>
      </c>
      <c r="D32" s="11">
        <v>1</v>
      </c>
      <c r="E32" s="56">
        <v>33400</v>
      </c>
      <c r="F32" s="57">
        <f>ROUND(E32*5%,0)</f>
        <v>1670</v>
      </c>
      <c r="G32" s="32">
        <f>ROUND(E32+F32,0)</f>
        <v>35070</v>
      </c>
      <c r="H32" s="58">
        <v>34700</v>
      </c>
      <c r="I32" s="61">
        <f>ROUND(H32*5%,0)</f>
        <v>1735</v>
      </c>
      <c r="J32" s="34">
        <f t="shared" si="3"/>
        <v>36435</v>
      </c>
      <c r="K32" s="58">
        <v>36630</v>
      </c>
      <c r="L32" s="57">
        <f>ROUND(K32*5%,0)</f>
        <v>1832</v>
      </c>
      <c r="M32" s="35">
        <f t="shared" si="5"/>
        <v>38462</v>
      </c>
      <c r="O32" s="37">
        <f t="shared" si="6"/>
        <v>34910</v>
      </c>
      <c r="P32" s="38">
        <f t="shared" si="7"/>
        <v>1707</v>
      </c>
      <c r="Q32" s="39">
        <f t="shared" si="8"/>
        <v>4.8897164136350618E-2</v>
      </c>
    </row>
    <row r="33" spans="1:17" ht="126.75" customHeight="1" x14ac:dyDescent="0.25">
      <c r="A33" s="29">
        <v>27</v>
      </c>
      <c r="B33" s="51" t="s">
        <v>69</v>
      </c>
      <c r="C33" s="12" t="s">
        <v>15</v>
      </c>
      <c r="D33" s="11">
        <v>1</v>
      </c>
      <c r="E33" s="56">
        <v>753400</v>
      </c>
      <c r="F33" s="57">
        <f>ROUND(E33*5%,0)</f>
        <v>37670</v>
      </c>
      <c r="G33" s="32">
        <f>ROUND(E33+F33,0)</f>
        <v>791070</v>
      </c>
      <c r="H33" s="58">
        <v>783200</v>
      </c>
      <c r="I33" s="61">
        <f>ROUND(H33*5%,0)</f>
        <v>39160</v>
      </c>
      <c r="J33" s="34">
        <f t="shared" si="3"/>
        <v>822360</v>
      </c>
      <c r="K33" s="58">
        <v>827949</v>
      </c>
      <c r="L33" s="57">
        <f>ROUND(K33*5%,0)</f>
        <v>41397</v>
      </c>
      <c r="M33" s="35">
        <f t="shared" si="5"/>
        <v>869346</v>
      </c>
      <c r="O33" s="37">
        <f t="shared" si="6"/>
        <v>788183</v>
      </c>
      <c r="P33" s="38">
        <f t="shared" si="7"/>
        <v>39399</v>
      </c>
      <c r="Q33" s="39">
        <f t="shared" si="8"/>
        <v>4.9987122279978126E-2</v>
      </c>
    </row>
    <row r="34" spans="1:17" ht="19.899999999999999" customHeight="1" x14ac:dyDescent="0.25">
      <c r="A34" s="29">
        <v>28</v>
      </c>
      <c r="B34" s="51" t="s">
        <v>26</v>
      </c>
      <c r="C34" s="12" t="s">
        <v>15</v>
      </c>
      <c r="D34" s="11">
        <v>1</v>
      </c>
      <c r="E34" s="56">
        <v>17200</v>
      </c>
      <c r="F34" s="31">
        <f t="shared" si="0"/>
        <v>3268</v>
      </c>
      <c r="G34" s="32">
        <f t="shared" si="1"/>
        <v>20468</v>
      </c>
      <c r="H34" s="58">
        <v>17900</v>
      </c>
      <c r="I34" s="33">
        <f t="shared" si="2"/>
        <v>3401</v>
      </c>
      <c r="J34" s="34">
        <f t="shared" si="3"/>
        <v>21301</v>
      </c>
      <c r="K34" s="58">
        <v>18870</v>
      </c>
      <c r="L34" s="31">
        <f t="shared" si="4"/>
        <v>3585</v>
      </c>
      <c r="M34" s="35">
        <f t="shared" si="5"/>
        <v>22455</v>
      </c>
      <c r="O34" s="37">
        <f t="shared" si="6"/>
        <v>17990</v>
      </c>
      <c r="P34" s="38">
        <f t="shared" si="7"/>
        <v>998</v>
      </c>
      <c r="Q34" s="39">
        <f t="shared" si="8"/>
        <v>5.5475264035575317E-2</v>
      </c>
    </row>
    <row r="35" spans="1:17" ht="19.899999999999999" customHeight="1" x14ac:dyDescent="0.25">
      <c r="A35" s="29">
        <v>29</v>
      </c>
      <c r="B35" s="51" t="s">
        <v>70</v>
      </c>
      <c r="C35" s="9" t="s">
        <v>15</v>
      </c>
      <c r="D35" s="11">
        <v>1</v>
      </c>
      <c r="E35" s="56">
        <v>414100</v>
      </c>
      <c r="F35" s="31">
        <f t="shared" si="0"/>
        <v>78679</v>
      </c>
      <c r="G35" s="32">
        <f t="shared" si="1"/>
        <v>492779</v>
      </c>
      <c r="H35" s="58">
        <v>430500</v>
      </c>
      <c r="I35" s="33">
        <f t="shared" si="2"/>
        <v>81795</v>
      </c>
      <c r="J35" s="34">
        <f t="shared" si="3"/>
        <v>512295</v>
      </c>
      <c r="K35" s="58">
        <v>455100</v>
      </c>
      <c r="L35" s="31">
        <f t="shared" si="4"/>
        <v>86469</v>
      </c>
      <c r="M35" s="35">
        <f t="shared" si="5"/>
        <v>541569</v>
      </c>
      <c r="O35" s="37">
        <f t="shared" si="6"/>
        <v>433233</v>
      </c>
      <c r="P35" s="38">
        <f t="shared" si="7"/>
        <v>24557</v>
      </c>
      <c r="Q35" s="39">
        <f t="shared" si="8"/>
        <v>5.6683124323401037E-2</v>
      </c>
    </row>
    <row r="36" spans="1:17" ht="57" customHeight="1" x14ac:dyDescent="0.25">
      <c r="A36" s="29">
        <v>30</v>
      </c>
      <c r="B36" s="51" t="s">
        <v>71</v>
      </c>
      <c r="C36" s="74" t="s">
        <v>15</v>
      </c>
      <c r="D36" s="11">
        <v>1</v>
      </c>
      <c r="E36" s="56">
        <v>33400</v>
      </c>
      <c r="F36" s="57">
        <f>ROUND(E36*5%,0)</f>
        <v>1670</v>
      </c>
      <c r="G36" s="32">
        <f t="shared" si="1"/>
        <v>35070</v>
      </c>
      <c r="H36" s="58">
        <v>34700</v>
      </c>
      <c r="I36" s="61">
        <f>ROUND(H36*5%,0)</f>
        <v>1735</v>
      </c>
      <c r="J36" s="34">
        <f t="shared" si="3"/>
        <v>36435</v>
      </c>
      <c r="K36" s="58">
        <v>36630</v>
      </c>
      <c r="L36" s="57">
        <f>ROUND(K36*5%,0)</f>
        <v>1832</v>
      </c>
      <c r="M36" s="35">
        <f t="shared" si="5"/>
        <v>38462</v>
      </c>
      <c r="O36" s="37">
        <f t="shared" si="6"/>
        <v>34910</v>
      </c>
      <c r="P36" s="38">
        <f t="shared" si="7"/>
        <v>1707</v>
      </c>
      <c r="Q36" s="39">
        <f t="shared" si="8"/>
        <v>4.8897164136350618E-2</v>
      </c>
    </row>
    <row r="37" spans="1:17" ht="26.25" customHeight="1" x14ac:dyDescent="0.25">
      <c r="A37" s="29">
        <v>31</v>
      </c>
      <c r="B37" s="51" t="s">
        <v>27</v>
      </c>
      <c r="C37" s="75" t="s">
        <v>28</v>
      </c>
      <c r="D37" s="11">
        <v>1</v>
      </c>
      <c r="E37" s="56">
        <v>137400</v>
      </c>
      <c r="F37" s="31">
        <f t="shared" si="0"/>
        <v>26106</v>
      </c>
      <c r="G37" s="32">
        <f>ROUND(E37+F37,0)</f>
        <v>163506</v>
      </c>
      <c r="H37" s="58">
        <v>142800</v>
      </c>
      <c r="I37" s="33">
        <f t="shared" si="2"/>
        <v>27132</v>
      </c>
      <c r="J37" s="34">
        <f t="shared" si="3"/>
        <v>169932</v>
      </c>
      <c r="K37" s="58">
        <v>150960</v>
      </c>
      <c r="L37" s="31">
        <f t="shared" si="4"/>
        <v>28682</v>
      </c>
      <c r="M37" s="35">
        <f t="shared" si="5"/>
        <v>179642</v>
      </c>
      <c r="O37" s="37">
        <f t="shared" si="6"/>
        <v>143720</v>
      </c>
      <c r="P37" s="38">
        <f t="shared" si="7"/>
        <v>8124</v>
      </c>
      <c r="Q37" s="39">
        <f t="shared" si="8"/>
        <v>5.6526579460061233E-2</v>
      </c>
    </row>
    <row r="38" spans="1:17" ht="19.899999999999999" customHeight="1" x14ac:dyDescent="0.25">
      <c r="A38" s="29">
        <v>32</v>
      </c>
      <c r="B38" s="51" t="s">
        <v>72</v>
      </c>
      <c r="C38" s="74" t="s">
        <v>15</v>
      </c>
      <c r="D38" s="11">
        <v>1</v>
      </c>
      <c r="E38" s="56">
        <v>47500</v>
      </c>
      <c r="F38" s="31">
        <f t="shared" si="0"/>
        <v>9025</v>
      </c>
      <c r="G38" s="32">
        <f t="shared" si="1"/>
        <v>56525</v>
      </c>
      <c r="H38" s="58">
        <v>49400</v>
      </c>
      <c r="I38" s="33">
        <f t="shared" si="2"/>
        <v>9386</v>
      </c>
      <c r="J38" s="34">
        <f t="shared" si="3"/>
        <v>58786</v>
      </c>
      <c r="K38" s="58">
        <v>52170</v>
      </c>
      <c r="L38" s="31">
        <f t="shared" si="4"/>
        <v>9912</v>
      </c>
      <c r="M38" s="35">
        <f t="shared" si="5"/>
        <v>62082</v>
      </c>
      <c r="O38" s="37">
        <f t="shared" si="6"/>
        <v>49690</v>
      </c>
      <c r="P38" s="38">
        <f t="shared" si="7"/>
        <v>2795</v>
      </c>
      <c r="Q38" s="39">
        <f t="shared" si="8"/>
        <v>5.6248742201650229E-2</v>
      </c>
    </row>
    <row r="39" spans="1:17" ht="19.899999999999999" customHeight="1" x14ac:dyDescent="0.25">
      <c r="A39" s="29">
        <v>33</v>
      </c>
      <c r="B39" s="51" t="s">
        <v>29</v>
      </c>
      <c r="C39" s="75" t="s">
        <v>30</v>
      </c>
      <c r="D39" s="11">
        <v>1</v>
      </c>
      <c r="E39" s="56">
        <v>5500</v>
      </c>
      <c r="F39" s="31">
        <f t="shared" si="0"/>
        <v>1045</v>
      </c>
      <c r="G39" s="32">
        <f t="shared" si="1"/>
        <v>6545</v>
      </c>
      <c r="H39" s="58">
        <v>5700</v>
      </c>
      <c r="I39" s="33">
        <f t="shared" si="2"/>
        <v>1083</v>
      </c>
      <c r="J39" s="34">
        <f t="shared" si="3"/>
        <v>6783</v>
      </c>
      <c r="K39" s="58">
        <v>5994</v>
      </c>
      <c r="L39" s="31">
        <f t="shared" si="4"/>
        <v>1139</v>
      </c>
      <c r="M39" s="35">
        <f t="shared" si="5"/>
        <v>7133</v>
      </c>
      <c r="O39" s="37">
        <f t="shared" si="6"/>
        <v>5731</v>
      </c>
      <c r="P39" s="38">
        <f t="shared" si="7"/>
        <v>296</v>
      </c>
      <c r="Q39" s="39">
        <f t="shared" si="8"/>
        <v>5.1648926888850116E-2</v>
      </c>
    </row>
    <row r="40" spans="1:17" ht="19.899999999999999" customHeight="1" x14ac:dyDescent="0.25">
      <c r="A40" s="29">
        <v>34</v>
      </c>
      <c r="B40" s="51" t="s">
        <v>73</v>
      </c>
      <c r="C40" s="75" t="s">
        <v>28</v>
      </c>
      <c r="D40" s="11">
        <v>1</v>
      </c>
      <c r="E40" s="56">
        <v>121200</v>
      </c>
      <c r="F40" s="31">
        <f t="shared" si="0"/>
        <v>23028</v>
      </c>
      <c r="G40" s="32">
        <f t="shared" si="1"/>
        <v>144228</v>
      </c>
      <c r="H40" s="58">
        <v>126000</v>
      </c>
      <c r="I40" s="31">
        <f t="shared" si="2"/>
        <v>23940</v>
      </c>
      <c r="J40" s="35">
        <f t="shared" si="3"/>
        <v>149940</v>
      </c>
      <c r="K40" s="58">
        <v>133200</v>
      </c>
      <c r="L40" s="31">
        <f t="shared" si="4"/>
        <v>25308</v>
      </c>
      <c r="M40" s="35">
        <f t="shared" si="5"/>
        <v>158508</v>
      </c>
      <c r="O40" s="37">
        <f t="shared" si="6"/>
        <v>126800</v>
      </c>
      <c r="P40" s="38">
        <f t="shared" si="7"/>
        <v>7187</v>
      </c>
      <c r="Q40" s="39">
        <f t="shared" si="8"/>
        <v>5.6679810725552053E-2</v>
      </c>
    </row>
    <row r="41" spans="1:17" ht="19.899999999999999" customHeight="1" x14ac:dyDescent="0.25">
      <c r="A41" s="29">
        <v>35</v>
      </c>
      <c r="B41" s="51" t="s">
        <v>74</v>
      </c>
      <c r="C41" s="75" t="s">
        <v>30</v>
      </c>
      <c r="D41" s="11">
        <v>1</v>
      </c>
      <c r="E41" s="56">
        <v>2100</v>
      </c>
      <c r="F41" s="31">
        <f t="shared" si="0"/>
        <v>399</v>
      </c>
      <c r="G41" s="32">
        <f t="shared" si="1"/>
        <v>2499</v>
      </c>
      <c r="H41" s="58">
        <v>2100</v>
      </c>
      <c r="I41" s="33">
        <f t="shared" si="2"/>
        <v>399</v>
      </c>
      <c r="J41" s="34">
        <f t="shared" ref="J41:J94" si="9">ROUND(H41+I41,0)</f>
        <v>2499</v>
      </c>
      <c r="K41" s="58">
        <v>2220</v>
      </c>
      <c r="L41" s="31">
        <f t="shared" si="4"/>
        <v>422</v>
      </c>
      <c r="M41" s="35">
        <f t="shared" ref="M41:M94" si="10">ROUND(K41+L41,0)</f>
        <v>2642</v>
      </c>
      <c r="O41" s="37">
        <f t="shared" si="6"/>
        <v>2140</v>
      </c>
      <c r="P41" s="38">
        <f t="shared" si="7"/>
        <v>83</v>
      </c>
      <c r="Q41" s="39">
        <f t="shared" si="8"/>
        <v>3.8785046728971963E-2</v>
      </c>
    </row>
    <row r="42" spans="1:17" ht="19.899999999999999" customHeight="1" x14ac:dyDescent="0.25">
      <c r="A42" s="29">
        <v>36</v>
      </c>
      <c r="B42" s="51" t="s">
        <v>75</v>
      </c>
      <c r="C42" s="75" t="s">
        <v>30</v>
      </c>
      <c r="D42" s="11">
        <v>1</v>
      </c>
      <c r="E42" s="56">
        <v>2400</v>
      </c>
      <c r="F42" s="31">
        <f t="shared" si="0"/>
        <v>456</v>
      </c>
      <c r="G42" s="32">
        <f t="shared" si="1"/>
        <v>2856</v>
      </c>
      <c r="H42" s="58">
        <v>2500</v>
      </c>
      <c r="I42" s="33">
        <f t="shared" si="2"/>
        <v>475</v>
      </c>
      <c r="J42" s="34">
        <f t="shared" si="9"/>
        <v>2975</v>
      </c>
      <c r="K42" s="58">
        <v>2553</v>
      </c>
      <c r="L42" s="31">
        <f t="shared" si="4"/>
        <v>485</v>
      </c>
      <c r="M42" s="35">
        <f t="shared" si="10"/>
        <v>3038</v>
      </c>
      <c r="O42" s="37">
        <f t="shared" si="6"/>
        <v>2484</v>
      </c>
      <c r="P42" s="38">
        <f t="shared" si="7"/>
        <v>92</v>
      </c>
      <c r="Q42" s="39">
        <f t="shared" si="8"/>
        <v>3.7037037037037035E-2</v>
      </c>
    </row>
    <row r="43" spans="1:17" ht="19.899999999999999" customHeight="1" x14ac:dyDescent="0.25">
      <c r="A43" s="29">
        <v>37</v>
      </c>
      <c r="B43" s="51" t="s">
        <v>76</v>
      </c>
      <c r="C43" s="76" t="s">
        <v>28</v>
      </c>
      <c r="D43" s="11">
        <v>1</v>
      </c>
      <c r="E43" s="56">
        <v>925400</v>
      </c>
      <c r="F43" s="31">
        <f t="shared" si="0"/>
        <v>175826</v>
      </c>
      <c r="G43" s="32">
        <f t="shared" si="1"/>
        <v>1101226</v>
      </c>
      <c r="H43" s="58">
        <v>962100</v>
      </c>
      <c r="I43" s="33">
        <f t="shared" si="2"/>
        <v>182799</v>
      </c>
      <c r="J43" s="34">
        <f t="shared" si="9"/>
        <v>1144899</v>
      </c>
      <c r="K43" s="58">
        <v>1016982</v>
      </c>
      <c r="L43" s="31">
        <f t="shared" si="4"/>
        <v>193227</v>
      </c>
      <c r="M43" s="35">
        <f t="shared" si="10"/>
        <v>1210209</v>
      </c>
      <c r="O43" s="37">
        <f t="shared" si="6"/>
        <v>968161</v>
      </c>
      <c r="P43" s="38">
        <f t="shared" si="7"/>
        <v>54848</v>
      </c>
      <c r="Q43" s="39">
        <f t="shared" si="8"/>
        <v>5.6651734577203586E-2</v>
      </c>
    </row>
    <row r="44" spans="1:17" ht="129" customHeight="1" x14ac:dyDescent="0.25">
      <c r="A44" s="29">
        <v>38</v>
      </c>
      <c r="B44" s="51" t="s">
        <v>77</v>
      </c>
      <c r="C44" s="75" t="s">
        <v>15</v>
      </c>
      <c r="D44" s="11">
        <v>1</v>
      </c>
      <c r="E44" s="56">
        <v>18100</v>
      </c>
      <c r="F44" s="31">
        <f t="shared" si="0"/>
        <v>3439</v>
      </c>
      <c r="G44" s="36">
        <f t="shared" si="1"/>
        <v>21539</v>
      </c>
      <c r="H44" s="58">
        <v>18800</v>
      </c>
      <c r="I44" s="33">
        <f t="shared" si="2"/>
        <v>3572</v>
      </c>
      <c r="J44" s="34">
        <f t="shared" si="9"/>
        <v>22372</v>
      </c>
      <c r="K44" s="58">
        <v>19869</v>
      </c>
      <c r="L44" s="31">
        <f t="shared" si="4"/>
        <v>3775</v>
      </c>
      <c r="M44" s="35">
        <f t="shared" si="10"/>
        <v>23644</v>
      </c>
      <c r="O44" s="37">
        <f t="shared" si="6"/>
        <v>18923</v>
      </c>
      <c r="P44" s="38">
        <f t="shared" si="7"/>
        <v>1060</v>
      </c>
      <c r="Q44" s="39">
        <f t="shared" si="8"/>
        <v>5.6016487871901915E-2</v>
      </c>
    </row>
    <row r="45" spans="1:17" ht="19.899999999999999" customHeight="1" x14ac:dyDescent="0.25">
      <c r="A45" s="29">
        <v>39</v>
      </c>
      <c r="B45" s="51" t="s">
        <v>78</v>
      </c>
      <c r="C45" s="12" t="s">
        <v>15</v>
      </c>
      <c r="D45" s="11">
        <v>1</v>
      </c>
      <c r="E45" s="56">
        <v>85900</v>
      </c>
      <c r="F45" s="31">
        <f t="shared" si="0"/>
        <v>16321</v>
      </c>
      <c r="G45" s="36">
        <f t="shared" si="1"/>
        <v>102221</v>
      </c>
      <c r="H45" s="58">
        <v>89300</v>
      </c>
      <c r="I45" s="33">
        <f t="shared" si="2"/>
        <v>16967</v>
      </c>
      <c r="J45" s="34">
        <f t="shared" si="9"/>
        <v>106267</v>
      </c>
      <c r="K45" s="58">
        <v>94350</v>
      </c>
      <c r="L45" s="31">
        <f t="shared" si="4"/>
        <v>17927</v>
      </c>
      <c r="M45" s="35">
        <f t="shared" si="10"/>
        <v>112277</v>
      </c>
      <c r="O45" s="37">
        <f t="shared" si="6"/>
        <v>89850</v>
      </c>
      <c r="P45" s="38">
        <f t="shared" si="7"/>
        <v>5060</v>
      </c>
      <c r="Q45" s="39">
        <f t="shared" si="8"/>
        <v>5.6316082359488033E-2</v>
      </c>
    </row>
    <row r="46" spans="1:17" ht="19.899999999999999" customHeight="1" x14ac:dyDescent="0.25">
      <c r="A46" s="29">
        <v>40</v>
      </c>
      <c r="B46" s="51" t="s">
        <v>79</v>
      </c>
      <c r="C46" s="12" t="s">
        <v>15</v>
      </c>
      <c r="D46" s="11">
        <v>1</v>
      </c>
      <c r="E46" s="56">
        <v>12100</v>
      </c>
      <c r="F46" s="31">
        <f t="shared" si="0"/>
        <v>2299</v>
      </c>
      <c r="G46" s="36">
        <f t="shared" si="1"/>
        <v>14399</v>
      </c>
      <c r="H46" s="58">
        <v>12500</v>
      </c>
      <c r="I46" s="33">
        <f t="shared" si="2"/>
        <v>2375</v>
      </c>
      <c r="J46" s="34">
        <f t="shared" si="9"/>
        <v>14875</v>
      </c>
      <c r="K46" s="58">
        <v>13209</v>
      </c>
      <c r="L46" s="31">
        <f t="shared" si="4"/>
        <v>2510</v>
      </c>
      <c r="M46" s="35">
        <f t="shared" si="10"/>
        <v>15719</v>
      </c>
      <c r="O46" s="37">
        <f t="shared" si="6"/>
        <v>12603</v>
      </c>
      <c r="P46" s="38">
        <f t="shared" si="7"/>
        <v>668</v>
      </c>
      <c r="Q46" s="39">
        <f t="shared" si="8"/>
        <v>5.3003253193684041E-2</v>
      </c>
    </row>
    <row r="47" spans="1:17" ht="19.899999999999999" customHeight="1" x14ac:dyDescent="0.25">
      <c r="A47" s="29">
        <v>41</v>
      </c>
      <c r="B47" s="51" t="s">
        <v>80</v>
      </c>
      <c r="C47" s="12" t="s">
        <v>15</v>
      </c>
      <c r="D47" s="11">
        <v>1</v>
      </c>
      <c r="E47" s="56">
        <v>12100</v>
      </c>
      <c r="F47" s="31">
        <f t="shared" si="0"/>
        <v>2299</v>
      </c>
      <c r="G47" s="36">
        <f t="shared" si="1"/>
        <v>14399</v>
      </c>
      <c r="H47" s="58">
        <v>12500</v>
      </c>
      <c r="I47" s="33">
        <f t="shared" si="2"/>
        <v>2375</v>
      </c>
      <c r="J47" s="34">
        <f t="shared" si="9"/>
        <v>14875</v>
      </c>
      <c r="K47" s="58">
        <v>13209</v>
      </c>
      <c r="L47" s="31">
        <f t="shared" si="4"/>
        <v>2510</v>
      </c>
      <c r="M47" s="35">
        <f t="shared" si="10"/>
        <v>15719</v>
      </c>
      <c r="O47" s="37">
        <f t="shared" si="6"/>
        <v>12603</v>
      </c>
      <c r="P47" s="38">
        <f t="shared" si="7"/>
        <v>668</v>
      </c>
      <c r="Q47" s="39">
        <f t="shared" si="8"/>
        <v>5.3003253193684041E-2</v>
      </c>
    </row>
    <row r="48" spans="1:17" ht="19.899999999999999" customHeight="1" x14ac:dyDescent="0.25">
      <c r="A48" s="29">
        <v>42</v>
      </c>
      <c r="B48" s="51" t="s">
        <v>81</v>
      </c>
      <c r="C48" s="12" t="s">
        <v>15</v>
      </c>
      <c r="D48" s="11">
        <v>1</v>
      </c>
      <c r="E48" s="56">
        <v>33300</v>
      </c>
      <c r="F48" s="31">
        <f t="shared" si="0"/>
        <v>6327</v>
      </c>
      <c r="G48" s="36">
        <f t="shared" si="1"/>
        <v>39627</v>
      </c>
      <c r="H48" s="58">
        <v>34600</v>
      </c>
      <c r="I48" s="33">
        <f t="shared" si="2"/>
        <v>6574</v>
      </c>
      <c r="J48" s="34">
        <f t="shared" si="9"/>
        <v>41174</v>
      </c>
      <c r="K48" s="58">
        <v>36519</v>
      </c>
      <c r="L48" s="31">
        <f t="shared" si="4"/>
        <v>6939</v>
      </c>
      <c r="M48" s="35">
        <f t="shared" si="10"/>
        <v>43458</v>
      </c>
      <c r="O48" s="37">
        <f t="shared" si="6"/>
        <v>34806</v>
      </c>
      <c r="P48" s="38">
        <f t="shared" si="7"/>
        <v>1927</v>
      </c>
      <c r="Q48" s="39">
        <f t="shared" si="8"/>
        <v>5.5364017698098032E-2</v>
      </c>
    </row>
    <row r="49" spans="1:17" ht="19.899999999999999" customHeight="1" x14ac:dyDescent="0.25">
      <c r="A49" s="29">
        <v>43</v>
      </c>
      <c r="B49" s="51" t="s">
        <v>82</v>
      </c>
      <c r="C49" s="12" t="s">
        <v>15</v>
      </c>
      <c r="D49" s="11">
        <v>1</v>
      </c>
      <c r="E49" s="56">
        <v>24700</v>
      </c>
      <c r="F49" s="31">
        <f t="shared" si="0"/>
        <v>4693</v>
      </c>
      <c r="G49" s="36">
        <f t="shared" si="1"/>
        <v>29393</v>
      </c>
      <c r="H49" s="58">
        <v>25700</v>
      </c>
      <c r="I49" s="33">
        <f t="shared" si="2"/>
        <v>4883</v>
      </c>
      <c r="J49" s="34">
        <f t="shared" si="9"/>
        <v>30583</v>
      </c>
      <c r="K49" s="58">
        <v>27084</v>
      </c>
      <c r="L49" s="31">
        <f t="shared" si="4"/>
        <v>5146</v>
      </c>
      <c r="M49" s="35">
        <f t="shared" si="10"/>
        <v>32230</v>
      </c>
      <c r="O49" s="37">
        <f t="shared" si="6"/>
        <v>25828</v>
      </c>
      <c r="P49" s="38">
        <f t="shared" si="7"/>
        <v>1425</v>
      </c>
      <c r="Q49" s="39">
        <f t="shared" si="8"/>
        <v>5.5172680811522379E-2</v>
      </c>
    </row>
    <row r="50" spans="1:17" ht="19.899999999999999" customHeight="1" x14ac:dyDescent="0.25">
      <c r="A50" s="29">
        <v>44</v>
      </c>
      <c r="B50" s="51" t="s">
        <v>83</v>
      </c>
      <c r="C50" s="17" t="s">
        <v>15</v>
      </c>
      <c r="D50" s="11">
        <v>1</v>
      </c>
      <c r="E50" s="56">
        <v>676700</v>
      </c>
      <c r="F50" s="31">
        <f t="shared" ref="F50:F51" si="11">ROUND(E50*19%,0)</f>
        <v>128573</v>
      </c>
      <c r="G50" s="36">
        <f t="shared" ref="G50:G51" si="12">ROUND(E50+F50,0)</f>
        <v>805273</v>
      </c>
      <c r="H50" s="58">
        <v>703500</v>
      </c>
      <c r="I50" s="33">
        <f t="shared" si="2"/>
        <v>133665</v>
      </c>
      <c r="J50" s="34">
        <f t="shared" si="9"/>
        <v>837165</v>
      </c>
      <c r="K50" s="58">
        <v>743700</v>
      </c>
      <c r="L50" s="31">
        <f t="shared" si="4"/>
        <v>141303</v>
      </c>
      <c r="M50" s="35">
        <f t="shared" si="10"/>
        <v>885003</v>
      </c>
      <c r="O50" s="37">
        <f t="shared" si="6"/>
        <v>707967</v>
      </c>
      <c r="P50" s="38">
        <f t="shared" si="7"/>
        <v>40130</v>
      </c>
      <c r="Q50" s="39">
        <f t="shared" si="8"/>
        <v>5.6683432984870767E-2</v>
      </c>
    </row>
    <row r="51" spans="1:17" ht="19.899999999999999" customHeight="1" x14ac:dyDescent="0.25">
      <c r="A51" s="29">
        <v>45</v>
      </c>
      <c r="B51" s="51" t="s">
        <v>84</v>
      </c>
      <c r="C51" s="17" t="s">
        <v>15</v>
      </c>
      <c r="D51" s="11">
        <v>1</v>
      </c>
      <c r="E51" s="56">
        <v>15200</v>
      </c>
      <c r="F51" s="31">
        <f t="shared" si="11"/>
        <v>2888</v>
      </c>
      <c r="G51" s="36">
        <f t="shared" si="12"/>
        <v>18088</v>
      </c>
      <c r="H51" s="58">
        <v>15800</v>
      </c>
      <c r="I51" s="33">
        <f t="shared" si="2"/>
        <v>3002</v>
      </c>
      <c r="J51" s="34">
        <f t="shared" si="9"/>
        <v>18802</v>
      </c>
      <c r="K51" s="58">
        <v>16650</v>
      </c>
      <c r="L51" s="31">
        <f t="shared" si="4"/>
        <v>3164</v>
      </c>
      <c r="M51" s="35">
        <f t="shared" si="10"/>
        <v>19814</v>
      </c>
      <c r="O51" s="37">
        <f t="shared" si="6"/>
        <v>15883</v>
      </c>
      <c r="P51" s="38">
        <f t="shared" si="7"/>
        <v>867</v>
      </c>
      <c r="Q51" s="39">
        <f t="shared" si="8"/>
        <v>5.4586664987722723E-2</v>
      </c>
    </row>
    <row r="52" spans="1:17" ht="19.899999999999999" customHeight="1" x14ac:dyDescent="0.25">
      <c r="A52" s="29">
        <v>46</v>
      </c>
      <c r="B52" s="51" t="s">
        <v>85</v>
      </c>
      <c r="C52" s="17" t="s">
        <v>15</v>
      </c>
      <c r="D52" s="11">
        <v>1</v>
      </c>
      <c r="E52" s="56">
        <v>900</v>
      </c>
      <c r="F52" s="31">
        <f t="shared" si="0"/>
        <v>171</v>
      </c>
      <c r="G52" s="36">
        <f t="shared" si="1"/>
        <v>1071</v>
      </c>
      <c r="H52" s="58">
        <v>900</v>
      </c>
      <c r="I52" s="33">
        <f t="shared" si="2"/>
        <v>171</v>
      </c>
      <c r="J52" s="34">
        <f t="shared" si="9"/>
        <v>1071</v>
      </c>
      <c r="K52" s="58">
        <v>888</v>
      </c>
      <c r="L52" s="31">
        <f t="shared" si="4"/>
        <v>169</v>
      </c>
      <c r="M52" s="35">
        <f t="shared" si="10"/>
        <v>1057</v>
      </c>
      <c r="O52" s="37">
        <f t="shared" si="6"/>
        <v>896</v>
      </c>
      <c r="P52" s="38">
        <f t="shared" si="7"/>
        <v>8</v>
      </c>
      <c r="Q52" s="39">
        <f t="shared" si="8"/>
        <v>8.9285714285714281E-3</v>
      </c>
    </row>
    <row r="53" spans="1:17" ht="19.899999999999999" customHeight="1" x14ac:dyDescent="0.25">
      <c r="A53" s="29">
        <v>47</v>
      </c>
      <c r="B53" s="51" t="s">
        <v>86</v>
      </c>
      <c r="C53" s="17" t="s">
        <v>15</v>
      </c>
      <c r="D53" s="11">
        <v>1</v>
      </c>
      <c r="E53" s="56">
        <v>1100</v>
      </c>
      <c r="F53" s="31">
        <f t="shared" si="0"/>
        <v>209</v>
      </c>
      <c r="G53" s="36">
        <f t="shared" si="1"/>
        <v>1309</v>
      </c>
      <c r="H53" s="58">
        <v>1100</v>
      </c>
      <c r="I53" s="33">
        <f t="shared" si="2"/>
        <v>209</v>
      </c>
      <c r="J53" s="34">
        <f t="shared" si="9"/>
        <v>1309</v>
      </c>
      <c r="K53" s="58">
        <v>1110</v>
      </c>
      <c r="L53" s="31">
        <f t="shared" si="4"/>
        <v>211</v>
      </c>
      <c r="M53" s="35">
        <f t="shared" si="10"/>
        <v>1321</v>
      </c>
      <c r="O53" s="37">
        <f t="shared" si="6"/>
        <v>1103</v>
      </c>
      <c r="P53" s="38">
        <f t="shared" si="7"/>
        <v>7</v>
      </c>
      <c r="Q53" s="39">
        <f t="shared" si="8"/>
        <v>6.3463281958295557E-3</v>
      </c>
    </row>
    <row r="54" spans="1:17" ht="19.5" customHeight="1" x14ac:dyDescent="0.25">
      <c r="A54" s="29">
        <v>48</v>
      </c>
      <c r="B54" s="51" t="s">
        <v>87</v>
      </c>
      <c r="C54" s="17" t="s">
        <v>15</v>
      </c>
      <c r="D54" s="11">
        <v>1</v>
      </c>
      <c r="E54" s="56">
        <v>700</v>
      </c>
      <c r="F54" s="31">
        <f t="shared" si="0"/>
        <v>133</v>
      </c>
      <c r="G54" s="36">
        <f t="shared" si="1"/>
        <v>833</v>
      </c>
      <c r="H54" s="58">
        <v>700</v>
      </c>
      <c r="I54" s="33">
        <f t="shared" si="2"/>
        <v>133</v>
      </c>
      <c r="J54" s="34">
        <f t="shared" si="9"/>
        <v>833</v>
      </c>
      <c r="K54" s="58">
        <v>666</v>
      </c>
      <c r="L54" s="31">
        <f t="shared" si="4"/>
        <v>127</v>
      </c>
      <c r="M54" s="35">
        <f t="shared" si="10"/>
        <v>793</v>
      </c>
      <c r="O54" s="37">
        <f t="shared" si="6"/>
        <v>689</v>
      </c>
      <c r="P54" s="38">
        <f t="shared" si="7"/>
        <v>23</v>
      </c>
      <c r="Q54" s="39">
        <f t="shared" si="8"/>
        <v>3.3381712626995644E-2</v>
      </c>
    </row>
    <row r="55" spans="1:17" ht="19.899999999999999" customHeight="1" x14ac:dyDescent="0.25">
      <c r="A55" s="29">
        <v>49</v>
      </c>
      <c r="B55" s="51" t="s">
        <v>88</v>
      </c>
      <c r="C55" s="17" t="s">
        <v>15</v>
      </c>
      <c r="D55" s="11">
        <v>1</v>
      </c>
      <c r="E55" s="56">
        <v>373700</v>
      </c>
      <c r="F55" s="31">
        <f t="shared" si="0"/>
        <v>71003</v>
      </c>
      <c r="G55" s="36">
        <f t="shared" si="1"/>
        <v>444703</v>
      </c>
      <c r="H55" s="58">
        <v>388500</v>
      </c>
      <c r="I55" s="33">
        <f t="shared" si="2"/>
        <v>73815</v>
      </c>
      <c r="J55" s="34">
        <f t="shared" si="9"/>
        <v>462315</v>
      </c>
      <c r="K55" s="58">
        <v>410700</v>
      </c>
      <c r="L55" s="31">
        <f t="shared" si="4"/>
        <v>78033</v>
      </c>
      <c r="M55" s="35">
        <f t="shared" si="10"/>
        <v>488733</v>
      </c>
      <c r="O55" s="37">
        <f t="shared" si="6"/>
        <v>390967</v>
      </c>
      <c r="P55" s="38">
        <f t="shared" si="7"/>
        <v>22161</v>
      </c>
      <c r="Q55" s="39">
        <f t="shared" si="8"/>
        <v>5.6682533308437796E-2</v>
      </c>
    </row>
    <row r="56" spans="1:17" ht="19.899999999999999" customHeight="1" x14ac:dyDescent="0.25">
      <c r="A56" s="29">
        <v>50</v>
      </c>
      <c r="B56" s="51" t="s">
        <v>89</v>
      </c>
      <c r="C56" s="18" t="s">
        <v>15</v>
      </c>
      <c r="D56" s="11">
        <v>1</v>
      </c>
      <c r="E56" s="56">
        <v>372700</v>
      </c>
      <c r="F56" s="31">
        <f t="shared" si="0"/>
        <v>70813</v>
      </c>
      <c r="G56" s="36">
        <f t="shared" si="1"/>
        <v>443513</v>
      </c>
      <c r="H56" s="58">
        <v>387500</v>
      </c>
      <c r="I56" s="33">
        <f t="shared" si="2"/>
        <v>73625</v>
      </c>
      <c r="J56" s="34">
        <f t="shared" si="9"/>
        <v>461125</v>
      </c>
      <c r="K56" s="58">
        <v>409590</v>
      </c>
      <c r="L56" s="31">
        <f t="shared" si="4"/>
        <v>77822</v>
      </c>
      <c r="M56" s="35">
        <f t="shared" si="10"/>
        <v>487412</v>
      </c>
      <c r="O56" s="37">
        <f t="shared" si="6"/>
        <v>389930</v>
      </c>
      <c r="P56" s="38">
        <f t="shared" si="7"/>
        <v>22092</v>
      </c>
      <c r="Q56" s="39">
        <f t="shared" si="8"/>
        <v>5.6656322929756621E-2</v>
      </c>
    </row>
    <row r="57" spans="1:17" ht="19.899999999999999" customHeight="1" x14ac:dyDescent="0.25">
      <c r="A57" s="29">
        <v>51</v>
      </c>
      <c r="B57" s="51" t="s">
        <v>90</v>
      </c>
      <c r="C57" s="18" t="s">
        <v>15</v>
      </c>
      <c r="D57" s="11">
        <v>1</v>
      </c>
      <c r="E57" s="56">
        <v>666600</v>
      </c>
      <c r="F57" s="31">
        <f t="shared" si="0"/>
        <v>126654</v>
      </c>
      <c r="G57" s="36">
        <f t="shared" si="1"/>
        <v>793254</v>
      </c>
      <c r="H57" s="58">
        <v>693000</v>
      </c>
      <c r="I57" s="33">
        <f t="shared" si="2"/>
        <v>131670</v>
      </c>
      <c r="J57" s="34">
        <f t="shared" si="9"/>
        <v>824670</v>
      </c>
      <c r="K57" s="58">
        <v>732600</v>
      </c>
      <c r="L57" s="31">
        <f t="shared" si="4"/>
        <v>139194</v>
      </c>
      <c r="M57" s="35">
        <f t="shared" si="10"/>
        <v>871794</v>
      </c>
      <c r="O57" s="37">
        <f t="shared" si="6"/>
        <v>697400</v>
      </c>
      <c r="P57" s="38">
        <f t="shared" si="7"/>
        <v>39531</v>
      </c>
      <c r="Q57" s="39">
        <f t="shared" si="8"/>
        <v>5.6683395468884429E-2</v>
      </c>
    </row>
    <row r="58" spans="1:17" ht="19.5" customHeight="1" x14ac:dyDescent="0.25">
      <c r="A58" s="29">
        <v>52</v>
      </c>
      <c r="B58" s="51" t="s">
        <v>91</v>
      </c>
      <c r="C58" s="18" t="s">
        <v>15</v>
      </c>
      <c r="D58" s="11">
        <v>1</v>
      </c>
      <c r="E58" s="56">
        <v>1030200</v>
      </c>
      <c r="F58" s="31">
        <f t="shared" si="0"/>
        <v>195738</v>
      </c>
      <c r="G58" s="36">
        <f t="shared" si="1"/>
        <v>1225938</v>
      </c>
      <c r="H58" s="58">
        <v>1071000</v>
      </c>
      <c r="I58" s="33">
        <f t="shared" si="2"/>
        <v>203490</v>
      </c>
      <c r="J58" s="34">
        <f t="shared" si="9"/>
        <v>1274490</v>
      </c>
      <c r="K58" s="58">
        <v>1132200</v>
      </c>
      <c r="L58" s="31">
        <f t="shared" si="4"/>
        <v>215118</v>
      </c>
      <c r="M58" s="35">
        <f t="shared" si="10"/>
        <v>1347318</v>
      </c>
      <c r="O58" s="37">
        <f t="shared" si="6"/>
        <v>1077800</v>
      </c>
      <c r="P58" s="38">
        <f t="shared" si="7"/>
        <v>61093</v>
      </c>
      <c r="Q58" s="39">
        <f t="shared" si="8"/>
        <v>5.6683058081276674E-2</v>
      </c>
    </row>
    <row r="59" spans="1:17" ht="26.25" customHeight="1" x14ac:dyDescent="0.25">
      <c r="A59" s="29">
        <v>53</v>
      </c>
      <c r="B59" s="51" t="s">
        <v>92</v>
      </c>
      <c r="C59" s="18" t="s">
        <v>15</v>
      </c>
      <c r="D59" s="11">
        <v>1</v>
      </c>
      <c r="E59" s="56">
        <v>2424000</v>
      </c>
      <c r="F59" s="31">
        <f t="shared" ref="F59" si="13">ROUND(E59*19%,0)</f>
        <v>460560</v>
      </c>
      <c r="G59" s="36">
        <f t="shared" ref="G59" si="14">ROUND(E59+F59,0)</f>
        <v>2884560</v>
      </c>
      <c r="H59" s="58">
        <v>2520000</v>
      </c>
      <c r="I59" s="33">
        <f t="shared" si="2"/>
        <v>478800</v>
      </c>
      <c r="J59" s="34">
        <f t="shared" si="9"/>
        <v>2998800</v>
      </c>
      <c r="K59" s="58">
        <v>2664000</v>
      </c>
      <c r="L59" s="31">
        <f t="shared" si="4"/>
        <v>506160</v>
      </c>
      <c r="M59" s="35">
        <f t="shared" si="10"/>
        <v>3170160</v>
      </c>
      <c r="O59" s="37">
        <f t="shared" si="6"/>
        <v>2536000</v>
      </c>
      <c r="P59" s="38">
        <f t="shared" si="7"/>
        <v>143749</v>
      </c>
      <c r="Q59" s="39">
        <f t="shared" si="8"/>
        <v>5.6683359621451102E-2</v>
      </c>
    </row>
    <row r="60" spans="1:17" ht="19.5" customHeight="1" x14ac:dyDescent="0.25">
      <c r="A60" s="29">
        <v>54</v>
      </c>
      <c r="B60" s="51" t="s">
        <v>93</v>
      </c>
      <c r="C60" s="18" t="s">
        <v>15</v>
      </c>
      <c r="D60" s="11">
        <v>1</v>
      </c>
      <c r="E60" s="56">
        <v>763600</v>
      </c>
      <c r="F60" s="31">
        <f t="shared" si="0"/>
        <v>145084</v>
      </c>
      <c r="G60" s="36">
        <f t="shared" si="1"/>
        <v>908684</v>
      </c>
      <c r="H60" s="58">
        <v>793800</v>
      </c>
      <c r="I60" s="33">
        <f t="shared" si="2"/>
        <v>150822</v>
      </c>
      <c r="J60" s="34">
        <f t="shared" si="9"/>
        <v>944622</v>
      </c>
      <c r="K60" s="58">
        <v>839160</v>
      </c>
      <c r="L60" s="31">
        <f t="shared" si="4"/>
        <v>159440</v>
      </c>
      <c r="M60" s="35">
        <f t="shared" si="10"/>
        <v>998600</v>
      </c>
      <c r="O60" s="37">
        <f t="shared" si="6"/>
        <v>798853</v>
      </c>
      <c r="P60" s="38">
        <f t="shared" si="7"/>
        <v>45259</v>
      </c>
      <c r="Q60" s="39">
        <f t="shared" si="8"/>
        <v>5.6654979076250576E-2</v>
      </c>
    </row>
    <row r="61" spans="1:17" ht="19.899999999999999" customHeight="1" x14ac:dyDescent="0.25">
      <c r="A61" s="29">
        <v>55</v>
      </c>
      <c r="B61" s="51" t="s">
        <v>94</v>
      </c>
      <c r="C61" s="18" t="s">
        <v>15</v>
      </c>
      <c r="D61" s="11">
        <v>1</v>
      </c>
      <c r="E61" s="56">
        <v>90100</v>
      </c>
      <c r="F61" s="31">
        <f t="shared" si="0"/>
        <v>17119</v>
      </c>
      <c r="G61" s="36">
        <f t="shared" si="1"/>
        <v>107219</v>
      </c>
      <c r="H61" s="58">
        <v>93700</v>
      </c>
      <c r="I61" s="33">
        <f t="shared" si="2"/>
        <v>17803</v>
      </c>
      <c r="J61" s="34">
        <f t="shared" si="9"/>
        <v>111503</v>
      </c>
      <c r="K61" s="58">
        <v>99012</v>
      </c>
      <c r="L61" s="31">
        <f t="shared" si="4"/>
        <v>18812</v>
      </c>
      <c r="M61" s="35">
        <f t="shared" si="10"/>
        <v>117824</v>
      </c>
      <c r="O61" s="37">
        <f t="shared" si="6"/>
        <v>94271</v>
      </c>
      <c r="P61" s="38">
        <f t="shared" si="7"/>
        <v>5335</v>
      </c>
      <c r="Q61" s="39">
        <f t="shared" si="8"/>
        <v>5.6592165140923509E-2</v>
      </c>
    </row>
    <row r="62" spans="1:17" ht="19.899999999999999" customHeight="1" x14ac:dyDescent="0.25">
      <c r="A62" s="29">
        <v>56</v>
      </c>
      <c r="B62" s="51" t="s">
        <v>95</v>
      </c>
      <c r="C62" s="18" t="s">
        <v>15</v>
      </c>
      <c r="D62" s="11">
        <v>1</v>
      </c>
      <c r="E62" s="56">
        <v>21900</v>
      </c>
      <c r="F62" s="31">
        <f t="shared" si="0"/>
        <v>4161</v>
      </c>
      <c r="G62" s="36">
        <f t="shared" si="1"/>
        <v>26061</v>
      </c>
      <c r="H62" s="58">
        <v>22700</v>
      </c>
      <c r="I62" s="33">
        <f t="shared" si="2"/>
        <v>4313</v>
      </c>
      <c r="J62" s="34">
        <f t="shared" si="9"/>
        <v>27013</v>
      </c>
      <c r="K62" s="58">
        <v>23976</v>
      </c>
      <c r="L62" s="31">
        <f t="shared" si="4"/>
        <v>4555</v>
      </c>
      <c r="M62" s="35">
        <f t="shared" si="10"/>
        <v>28531</v>
      </c>
      <c r="O62" s="37">
        <f t="shared" si="6"/>
        <v>22859</v>
      </c>
      <c r="P62" s="38">
        <f t="shared" si="7"/>
        <v>1246</v>
      </c>
      <c r="Q62" s="39">
        <f t="shared" si="8"/>
        <v>5.4508071219213437E-2</v>
      </c>
    </row>
    <row r="63" spans="1:17" ht="19.899999999999999" customHeight="1" x14ac:dyDescent="0.25">
      <c r="A63" s="29">
        <v>57</v>
      </c>
      <c r="B63" s="51" t="s">
        <v>96</v>
      </c>
      <c r="C63" s="78" t="s">
        <v>28</v>
      </c>
      <c r="D63" s="11">
        <v>1</v>
      </c>
      <c r="E63" s="56">
        <v>865000</v>
      </c>
      <c r="F63" s="31">
        <f t="shared" si="0"/>
        <v>164350</v>
      </c>
      <c r="G63" s="36">
        <f t="shared" si="1"/>
        <v>1029350</v>
      </c>
      <c r="H63" s="58">
        <v>880000</v>
      </c>
      <c r="I63" s="33">
        <f t="shared" si="2"/>
        <v>167200</v>
      </c>
      <c r="J63" s="34">
        <f t="shared" si="9"/>
        <v>1047200</v>
      </c>
      <c r="K63" s="58">
        <v>910000</v>
      </c>
      <c r="L63" s="31">
        <f t="shared" si="4"/>
        <v>172900</v>
      </c>
      <c r="M63" s="35">
        <f t="shared" si="10"/>
        <v>1082900</v>
      </c>
      <c r="O63" s="37">
        <f t="shared" si="6"/>
        <v>885000</v>
      </c>
      <c r="P63" s="38">
        <f t="shared" si="7"/>
        <v>27266</v>
      </c>
      <c r="Q63" s="39">
        <f t="shared" si="8"/>
        <v>3.0809039548022599E-2</v>
      </c>
    </row>
    <row r="64" spans="1:17" ht="19.899999999999999" customHeight="1" x14ac:dyDescent="0.25">
      <c r="A64" s="29">
        <v>58</v>
      </c>
      <c r="B64" s="51" t="s">
        <v>97</v>
      </c>
      <c r="C64" s="18" t="s">
        <v>15</v>
      </c>
      <c r="D64" s="11">
        <v>1</v>
      </c>
      <c r="E64" s="56">
        <v>2400</v>
      </c>
      <c r="F64" s="31">
        <f t="shared" si="0"/>
        <v>456</v>
      </c>
      <c r="G64" s="36">
        <f t="shared" si="1"/>
        <v>2856</v>
      </c>
      <c r="H64" s="58">
        <v>2500</v>
      </c>
      <c r="I64" s="33">
        <f t="shared" si="2"/>
        <v>475</v>
      </c>
      <c r="J64" s="34">
        <f t="shared" si="9"/>
        <v>2975</v>
      </c>
      <c r="K64" s="58">
        <v>2553</v>
      </c>
      <c r="L64" s="31">
        <f t="shared" si="4"/>
        <v>485</v>
      </c>
      <c r="M64" s="35">
        <f t="shared" si="10"/>
        <v>3038</v>
      </c>
      <c r="O64" s="37">
        <f t="shared" si="6"/>
        <v>2484</v>
      </c>
      <c r="P64" s="38">
        <f>ROUND(_xlfn.STDEV.S(G64,J64,M64),0)</f>
        <v>92</v>
      </c>
      <c r="Q64" s="39">
        <f t="shared" si="8"/>
        <v>3.7037037037037035E-2</v>
      </c>
    </row>
    <row r="65" spans="1:19" ht="19.899999999999999" customHeight="1" x14ac:dyDescent="0.25">
      <c r="A65" s="29">
        <v>59</v>
      </c>
      <c r="B65" s="51" t="s">
        <v>98</v>
      </c>
      <c r="C65" s="18" t="s">
        <v>15</v>
      </c>
      <c r="D65" s="11">
        <v>1</v>
      </c>
      <c r="E65" s="56">
        <v>3300</v>
      </c>
      <c r="F65" s="31">
        <f t="shared" si="0"/>
        <v>627</v>
      </c>
      <c r="G65" s="36">
        <f t="shared" si="1"/>
        <v>3927</v>
      </c>
      <c r="H65" s="58">
        <v>3400</v>
      </c>
      <c r="I65" s="33">
        <f t="shared" si="2"/>
        <v>646</v>
      </c>
      <c r="J65" s="34">
        <f t="shared" si="9"/>
        <v>4046</v>
      </c>
      <c r="K65" s="58">
        <v>3552</v>
      </c>
      <c r="L65" s="31">
        <f t="shared" si="4"/>
        <v>675</v>
      </c>
      <c r="M65" s="35">
        <f t="shared" si="10"/>
        <v>4227</v>
      </c>
      <c r="O65" s="37">
        <f t="shared" si="6"/>
        <v>3417</v>
      </c>
      <c r="P65" s="38">
        <f t="shared" si="7"/>
        <v>151</v>
      </c>
      <c r="Q65" s="39">
        <f t="shared" si="8"/>
        <v>4.4190810652619254E-2</v>
      </c>
    </row>
    <row r="66" spans="1:19" ht="19.899999999999999" customHeight="1" x14ac:dyDescent="0.25">
      <c r="A66" s="29">
        <v>60</v>
      </c>
      <c r="B66" s="51" t="s">
        <v>99</v>
      </c>
      <c r="C66" s="18" t="s">
        <v>15</v>
      </c>
      <c r="D66" s="11">
        <v>1</v>
      </c>
      <c r="E66" s="56">
        <v>1400</v>
      </c>
      <c r="F66" s="31">
        <f t="shared" si="0"/>
        <v>266</v>
      </c>
      <c r="G66" s="36">
        <f t="shared" si="1"/>
        <v>1666</v>
      </c>
      <c r="H66" s="58">
        <v>1400</v>
      </c>
      <c r="I66" s="33">
        <f t="shared" si="2"/>
        <v>266</v>
      </c>
      <c r="J66" s="34">
        <f t="shared" si="9"/>
        <v>1666</v>
      </c>
      <c r="K66" s="58">
        <v>1443</v>
      </c>
      <c r="L66" s="31">
        <f t="shared" si="4"/>
        <v>274</v>
      </c>
      <c r="M66" s="35">
        <f t="shared" si="10"/>
        <v>1717</v>
      </c>
      <c r="O66" s="37">
        <f t="shared" si="6"/>
        <v>1414</v>
      </c>
      <c r="P66" s="38">
        <f t="shared" si="7"/>
        <v>29</v>
      </c>
      <c r="Q66" s="39">
        <f t="shared" si="8"/>
        <v>2.050919377652051E-2</v>
      </c>
      <c r="S66" s="54"/>
    </row>
    <row r="67" spans="1:19" ht="19.899999999999999" customHeight="1" x14ac:dyDescent="0.25">
      <c r="A67" s="29">
        <v>61</v>
      </c>
      <c r="B67" s="51" t="s">
        <v>100</v>
      </c>
      <c r="C67" s="18" t="s">
        <v>15</v>
      </c>
      <c r="D67" s="11">
        <v>1</v>
      </c>
      <c r="E67" s="56">
        <v>7144800</v>
      </c>
      <c r="F67" s="31">
        <f t="shared" si="0"/>
        <v>1357512</v>
      </c>
      <c r="G67" s="36">
        <f t="shared" si="1"/>
        <v>8502312</v>
      </c>
      <c r="H67" s="58">
        <v>7427700</v>
      </c>
      <c r="I67" s="33">
        <f t="shared" si="2"/>
        <v>1411263</v>
      </c>
      <c r="J67" s="34">
        <f t="shared" si="9"/>
        <v>8838963</v>
      </c>
      <c r="K67" s="58">
        <v>7852140</v>
      </c>
      <c r="L67" s="31">
        <f t="shared" si="4"/>
        <v>1491907</v>
      </c>
      <c r="M67" s="35">
        <f t="shared" si="10"/>
        <v>9344047</v>
      </c>
      <c r="O67" s="37">
        <f t="shared" si="6"/>
        <v>7474880</v>
      </c>
      <c r="P67" s="38">
        <f t="shared" si="7"/>
        <v>423667</v>
      </c>
      <c r="Q67" s="39">
        <f t="shared" si="8"/>
        <v>5.6678769425061004E-2</v>
      </c>
    </row>
    <row r="68" spans="1:19" ht="24.75" customHeight="1" x14ac:dyDescent="0.25">
      <c r="A68" s="29">
        <v>62</v>
      </c>
      <c r="B68" s="51" t="s">
        <v>101</v>
      </c>
      <c r="C68" s="18" t="s">
        <v>15</v>
      </c>
      <c r="D68" s="11">
        <v>1</v>
      </c>
      <c r="E68" s="56">
        <v>6100000</v>
      </c>
      <c r="F68" s="31">
        <f t="shared" ref="F68:F123" si="15">ROUND(E68*19%,0)</f>
        <v>1159000</v>
      </c>
      <c r="G68" s="36">
        <f t="shared" ref="G68:G123" si="16">ROUND(E68+F68,0)</f>
        <v>7259000</v>
      </c>
      <c r="H68" s="58">
        <v>6210000</v>
      </c>
      <c r="I68" s="33">
        <f t="shared" ref="I68:I123" si="17">ROUND(H68*19%,0)</f>
        <v>1179900</v>
      </c>
      <c r="J68" s="34">
        <f t="shared" si="9"/>
        <v>7389900</v>
      </c>
      <c r="K68" s="58">
        <v>6830000</v>
      </c>
      <c r="L68" s="31">
        <f t="shared" ref="L68:L71" si="18">ROUND(K68*19%,0)</f>
        <v>1297700</v>
      </c>
      <c r="M68" s="35">
        <f t="shared" si="10"/>
        <v>8127700</v>
      </c>
      <c r="O68" s="37">
        <f t="shared" ref="O68:O130" si="19">ROUND(AVERAGE(E68,H68,K68),0)</f>
        <v>6380000</v>
      </c>
      <c r="P68" s="38">
        <f t="shared" ref="P68:P130" si="20">ROUND(_xlfn.STDEV.S(G68,J68,M68),0)</f>
        <v>468352</v>
      </c>
      <c r="Q68" s="39">
        <f t="shared" ref="Q68:Q123" si="21">+((P68/O68))</f>
        <v>7.3409404388714738E-2</v>
      </c>
    </row>
    <row r="69" spans="1:19" ht="19.899999999999999" customHeight="1" x14ac:dyDescent="0.25">
      <c r="A69" s="29">
        <v>63</v>
      </c>
      <c r="B69" s="51" t="s">
        <v>102</v>
      </c>
      <c r="C69" s="18" t="s">
        <v>15</v>
      </c>
      <c r="D69" s="11">
        <v>1</v>
      </c>
      <c r="E69" s="56">
        <v>39400</v>
      </c>
      <c r="F69" s="31">
        <f t="shared" si="15"/>
        <v>7486</v>
      </c>
      <c r="G69" s="36">
        <f t="shared" si="16"/>
        <v>46886</v>
      </c>
      <c r="H69" s="58">
        <v>41000</v>
      </c>
      <c r="I69" s="33">
        <f t="shared" si="17"/>
        <v>7790</v>
      </c>
      <c r="J69" s="34">
        <f t="shared" si="9"/>
        <v>48790</v>
      </c>
      <c r="K69" s="58">
        <v>43290</v>
      </c>
      <c r="L69" s="31">
        <f t="shared" si="18"/>
        <v>8225</v>
      </c>
      <c r="M69" s="35">
        <f t="shared" si="10"/>
        <v>51515</v>
      </c>
      <c r="O69" s="37">
        <f t="shared" si="19"/>
        <v>41230</v>
      </c>
      <c r="P69" s="38">
        <f t="shared" si="20"/>
        <v>2327</v>
      </c>
      <c r="Q69" s="39">
        <f t="shared" si="21"/>
        <v>5.6439485811302446E-2</v>
      </c>
    </row>
    <row r="70" spans="1:19" ht="19.5" customHeight="1" x14ac:dyDescent="0.25">
      <c r="A70" s="29">
        <v>64</v>
      </c>
      <c r="B70" s="51" t="s">
        <v>103</v>
      </c>
      <c r="C70" s="18" t="s">
        <v>15</v>
      </c>
      <c r="D70" s="11">
        <v>1</v>
      </c>
      <c r="E70" s="56">
        <v>39400</v>
      </c>
      <c r="F70" s="31">
        <f t="shared" si="15"/>
        <v>7486</v>
      </c>
      <c r="G70" s="36">
        <f t="shared" si="16"/>
        <v>46886</v>
      </c>
      <c r="H70" s="58">
        <v>41000</v>
      </c>
      <c r="I70" s="33">
        <f t="shared" si="17"/>
        <v>7790</v>
      </c>
      <c r="J70" s="34">
        <f t="shared" si="9"/>
        <v>48790</v>
      </c>
      <c r="K70" s="58">
        <v>43290</v>
      </c>
      <c r="L70" s="31">
        <f t="shared" si="18"/>
        <v>8225</v>
      </c>
      <c r="M70" s="35">
        <f t="shared" si="10"/>
        <v>51515</v>
      </c>
      <c r="O70" s="37">
        <f t="shared" si="19"/>
        <v>41230</v>
      </c>
      <c r="P70" s="38">
        <f t="shared" si="20"/>
        <v>2327</v>
      </c>
      <c r="Q70" s="39">
        <f t="shared" si="21"/>
        <v>5.6439485811302446E-2</v>
      </c>
    </row>
    <row r="71" spans="1:19" ht="19.899999999999999" customHeight="1" x14ac:dyDescent="0.25">
      <c r="A71" s="29">
        <v>65</v>
      </c>
      <c r="B71" s="51" t="s">
        <v>104</v>
      </c>
      <c r="C71" s="18" t="s">
        <v>15</v>
      </c>
      <c r="D71" s="11">
        <v>1</v>
      </c>
      <c r="E71" s="56">
        <v>108300</v>
      </c>
      <c r="F71" s="31">
        <f t="shared" si="15"/>
        <v>20577</v>
      </c>
      <c r="G71" s="36">
        <f t="shared" si="16"/>
        <v>128877</v>
      </c>
      <c r="H71" s="58">
        <v>112600</v>
      </c>
      <c r="I71" s="33">
        <f t="shared" si="17"/>
        <v>21394</v>
      </c>
      <c r="J71" s="34">
        <f t="shared" si="9"/>
        <v>133994</v>
      </c>
      <c r="K71" s="58">
        <v>118992</v>
      </c>
      <c r="L71" s="31">
        <f t="shared" si="18"/>
        <v>22608</v>
      </c>
      <c r="M71" s="35">
        <f t="shared" si="10"/>
        <v>141600</v>
      </c>
      <c r="O71" s="37">
        <f t="shared" si="19"/>
        <v>113297</v>
      </c>
      <c r="P71" s="38">
        <f t="shared" si="20"/>
        <v>6402</v>
      </c>
      <c r="Q71" s="39">
        <f t="shared" si="21"/>
        <v>5.6506350565328295E-2</v>
      </c>
    </row>
    <row r="72" spans="1:19" ht="19.5" customHeight="1" x14ac:dyDescent="0.25">
      <c r="A72" s="29">
        <v>66</v>
      </c>
      <c r="B72" s="51" t="s">
        <v>105</v>
      </c>
      <c r="C72" s="18" t="s">
        <v>15</v>
      </c>
      <c r="D72" s="11">
        <v>1</v>
      </c>
      <c r="E72" s="56">
        <v>59500</v>
      </c>
      <c r="F72" s="31">
        <f t="shared" si="15"/>
        <v>11305</v>
      </c>
      <c r="G72" s="36">
        <f t="shared" si="16"/>
        <v>70805</v>
      </c>
      <c r="H72" s="58">
        <v>61900</v>
      </c>
      <c r="I72" s="33">
        <f t="shared" si="17"/>
        <v>11761</v>
      </c>
      <c r="J72" s="34">
        <f t="shared" si="9"/>
        <v>73661</v>
      </c>
      <c r="K72" s="58">
        <v>65379</v>
      </c>
      <c r="L72" s="31">
        <f t="shared" ref="L72:L123" si="22">ROUND(K72*19%,0)</f>
        <v>12422</v>
      </c>
      <c r="M72" s="35">
        <f t="shared" si="10"/>
        <v>77801</v>
      </c>
      <c r="O72" s="37">
        <f t="shared" si="19"/>
        <v>62260</v>
      </c>
      <c r="P72" s="38">
        <f t="shared" si="20"/>
        <v>3518</v>
      </c>
      <c r="Q72" s="39">
        <f t="shared" si="21"/>
        <v>5.6504979119820109E-2</v>
      </c>
    </row>
    <row r="73" spans="1:19" ht="37.5" customHeight="1" x14ac:dyDescent="0.25">
      <c r="A73" s="29">
        <v>67</v>
      </c>
      <c r="B73" s="51" t="s">
        <v>106</v>
      </c>
      <c r="C73" s="18" t="s">
        <v>15</v>
      </c>
      <c r="D73" s="11">
        <v>1</v>
      </c>
      <c r="E73" s="56">
        <v>103100</v>
      </c>
      <c r="F73" s="31">
        <f t="shared" si="15"/>
        <v>19589</v>
      </c>
      <c r="G73" s="36">
        <f t="shared" si="16"/>
        <v>122689</v>
      </c>
      <c r="H73" s="58">
        <v>107100</v>
      </c>
      <c r="I73" s="33">
        <f t="shared" si="17"/>
        <v>20349</v>
      </c>
      <c r="J73" s="34">
        <f t="shared" si="9"/>
        <v>127449</v>
      </c>
      <c r="K73" s="58">
        <v>113220</v>
      </c>
      <c r="L73" s="31">
        <f t="shared" si="22"/>
        <v>21512</v>
      </c>
      <c r="M73" s="35">
        <f t="shared" si="10"/>
        <v>134732</v>
      </c>
      <c r="O73" s="37">
        <f t="shared" si="19"/>
        <v>107807</v>
      </c>
      <c r="P73" s="38">
        <f t="shared" si="20"/>
        <v>6065</v>
      </c>
      <c r="Q73" s="39">
        <f t="shared" si="21"/>
        <v>5.6257942434164758E-2</v>
      </c>
    </row>
    <row r="74" spans="1:19" ht="19.899999999999999" customHeight="1" x14ac:dyDescent="0.25">
      <c r="A74" s="29">
        <v>68</v>
      </c>
      <c r="B74" s="51" t="s">
        <v>107</v>
      </c>
      <c r="C74" s="18" t="s">
        <v>15</v>
      </c>
      <c r="D74" s="11">
        <v>1</v>
      </c>
      <c r="E74" s="56">
        <v>21300</v>
      </c>
      <c r="F74" s="31">
        <f t="shared" si="15"/>
        <v>4047</v>
      </c>
      <c r="G74" s="36">
        <f t="shared" si="16"/>
        <v>25347</v>
      </c>
      <c r="H74" s="58">
        <v>22100</v>
      </c>
      <c r="I74" s="33">
        <f t="shared" si="17"/>
        <v>4199</v>
      </c>
      <c r="J74" s="34">
        <f t="shared" si="9"/>
        <v>26299</v>
      </c>
      <c r="K74" s="58">
        <v>23310</v>
      </c>
      <c r="L74" s="31">
        <f t="shared" si="22"/>
        <v>4429</v>
      </c>
      <c r="M74" s="35">
        <f t="shared" si="10"/>
        <v>27739</v>
      </c>
      <c r="O74" s="37">
        <f t="shared" si="19"/>
        <v>22237</v>
      </c>
      <c r="P74" s="38">
        <f t="shared" si="20"/>
        <v>1204</v>
      </c>
      <c r="Q74" s="39">
        <f t="shared" si="21"/>
        <v>5.4143994243827855E-2</v>
      </c>
    </row>
    <row r="75" spans="1:19" ht="19.5" customHeight="1" x14ac:dyDescent="0.25">
      <c r="A75" s="29">
        <v>69</v>
      </c>
      <c r="B75" s="51" t="s">
        <v>108</v>
      </c>
      <c r="C75" s="17" t="s">
        <v>15</v>
      </c>
      <c r="D75" s="11">
        <v>1</v>
      </c>
      <c r="E75" s="56">
        <v>126600</v>
      </c>
      <c r="F75" s="31">
        <f t="shared" si="15"/>
        <v>24054</v>
      </c>
      <c r="G75" s="36">
        <f t="shared" si="16"/>
        <v>150654</v>
      </c>
      <c r="H75" s="58">
        <v>131600</v>
      </c>
      <c r="I75" s="33">
        <f t="shared" si="17"/>
        <v>25004</v>
      </c>
      <c r="J75" s="34">
        <f t="shared" si="9"/>
        <v>156604</v>
      </c>
      <c r="K75" s="58">
        <v>139083</v>
      </c>
      <c r="L75" s="31">
        <f t="shared" si="22"/>
        <v>26426</v>
      </c>
      <c r="M75" s="35">
        <f t="shared" si="10"/>
        <v>165509</v>
      </c>
      <c r="O75" s="37">
        <f t="shared" si="19"/>
        <v>132428</v>
      </c>
      <c r="P75" s="38">
        <f t="shared" si="20"/>
        <v>7476</v>
      </c>
      <c r="Q75" s="39">
        <f t="shared" si="21"/>
        <v>5.6453318029419761E-2</v>
      </c>
    </row>
    <row r="76" spans="1:19" ht="19.899999999999999" customHeight="1" x14ac:dyDescent="0.25">
      <c r="A76" s="29">
        <v>70</v>
      </c>
      <c r="B76" s="51" t="s">
        <v>109</v>
      </c>
      <c r="C76" s="17" t="s">
        <v>15</v>
      </c>
      <c r="D76" s="11">
        <v>1</v>
      </c>
      <c r="E76" s="56">
        <v>8800</v>
      </c>
      <c r="F76" s="31">
        <f t="shared" si="15"/>
        <v>1672</v>
      </c>
      <c r="G76" s="36">
        <f t="shared" si="16"/>
        <v>10472</v>
      </c>
      <c r="H76" s="58">
        <v>9200</v>
      </c>
      <c r="I76" s="33">
        <f t="shared" si="17"/>
        <v>1748</v>
      </c>
      <c r="J76" s="34">
        <f t="shared" si="9"/>
        <v>10948</v>
      </c>
      <c r="K76" s="58">
        <v>9657</v>
      </c>
      <c r="L76" s="31">
        <f t="shared" si="22"/>
        <v>1835</v>
      </c>
      <c r="M76" s="35">
        <f t="shared" si="10"/>
        <v>11492</v>
      </c>
      <c r="O76" s="37">
        <f t="shared" si="19"/>
        <v>9219</v>
      </c>
      <c r="P76" s="38">
        <f t="shared" si="20"/>
        <v>510</v>
      </c>
      <c r="Q76" s="39">
        <f t="shared" si="21"/>
        <v>5.5320533680442562E-2</v>
      </c>
    </row>
    <row r="77" spans="1:19" ht="19.899999999999999" customHeight="1" x14ac:dyDescent="0.25">
      <c r="A77" s="29">
        <v>71</v>
      </c>
      <c r="B77" s="51" t="s">
        <v>110</v>
      </c>
      <c r="C77" s="12" t="s">
        <v>15</v>
      </c>
      <c r="D77" s="11">
        <v>1</v>
      </c>
      <c r="E77" s="56">
        <v>116900</v>
      </c>
      <c r="F77" s="31">
        <f t="shared" si="15"/>
        <v>22211</v>
      </c>
      <c r="G77" s="36">
        <f t="shared" si="16"/>
        <v>139111</v>
      </c>
      <c r="H77" s="58">
        <v>121500</v>
      </c>
      <c r="I77" s="33">
        <f t="shared" si="17"/>
        <v>23085</v>
      </c>
      <c r="J77" s="34">
        <f t="shared" si="9"/>
        <v>144585</v>
      </c>
      <c r="K77" s="58">
        <v>128427</v>
      </c>
      <c r="L77" s="31">
        <f t="shared" si="22"/>
        <v>24401</v>
      </c>
      <c r="M77" s="35">
        <f t="shared" si="10"/>
        <v>152828</v>
      </c>
      <c r="O77" s="37">
        <f t="shared" si="19"/>
        <v>122276</v>
      </c>
      <c r="P77" s="38">
        <f t="shared" si="20"/>
        <v>6905</v>
      </c>
      <c r="Q77" s="39">
        <f t="shared" si="21"/>
        <v>5.6470607478164153E-2</v>
      </c>
    </row>
    <row r="78" spans="1:19" ht="39.75" customHeight="1" x14ac:dyDescent="0.25">
      <c r="A78" s="29">
        <v>72</v>
      </c>
      <c r="B78" s="51" t="s">
        <v>111</v>
      </c>
      <c r="C78" s="12" t="s">
        <v>15</v>
      </c>
      <c r="D78" s="11">
        <v>1</v>
      </c>
      <c r="E78" s="56">
        <v>4500</v>
      </c>
      <c r="F78" s="31">
        <f t="shared" si="15"/>
        <v>855</v>
      </c>
      <c r="G78" s="36">
        <f t="shared" si="16"/>
        <v>5355</v>
      </c>
      <c r="H78" s="58">
        <v>4700</v>
      </c>
      <c r="I78" s="33">
        <f t="shared" si="17"/>
        <v>893</v>
      </c>
      <c r="J78" s="34">
        <f t="shared" si="9"/>
        <v>5593</v>
      </c>
      <c r="K78" s="58">
        <v>4884</v>
      </c>
      <c r="L78" s="31">
        <f t="shared" si="22"/>
        <v>928</v>
      </c>
      <c r="M78" s="35">
        <f t="shared" si="10"/>
        <v>5812</v>
      </c>
      <c r="O78" s="37">
        <f t="shared" si="19"/>
        <v>4695</v>
      </c>
      <c r="P78" s="38">
        <f t="shared" si="20"/>
        <v>229</v>
      </c>
      <c r="Q78" s="39">
        <f t="shared" si="21"/>
        <v>4.8775292864749735E-2</v>
      </c>
    </row>
    <row r="79" spans="1:19" ht="44.25" customHeight="1" x14ac:dyDescent="0.25">
      <c r="A79" s="29">
        <v>73</v>
      </c>
      <c r="B79" s="51" t="s">
        <v>112</v>
      </c>
      <c r="C79" s="12" t="s">
        <v>15</v>
      </c>
      <c r="D79" s="11">
        <v>1</v>
      </c>
      <c r="E79" s="56">
        <v>12400</v>
      </c>
      <c r="F79" s="31">
        <f t="shared" si="15"/>
        <v>2356</v>
      </c>
      <c r="G79" s="36">
        <f t="shared" si="16"/>
        <v>14756</v>
      </c>
      <c r="H79" s="58">
        <v>12900</v>
      </c>
      <c r="I79" s="33">
        <f t="shared" si="17"/>
        <v>2451</v>
      </c>
      <c r="J79" s="34">
        <f t="shared" si="9"/>
        <v>15351</v>
      </c>
      <c r="K79" s="58">
        <v>13542</v>
      </c>
      <c r="L79" s="31">
        <f t="shared" si="22"/>
        <v>2573</v>
      </c>
      <c r="M79" s="35">
        <f t="shared" si="10"/>
        <v>16115</v>
      </c>
      <c r="O79" s="37">
        <f t="shared" si="19"/>
        <v>12947</v>
      </c>
      <c r="P79" s="38">
        <f t="shared" si="20"/>
        <v>681</v>
      </c>
      <c r="Q79" s="39">
        <f t="shared" si="21"/>
        <v>5.2599057696763728E-2</v>
      </c>
    </row>
    <row r="80" spans="1:19" ht="19.899999999999999" customHeight="1" x14ac:dyDescent="0.25">
      <c r="A80" s="29">
        <v>74</v>
      </c>
      <c r="B80" s="51" t="s">
        <v>113</v>
      </c>
      <c r="C80" s="12" t="s">
        <v>15</v>
      </c>
      <c r="D80" s="11">
        <v>1</v>
      </c>
      <c r="E80" s="56">
        <v>3500</v>
      </c>
      <c r="F80" s="31">
        <f t="shared" si="15"/>
        <v>665</v>
      </c>
      <c r="G80" s="36">
        <f t="shared" si="16"/>
        <v>4165</v>
      </c>
      <c r="H80" s="58">
        <v>3600</v>
      </c>
      <c r="I80" s="33">
        <f t="shared" si="17"/>
        <v>684</v>
      </c>
      <c r="J80" s="34">
        <f t="shared" si="9"/>
        <v>4284</v>
      </c>
      <c r="K80" s="58">
        <v>3774</v>
      </c>
      <c r="L80" s="31">
        <f t="shared" si="22"/>
        <v>717</v>
      </c>
      <c r="M80" s="35">
        <f t="shared" si="10"/>
        <v>4491</v>
      </c>
      <c r="O80" s="37">
        <f t="shared" si="19"/>
        <v>3625</v>
      </c>
      <c r="P80" s="38">
        <f t="shared" si="20"/>
        <v>165</v>
      </c>
      <c r="Q80" s="39">
        <f t="shared" si="21"/>
        <v>4.5517241379310347E-2</v>
      </c>
    </row>
    <row r="81" spans="1:17" ht="19.899999999999999" customHeight="1" x14ac:dyDescent="0.25">
      <c r="A81" s="29">
        <v>75</v>
      </c>
      <c r="B81" s="51" t="s">
        <v>31</v>
      </c>
      <c r="C81" s="9" t="s">
        <v>15</v>
      </c>
      <c r="D81" s="11">
        <v>1</v>
      </c>
      <c r="E81" s="56">
        <v>9300</v>
      </c>
      <c r="F81" s="31">
        <f t="shared" si="15"/>
        <v>1767</v>
      </c>
      <c r="G81" s="36">
        <f t="shared" si="16"/>
        <v>11067</v>
      </c>
      <c r="H81" s="58">
        <v>9700</v>
      </c>
      <c r="I81" s="33">
        <f t="shared" si="17"/>
        <v>1843</v>
      </c>
      <c r="J81" s="34">
        <f t="shared" si="9"/>
        <v>11543</v>
      </c>
      <c r="K81" s="58">
        <v>10212</v>
      </c>
      <c r="L81" s="31">
        <f t="shared" si="22"/>
        <v>1940</v>
      </c>
      <c r="M81" s="35">
        <f t="shared" si="10"/>
        <v>12152</v>
      </c>
      <c r="O81" s="37">
        <f t="shared" si="19"/>
        <v>9737</v>
      </c>
      <c r="P81" s="38">
        <f t="shared" si="20"/>
        <v>544</v>
      </c>
      <c r="Q81" s="39">
        <f t="shared" si="21"/>
        <v>5.5869364280579231E-2</v>
      </c>
    </row>
    <row r="82" spans="1:17" ht="19.899999999999999" customHeight="1" x14ac:dyDescent="0.25">
      <c r="A82" s="29">
        <v>76</v>
      </c>
      <c r="B82" s="51" t="s">
        <v>32</v>
      </c>
      <c r="C82" s="9" t="s">
        <v>15</v>
      </c>
      <c r="D82" s="11">
        <v>1</v>
      </c>
      <c r="E82" s="56">
        <v>11200</v>
      </c>
      <c r="F82" s="31">
        <f t="shared" si="15"/>
        <v>2128</v>
      </c>
      <c r="G82" s="36">
        <f t="shared" si="16"/>
        <v>13328</v>
      </c>
      <c r="H82" s="58">
        <v>11600</v>
      </c>
      <c r="I82" s="33">
        <f t="shared" si="17"/>
        <v>2204</v>
      </c>
      <c r="J82" s="34">
        <f t="shared" si="9"/>
        <v>13804</v>
      </c>
      <c r="K82" s="58">
        <v>12210</v>
      </c>
      <c r="L82" s="31">
        <f t="shared" si="22"/>
        <v>2320</v>
      </c>
      <c r="M82" s="35">
        <f t="shared" si="10"/>
        <v>14530</v>
      </c>
      <c r="O82" s="37">
        <f t="shared" si="19"/>
        <v>11670</v>
      </c>
      <c r="P82" s="38">
        <f t="shared" si="20"/>
        <v>605</v>
      </c>
      <c r="Q82" s="39">
        <f t="shared" si="21"/>
        <v>5.1842330762639249E-2</v>
      </c>
    </row>
    <row r="83" spans="1:17" ht="210" customHeight="1" x14ac:dyDescent="0.25">
      <c r="A83" s="29">
        <v>77</v>
      </c>
      <c r="B83" s="51" t="s">
        <v>114</v>
      </c>
      <c r="C83" s="18" t="s">
        <v>15</v>
      </c>
      <c r="D83" s="11">
        <v>1</v>
      </c>
      <c r="E83" s="56">
        <v>4534900</v>
      </c>
      <c r="F83" s="31">
        <f t="shared" si="15"/>
        <v>861631</v>
      </c>
      <c r="G83" s="36">
        <f t="shared" si="16"/>
        <v>5396531</v>
      </c>
      <c r="H83" s="58">
        <v>4714500</v>
      </c>
      <c r="I83" s="33">
        <f t="shared" si="17"/>
        <v>895755</v>
      </c>
      <c r="J83" s="34">
        <f t="shared" si="9"/>
        <v>5610255</v>
      </c>
      <c r="K83" s="58">
        <v>4983900</v>
      </c>
      <c r="L83" s="31">
        <f t="shared" si="22"/>
        <v>946941</v>
      </c>
      <c r="M83" s="35">
        <f t="shared" si="10"/>
        <v>5930841</v>
      </c>
      <c r="O83" s="37">
        <f t="shared" si="19"/>
        <v>4744433</v>
      </c>
      <c r="P83" s="38">
        <f t="shared" si="20"/>
        <v>268930</v>
      </c>
      <c r="Q83" s="39">
        <f t="shared" si="21"/>
        <v>5.6683274903450001E-2</v>
      </c>
    </row>
    <row r="84" spans="1:17" ht="140.25" customHeight="1" x14ac:dyDescent="0.25">
      <c r="A84" s="29">
        <v>78</v>
      </c>
      <c r="B84" s="51" t="s">
        <v>115</v>
      </c>
      <c r="C84" s="17" t="s">
        <v>15</v>
      </c>
      <c r="D84" s="11">
        <v>1</v>
      </c>
      <c r="E84" s="56">
        <v>5373200</v>
      </c>
      <c r="F84" s="31">
        <f t="shared" ref="F84:F94" si="23">ROUND(E84*19%,0)</f>
        <v>1020908</v>
      </c>
      <c r="G84" s="36">
        <f t="shared" ref="G84:G94" si="24">ROUND(E84+F84,0)</f>
        <v>6394108</v>
      </c>
      <c r="H84" s="58">
        <v>5586000</v>
      </c>
      <c r="I84" s="33">
        <f t="shared" si="17"/>
        <v>1061340</v>
      </c>
      <c r="J84" s="34">
        <f t="shared" si="9"/>
        <v>6647340</v>
      </c>
      <c r="K84" s="58">
        <v>5905200</v>
      </c>
      <c r="L84" s="31">
        <f t="shared" si="22"/>
        <v>1121988</v>
      </c>
      <c r="M84" s="35">
        <f t="shared" si="10"/>
        <v>7027188</v>
      </c>
      <c r="O84" s="37">
        <f t="shared" si="19"/>
        <v>5621467</v>
      </c>
      <c r="P84" s="38">
        <f t="shared" si="20"/>
        <v>318643</v>
      </c>
      <c r="Q84" s="39">
        <f t="shared" si="21"/>
        <v>5.6683246561796061E-2</v>
      </c>
    </row>
    <row r="85" spans="1:17" ht="95.45" customHeight="1" x14ac:dyDescent="0.25">
      <c r="A85" s="29">
        <v>79</v>
      </c>
      <c r="B85" s="51" t="s">
        <v>116</v>
      </c>
      <c r="C85" s="17" t="s">
        <v>15</v>
      </c>
      <c r="D85" s="11">
        <v>1</v>
      </c>
      <c r="E85" s="56">
        <v>78800</v>
      </c>
      <c r="F85" s="31">
        <f t="shared" si="23"/>
        <v>14972</v>
      </c>
      <c r="G85" s="36">
        <f t="shared" si="24"/>
        <v>93772</v>
      </c>
      <c r="H85" s="58">
        <v>81900</v>
      </c>
      <c r="I85" s="33">
        <f t="shared" si="17"/>
        <v>15561</v>
      </c>
      <c r="J85" s="34">
        <f t="shared" si="9"/>
        <v>97461</v>
      </c>
      <c r="K85" s="58">
        <v>86580</v>
      </c>
      <c r="L85" s="31">
        <f t="shared" si="22"/>
        <v>16450</v>
      </c>
      <c r="M85" s="35">
        <f t="shared" si="10"/>
        <v>103030</v>
      </c>
      <c r="O85" s="37">
        <f t="shared" si="19"/>
        <v>82427</v>
      </c>
      <c r="P85" s="38">
        <f t="shared" si="20"/>
        <v>4661</v>
      </c>
      <c r="Q85" s="39">
        <f t="shared" si="21"/>
        <v>5.6547005228869178E-2</v>
      </c>
    </row>
    <row r="86" spans="1:17" ht="149.25" customHeight="1" x14ac:dyDescent="0.25">
      <c r="A86" s="29">
        <v>80</v>
      </c>
      <c r="B86" s="51" t="s">
        <v>117</v>
      </c>
      <c r="C86" s="18" t="s">
        <v>15</v>
      </c>
      <c r="D86" s="11">
        <v>1</v>
      </c>
      <c r="E86" s="56">
        <v>1111000</v>
      </c>
      <c r="F86" s="31">
        <f t="shared" si="23"/>
        <v>211090</v>
      </c>
      <c r="G86" s="36">
        <f t="shared" si="24"/>
        <v>1322090</v>
      </c>
      <c r="H86" s="58">
        <v>1155000</v>
      </c>
      <c r="I86" s="33">
        <f t="shared" si="17"/>
        <v>219450</v>
      </c>
      <c r="J86" s="34">
        <f t="shared" si="9"/>
        <v>1374450</v>
      </c>
      <c r="K86" s="58">
        <v>1221000</v>
      </c>
      <c r="L86" s="31">
        <f t="shared" si="22"/>
        <v>231990</v>
      </c>
      <c r="M86" s="35">
        <f t="shared" si="10"/>
        <v>1452990</v>
      </c>
      <c r="O86" s="37">
        <f t="shared" si="19"/>
        <v>1162333</v>
      </c>
      <c r="P86" s="38">
        <f>ROUND(_xlfn.STDEV.S(G86,J86,M86),0)</f>
        <v>65885</v>
      </c>
      <c r="Q86" s="39">
        <f t="shared" si="21"/>
        <v>5.6683411724523007E-2</v>
      </c>
    </row>
    <row r="87" spans="1:17" ht="144.75" customHeight="1" x14ac:dyDescent="0.25">
      <c r="A87" s="29">
        <v>81</v>
      </c>
      <c r="B87" s="51" t="s">
        <v>118</v>
      </c>
      <c r="C87" s="18" t="s">
        <v>15</v>
      </c>
      <c r="D87" s="11">
        <v>1</v>
      </c>
      <c r="E87" s="56">
        <v>1010000</v>
      </c>
      <c r="F87" s="31">
        <f t="shared" si="23"/>
        <v>191900</v>
      </c>
      <c r="G87" s="36">
        <f t="shared" si="24"/>
        <v>1201900</v>
      </c>
      <c r="H87" s="58">
        <v>1050000</v>
      </c>
      <c r="I87" s="33">
        <f t="shared" si="17"/>
        <v>199500</v>
      </c>
      <c r="J87" s="34">
        <f t="shared" si="9"/>
        <v>1249500</v>
      </c>
      <c r="K87" s="58">
        <v>1110000</v>
      </c>
      <c r="L87" s="31">
        <f t="shared" si="22"/>
        <v>210900</v>
      </c>
      <c r="M87" s="35">
        <f t="shared" si="10"/>
        <v>1320900</v>
      </c>
      <c r="O87" s="37">
        <f t="shared" si="19"/>
        <v>1056667</v>
      </c>
      <c r="P87" s="38">
        <f t="shared" si="20"/>
        <v>59895</v>
      </c>
      <c r="Q87" s="39">
        <f t="shared" si="21"/>
        <v>5.6682947418628574E-2</v>
      </c>
    </row>
    <row r="88" spans="1:17" ht="54" customHeight="1" x14ac:dyDescent="0.25">
      <c r="A88" s="29">
        <v>82</v>
      </c>
      <c r="B88" s="51" t="s">
        <v>119</v>
      </c>
      <c r="C88" s="17" t="s">
        <v>15</v>
      </c>
      <c r="D88" s="11">
        <v>1</v>
      </c>
      <c r="E88" s="56">
        <v>153100</v>
      </c>
      <c r="F88" s="31">
        <f t="shared" si="23"/>
        <v>29089</v>
      </c>
      <c r="G88" s="36">
        <f t="shared" si="24"/>
        <v>182189</v>
      </c>
      <c r="H88" s="58">
        <v>159100</v>
      </c>
      <c r="I88" s="33">
        <f t="shared" si="17"/>
        <v>30229</v>
      </c>
      <c r="J88" s="34">
        <f t="shared" si="9"/>
        <v>189329</v>
      </c>
      <c r="K88" s="58">
        <v>168165</v>
      </c>
      <c r="L88" s="31">
        <f t="shared" si="22"/>
        <v>31951</v>
      </c>
      <c r="M88" s="35">
        <f t="shared" si="10"/>
        <v>200116</v>
      </c>
      <c r="O88" s="37">
        <f t="shared" si="19"/>
        <v>160122</v>
      </c>
      <c r="P88" s="38">
        <f t="shared" si="20"/>
        <v>9025</v>
      </c>
      <c r="Q88" s="39">
        <f t="shared" si="21"/>
        <v>5.6363273004334198E-2</v>
      </c>
    </row>
    <row r="89" spans="1:17" ht="52.15" customHeight="1" x14ac:dyDescent="0.25">
      <c r="A89" s="29">
        <v>83</v>
      </c>
      <c r="B89" s="51" t="s">
        <v>120</v>
      </c>
      <c r="C89" s="17" t="s">
        <v>15</v>
      </c>
      <c r="D89" s="11">
        <v>1</v>
      </c>
      <c r="E89" s="56">
        <v>153100</v>
      </c>
      <c r="F89" s="31">
        <f t="shared" si="23"/>
        <v>29089</v>
      </c>
      <c r="G89" s="36">
        <f t="shared" si="24"/>
        <v>182189</v>
      </c>
      <c r="H89" s="58">
        <v>159100</v>
      </c>
      <c r="I89" s="33">
        <f t="shared" si="17"/>
        <v>30229</v>
      </c>
      <c r="J89" s="34">
        <f t="shared" si="9"/>
        <v>189329</v>
      </c>
      <c r="K89" s="58">
        <v>168165</v>
      </c>
      <c r="L89" s="31">
        <f t="shared" si="22"/>
        <v>31951</v>
      </c>
      <c r="M89" s="35">
        <f t="shared" si="10"/>
        <v>200116</v>
      </c>
      <c r="O89" s="37">
        <f t="shared" si="19"/>
        <v>160122</v>
      </c>
      <c r="P89" s="38">
        <f t="shared" si="20"/>
        <v>9025</v>
      </c>
      <c r="Q89" s="39">
        <f t="shared" si="21"/>
        <v>5.6363273004334198E-2</v>
      </c>
    </row>
    <row r="90" spans="1:17" ht="48.6" customHeight="1" x14ac:dyDescent="0.25">
      <c r="A90" s="29">
        <v>84</v>
      </c>
      <c r="B90" s="51" t="s">
        <v>121</v>
      </c>
      <c r="C90" s="17" t="s">
        <v>15</v>
      </c>
      <c r="D90" s="11">
        <v>1</v>
      </c>
      <c r="E90" s="56">
        <v>153100</v>
      </c>
      <c r="F90" s="31">
        <f t="shared" si="23"/>
        <v>29089</v>
      </c>
      <c r="G90" s="36">
        <f t="shared" si="24"/>
        <v>182189</v>
      </c>
      <c r="H90" s="58">
        <v>159100</v>
      </c>
      <c r="I90" s="33">
        <f t="shared" si="17"/>
        <v>30229</v>
      </c>
      <c r="J90" s="34">
        <f t="shared" si="9"/>
        <v>189329</v>
      </c>
      <c r="K90" s="58">
        <v>168165</v>
      </c>
      <c r="L90" s="31">
        <f t="shared" si="22"/>
        <v>31951</v>
      </c>
      <c r="M90" s="35">
        <f t="shared" si="10"/>
        <v>200116</v>
      </c>
      <c r="O90" s="37">
        <f t="shared" si="19"/>
        <v>160122</v>
      </c>
      <c r="P90" s="38">
        <f t="shared" si="20"/>
        <v>9025</v>
      </c>
      <c r="Q90" s="39">
        <f t="shared" si="21"/>
        <v>5.6363273004334198E-2</v>
      </c>
    </row>
    <row r="91" spans="1:17" ht="145.5" customHeight="1" x14ac:dyDescent="0.25">
      <c r="A91" s="29">
        <v>85</v>
      </c>
      <c r="B91" s="51" t="s">
        <v>122</v>
      </c>
      <c r="C91" s="18" t="s">
        <v>15</v>
      </c>
      <c r="D91" s="11">
        <v>1</v>
      </c>
      <c r="E91" s="56">
        <v>2206900</v>
      </c>
      <c r="F91" s="31">
        <f t="shared" si="23"/>
        <v>419311</v>
      </c>
      <c r="G91" s="36">
        <f t="shared" si="24"/>
        <v>2626211</v>
      </c>
      <c r="H91" s="58">
        <v>2294300</v>
      </c>
      <c r="I91" s="33">
        <f t="shared" si="17"/>
        <v>435917</v>
      </c>
      <c r="J91" s="34">
        <f t="shared" si="9"/>
        <v>2730217</v>
      </c>
      <c r="K91" s="58">
        <v>2425350</v>
      </c>
      <c r="L91" s="31">
        <f t="shared" si="22"/>
        <v>460817</v>
      </c>
      <c r="M91" s="35">
        <f t="shared" si="10"/>
        <v>2886167</v>
      </c>
      <c r="O91" s="37">
        <f t="shared" si="19"/>
        <v>2308850</v>
      </c>
      <c r="P91" s="38">
        <f t="shared" si="20"/>
        <v>130840</v>
      </c>
      <c r="Q91" s="39">
        <f t="shared" si="21"/>
        <v>5.6668904432942806E-2</v>
      </c>
    </row>
    <row r="92" spans="1:17" ht="85.9" customHeight="1" x14ac:dyDescent="0.25">
      <c r="A92" s="29">
        <v>86</v>
      </c>
      <c r="B92" s="51" t="s">
        <v>123</v>
      </c>
      <c r="C92" s="18" t="s">
        <v>15</v>
      </c>
      <c r="D92" s="11">
        <v>1</v>
      </c>
      <c r="E92" s="56">
        <v>2976500</v>
      </c>
      <c r="F92" s="31">
        <f t="shared" si="23"/>
        <v>565535</v>
      </c>
      <c r="G92" s="36">
        <f t="shared" si="24"/>
        <v>3542035</v>
      </c>
      <c r="H92" s="58">
        <v>3094400</v>
      </c>
      <c r="I92" s="33">
        <f t="shared" si="17"/>
        <v>587936</v>
      </c>
      <c r="J92" s="34">
        <f t="shared" si="9"/>
        <v>3682336</v>
      </c>
      <c r="K92" s="58">
        <v>3271170</v>
      </c>
      <c r="L92" s="31">
        <f t="shared" si="22"/>
        <v>621522</v>
      </c>
      <c r="M92" s="35">
        <f t="shared" si="10"/>
        <v>3892692</v>
      </c>
      <c r="O92" s="37">
        <f t="shared" si="19"/>
        <v>3114023</v>
      </c>
      <c r="P92" s="38">
        <f t="shared" si="20"/>
        <v>176491</v>
      </c>
      <c r="Q92" s="39">
        <f t="shared" si="21"/>
        <v>5.6676203098050333E-2</v>
      </c>
    </row>
    <row r="93" spans="1:17" ht="99" customHeight="1" x14ac:dyDescent="0.25">
      <c r="A93" s="29">
        <v>87</v>
      </c>
      <c r="B93" s="51" t="s">
        <v>124</v>
      </c>
      <c r="C93" s="18" t="s">
        <v>15</v>
      </c>
      <c r="D93" s="11">
        <v>1</v>
      </c>
      <c r="E93" s="56">
        <v>1515000</v>
      </c>
      <c r="F93" s="31">
        <f t="shared" si="23"/>
        <v>287850</v>
      </c>
      <c r="G93" s="36">
        <f t="shared" si="24"/>
        <v>1802850</v>
      </c>
      <c r="H93" s="58">
        <v>1575000</v>
      </c>
      <c r="I93" s="33">
        <f t="shared" si="17"/>
        <v>299250</v>
      </c>
      <c r="J93" s="34">
        <f t="shared" si="9"/>
        <v>1874250</v>
      </c>
      <c r="K93" s="58">
        <v>1665000</v>
      </c>
      <c r="L93" s="31">
        <f t="shared" si="22"/>
        <v>316350</v>
      </c>
      <c r="M93" s="35">
        <f t="shared" si="10"/>
        <v>1981350</v>
      </c>
      <c r="O93" s="37">
        <f t="shared" si="19"/>
        <v>1585000</v>
      </c>
      <c r="P93" s="38">
        <f t="shared" si="20"/>
        <v>89843</v>
      </c>
      <c r="Q93" s="39">
        <f t="shared" si="21"/>
        <v>5.668328075709779E-2</v>
      </c>
    </row>
    <row r="94" spans="1:17" ht="19.5" customHeight="1" x14ac:dyDescent="0.25">
      <c r="A94" s="29">
        <v>88</v>
      </c>
      <c r="B94" s="51" t="s">
        <v>125</v>
      </c>
      <c r="C94" s="12" t="s">
        <v>15</v>
      </c>
      <c r="D94" s="11">
        <v>1</v>
      </c>
      <c r="E94" s="56">
        <v>378800</v>
      </c>
      <c r="F94" s="31">
        <f t="shared" si="23"/>
        <v>71972</v>
      </c>
      <c r="G94" s="36">
        <f t="shared" si="24"/>
        <v>450772</v>
      </c>
      <c r="H94" s="58">
        <v>393800</v>
      </c>
      <c r="I94" s="33">
        <f t="shared" si="17"/>
        <v>74822</v>
      </c>
      <c r="J94" s="34">
        <f t="shared" si="9"/>
        <v>468622</v>
      </c>
      <c r="K94" s="58">
        <v>416250</v>
      </c>
      <c r="L94" s="31">
        <f t="shared" si="22"/>
        <v>79088</v>
      </c>
      <c r="M94" s="35">
        <f t="shared" si="10"/>
        <v>495338</v>
      </c>
      <c r="O94" s="37">
        <f t="shared" si="19"/>
        <v>396283</v>
      </c>
      <c r="P94" s="38">
        <f t="shared" si="20"/>
        <v>22430</v>
      </c>
      <c r="Q94" s="39">
        <f t="shared" si="21"/>
        <v>5.6600964462265604E-2</v>
      </c>
    </row>
    <row r="95" spans="1:17" ht="19.5" customHeight="1" x14ac:dyDescent="0.25">
      <c r="A95" s="29">
        <v>89</v>
      </c>
      <c r="B95" s="51" t="s">
        <v>126</v>
      </c>
      <c r="C95" s="18" t="s">
        <v>15</v>
      </c>
      <c r="D95" s="11">
        <v>1</v>
      </c>
      <c r="E95" s="56">
        <v>41800</v>
      </c>
      <c r="F95" s="31">
        <f t="shared" si="15"/>
        <v>7942</v>
      </c>
      <c r="G95" s="36">
        <f t="shared" si="16"/>
        <v>49742</v>
      </c>
      <c r="H95" s="58">
        <v>43400</v>
      </c>
      <c r="I95" s="33">
        <f t="shared" si="17"/>
        <v>8246</v>
      </c>
      <c r="J95" s="34">
        <f t="shared" ref="J95:J155" si="25">ROUND(H95+I95,0)</f>
        <v>51646</v>
      </c>
      <c r="K95" s="58">
        <v>45843</v>
      </c>
      <c r="L95" s="31">
        <f t="shared" si="22"/>
        <v>8710</v>
      </c>
      <c r="M95" s="35">
        <f t="shared" ref="M95:M155" si="26">ROUND(K95+L95,0)</f>
        <v>54553</v>
      </c>
      <c r="O95" s="37">
        <f t="shared" si="19"/>
        <v>43681</v>
      </c>
      <c r="P95" s="38">
        <f t="shared" si="20"/>
        <v>2423</v>
      </c>
      <c r="Q95" s="39">
        <f t="shared" si="21"/>
        <v>5.5470341796204296E-2</v>
      </c>
    </row>
    <row r="96" spans="1:17" ht="19.899999999999999" customHeight="1" x14ac:dyDescent="0.25">
      <c r="A96" s="29">
        <v>90</v>
      </c>
      <c r="B96" s="51" t="s">
        <v>127</v>
      </c>
      <c r="C96" s="12" t="s">
        <v>15</v>
      </c>
      <c r="D96" s="11">
        <v>1</v>
      </c>
      <c r="E96" s="56">
        <v>130300</v>
      </c>
      <c r="F96" s="31">
        <f t="shared" si="15"/>
        <v>24757</v>
      </c>
      <c r="G96" s="36">
        <f t="shared" si="16"/>
        <v>155057</v>
      </c>
      <c r="H96" s="58">
        <v>135500</v>
      </c>
      <c r="I96" s="33">
        <f t="shared" si="17"/>
        <v>25745</v>
      </c>
      <c r="J96" s="34">
        <f t="shared" si="25"/>
        <v>161245</v>
      </c>
      <c r="K96" s="58">
        <v>143190</v>
      </c>
      <c r="L96" s="31">
        <f t="shared" si="22"/>
        <v>27206</v>
      </c>
      <c r="M96" s="35">
        <f t="shared" si="26"/>
        <v>170396</v>
      </c>
      <c r="O96" s="37">
        <f t="shared" si="19"/>
        <v>136330</v>
      </c>
      <c r="P96" s="38">
        <f t="shared" si="20"/>
        <v>7717</v>
      </c>
      <c r="Q96" s="39">
        <f t="shared" si="21"/>
        <v>5.6605295973006675E-2</v>
      </c>
    </row>
    <row r="97" spans="1:17" ht="19.899999999999999" customHeight="1" x14ac:dyDescent="0.25">
      <c r="A97" s="29">
        <v>91</v>
      </c>
      <c r="B97" s="51" t="s">
        <v>128</v>
      </c>
      <c r="C97" s="12" t="s">
        <v>15</v>
      </c>
      <c r="D97" s="11">
        <v>1</v>
      </c>
      <c r="E97" s="56">
        <v>156600</v>
      </c>
      <c r="F97" s="31">
        <f t="shared" si="15"/>
        <v>29754</v>
      </c>
      <c r="G97" s="36">
        <f t="shared" si="16"/>
        <v>186354</v>
      </c>
      <c r="H97" s="58">
        <v>162800</v>
      </c>
      <c r="I97" s="33">
        <f t="shared" si="17"/>
        <v>30932</v>
      </c>
      <c r="J97" s="34">
        <f t="shared" si="25"/>
        <v>193732</v>
      </c>
      <c r="K97" s="58">
        <v>172050</v>
      </c>
      <c r="L97" s="31">
        <f t="shared" si="22"/>
        <v>32690</v>
      </c>
      <c r="M97" s="35">
        <f t="shared" si="26"/>
        <v>204740</v>
      </c>
      <c r="O97" s="37">
        <f t="shared" si="19"/>
        <v>163817</v>
      </c>
      <c r="P97" s="38">
        <f t="shared" si="20"/>
        <v>9253</v>
      </c>
      <c r="Q97" s="39">
        <f t="shared" si="21"/>
        <v>5.6483759316798623E-2</v>
      </c>
    </row>
    <row r="98" spans="1:17" ht="19.899999999999999" customHeight="1" x14ac:dyDescent="0.25">
      <c r="A98" s="29">
        <v>92</v>
      </c>
      <c r="B98" s="51" t="s">
        <v>129</v>
      </c>
      <c r="C98" s="12" t="s">
        <v>15</v>
      </c>
      <c r="D98" s="11">
        <v>1</v>
      </c>
      <c r="E98" s="56">
        <v>146500</v>
      </c>
      <c r="F98" s="31">
        <f t="shared" ref="F98:F101" si="27">ROUND(E98*19%,0)</f>
        <v>27835</v>
      </c>
      <c r="G98" s="36">
        <f t="shared" ref="G98:G101" si="28">ROUND(E98+F98,0)</f>
        <v>174335</v>
      </c>
      <c r="H98" s="58">
        <v>152300</v>
      </c>
      <c r="I98" s="33">
        <f t="shared" si="17"/>
        <v>28937</v>
      </c>
      <c r="J98" s="34">
        <f t="shared" si="25"/>
        <v>181237</v>
      </c>
      <c r="K98" s="58">
        <v>160950</v>
      </c>
      <c r="L98" s="31">
        <f t="shared" si="22"/>
        <v>30581</v>
      </c>
      <c r="M98" s="35">
        <f t="shared" si="26"/>
        <v>191531</v>
      </c>
      <c r="O98" s="37">
        <f t="shared" si="19"/>
        <v>153250</v>
      </c>
      <c r="P98" s="38">
        <f t="shared" si="20"/>
        <v>8654</v>
      </c>
      <c r="Q98" s="39">
        <f t="shared" si="21"/>
        <v>5.6469820554649268E-2</v>
      </c>
    </row>
    <row r="99" spans="1:17" ht="19.899999999999999" customHeight="1" x14ac:dyDescent="0.25">
      <c r="A99" s="29">
        <v>93</v>
      </c>
      <c r="B99" s="51" t="s">
        <v>130</v>
      </c>
      <c r="C99" s="17" t="s">
        <v>15</v>
      </c>
      <c r="D99" s="11">
        <v>1</v>
      </c>
      <c r="E99" s="56">
        <v>36400</v>
      </c>
      <c r="F99" s="31">
        <f t="shared" si="27"/>
        <v>6916</v>
      </c>
      <c r="G99" s="36">
        <f t="shared" si="28"/>
        <v>43316</v>
      </c>
      <c r="H99" s="58">
        <v>37800</v>
      </c>
      <c r="I99" s="33">
        <f t="shared" si="17"/>
        <v>7182</v>
      </c>
      <c r="J99" s="34">
        <f t="shared" si="25"/>
        <v>44982</v>
      </c>
      <c r="K99" s="58">
        <v>39960</v>
      </c>
      <c r="L99" s="31">
        <f t="shared" si="22"/>
        <v>7592</v>
      </c>
      <c r="M99" s="35">
        <f t="shared" si="26"/>
        <v>47552</v>
      </c>
      <c r="O99" s="37">
        <f t="shared" si="19"/>
        <v>38053</v>
      </c>
      <c r="P99" s="38">
        <f t="shared" si="20"/>
        <v>2134</v>
      </c>
      <c r="Q99" s="39">
        <f t="shared" si="21"/>
        <v>5.6079678343363207E-2</v>
      </c>
    </row>
    <row r="100" spans="1:17" ht="19.899999999999999" customHeight="1" x14ac:dyDescent="0.25">
      <c r="A100" s="29">
        <v>94</v>
      </c>
      <c r="B100" s="51" t="s">
        <v>131</v>
      </c>
      <c r="C100" s="17" t="s">
        <v>15</v>
      </c>
      <c r="D100" s="11">
        <v>1</v>
      </c>
      <c r="E100" s="56">
        <v>151500</v>
      </c>
      <c r="F100" s="31">
        <f t="shared" si="27"/>
        <v>28785</v>
      </c>
      <c r="G100" s="36">
        <f t="shared" si="28"/>
        <v>180285</v>
      </c>
      <c r="H100" s="58">
        <v>157500</v>
      </c>
      <c r="I100" s="33">
        <f t="shared" si="17"/>
        <v>29925</v>
      </c>
      <c r="J100" s="34">
        <f t="shared" si="25"/>
        <v>187425</v>
      </c>
      <c r="K100" s="58">
        <v>166500</v>
      </c>
      <c r="L100" s="31">
        <f t="shared" si="22"/>
        <v>31635</v>
      </c>
      <c r="M100" s="35">
        <f t="shared" si="26"/>
        <v>198135</v>
      </c>
      <c r="O100" s="37">
        <f t="shared" si="19"/>
        <v>158500</v>
      </c>
      <c r="P100" s="38">
        <f t="shared" si="20"/>
        <v>8984</v>
      </c>
      <c r="Q100" s="39">
        <f t="shared" si="21"/>
        <v>5.6681388012618295E-2</v>
      </c>
    </row>
    <row r="101" spans="1:17" ht="19.899999999999999" customHeight="1" x14ac:dyDescent="0.25">
      <c r="A101" s="29">
        <v>95</v>
      </c>
      <c r="B101" s="51" t="s">
        <v>132</v>
      </c>
      <c r="C101" s="17" t="s">
        <v>15</v>
      </c>
      <c r="D101" s="11">
        <v>1</v>
      </c>
      <c r="E101" s="56">
        <v>9100</v>
      </c>
      <c r="F101" s="31">
        <f t="shared" si="27"/>
        <v>1729</v>
      </c>
      <c r="G101" s="36">
        <f t="shared" si="28"/>
        <v>10829</v>
      </c>
      <c r="H101" s="58">
        <v>9500</v>
      </c>
      <c r="I101" s="33">
        <f t="shared" si="17"/>
        <v>1805</v>
      </c>
      <c r="J101" s="34">
        <f t="shared" si="25"/>
        <v>11305</v>
      </c>
      <c r="K101" s="58">
        <v>9990</v>
      </c>
      <c r="L101" s="31">
        <f t="shared" si="22"/>
        <v>1898</v>
      </c>
      <c r="M101" s="35">
        <f t="shared" si="26"/>
        <v>11888</v>
      </c>
      <c r="O101" s="37">
        <f t="shared" si="19"/>
        <v>9530</v>
      </c>
      <c r="P101" s="38">
        <f t="shared" si="20"/>
        <v>530</v>
      </c>
      <c r="Q101" s="39">
        <f t="shared" si="21"/>
        <v>5.5613850996852045E-2</v>
      </c>
    </row>
    <row r="102" spans="1:17" ht="19.899999999999999" customHeight="1" x14ac:dyDescent="0.25">
      <c r="A102" s="29">
        <v>96</v>
      </c>
      <c r="B102" s="51" t="s">
        <v>133</v>
      </c>
      <c r="C102" s="18" t="s">
        <v>15</v>
      </c>
      <c r="D102" s="11">
        <v>1</v>
      </c>
      <c r="E102" s="56">
        <v>109100</v>
      </c>
      <c r="F102" s="31">
        <f t="shared" si="15"/>
        <v>20729</v>
      </c>
      <c r="G102" s="36">
        <f t="shared" si="16"/>
        <v>129829</v>
      </c>
      <c r="H102" s="58">
        <v>113400</v>
      </c>
      <c r="I102" s="33">
        <f t="shared" si="17"/>
        <v>21546</v>
      </c>
      <c r="J102" s="34">
        <f t="shared" si="25"/>
        <v>134946</v>
      </c>
      <c r="K102" s="58">
        <v>119880</v>
      </c>
      <c r="L102" s="31">
        <f t="shared" si="22"/>
        <v>22777</v>
      </c>
      <c r="M102" s="35">
        <f t="shared" si="26"/>
        <v>142657</v>
      </c>
      <c r="O102" s="37">
        <f t="shared" si="19"/>
        <v>114127</v>
      </c>
      <c r="P102" s="38">
        <f t="shared" si="20"/>
        <v>6458</v>
      </c>
      <c r="Q102" s="39">
        <f t="shared" si="21"/>
        <v>5.6586083924049527E-2</v>
      </c>
    </row>
    <row r="103" spans="1:17" ht="60.75" customHeight="1" x14ac:dyDescent="0.25">
      <c r="A103" s="29">
        <v>97</v>
      </c>
      <c r="B103" s="51" t="s">
        <v>134</v>
      </c>
      <c r="C103" s="12" t="s">
        <v>28</v>
      </c>
      <c r="D103" s="11">
        <v>1</v>
      </c>
      <c r="E103" s="56">
        <v>1373600</v>
      </c>
      <c r="F103" s="31">
        <f t="shared" ref="F103:F104" si="29">ROUND(E103*19%,0)</f>
        <v>260984</v>
      </c>
      <c r="G103" s="36">
        <f t="shared" ref="G103:G104" si="30">ROUND(E103+F103,0)</f>
        <v>1634584</v>
      </c>
      <c r="H103" s="58">
        <v>1428000</v>
      </c>
      <c r="I103" s="33">
        <f t="shared" si="17"/>
        <v>271320</v>
      </c>
      <c r="J103" s="34">
        <f t="shared" si="25"/>
        <v>1699320</v>
      </c>
      <c r="K103" s="58">
        <v>1509600</v>
      </c>
      <c r="L103" s="31">
        <f t="shared" si="22"/>
        <v>286824</v>
      </c>
      <c r="M103" s="35">
        <f t="shared" si="26"/>
        <v>1796424</v>
      </c>
      <c r="O103" s="37">
        <f t="shared" si="19"/>
        <v>1437067</v>
      </c>
      <c r="P103" s="38">
        <f t="shared" si="20"/>
        <v>81458</v>
      </c>
      <c r="Q103" s="39">
        <f t="shared" si="21"/>
        <v>5.6683508841271837E-2</v>
      </c>
    </row>
    <row r="104" spans="1:17" ht="19.899999999999999" customHeight="1" x14ac:dyDescent="0.25">
      <c r="A104" s="29">
        <v>98</v>
      </c>
      <c r="B104" s="51" t="s">
        <v>135</v>
      </c>
      <c r="C104" s="75" t="s">
        <v>28</v>
      </c>
      <c r="D104" s="11">
        <v>1</v>
      </c>
      <c r="E104" s="56">
        <v>989800</v>
      </c>
      <c r="F104" s="31">
        <f t="shared" si="29"/>
        <v>188062</v>
      </c>
      <c r="G104" s="36">
        <f t="shared" si="30"/>
        <v>1177862</v>
      </c>
      <c r="H104" s="58">
        <v>1029000</v>
      </c>
      <c r="I104" s="33">
        <f t="shared" si="17"/>
        <v>195510</v>
      </c>
      <c r="J104" s="34">
        <f t="shared" si="25"/>
        <v>1224510</v>
      </c>
      <c r="K104" s="58">
        <v>1087800</v>
      </c>
      <c r="L104" s="31">
        <f t="shared" si="22"/>
        <v>206682</v>
      </c>
      <c r="M104" s="35">
        <f t="shared" si="26"/>
        <v>1294482</v>
      </c>
      <c r="O104" s="37">
        <f t="shared" si="19"/>
        <v>1035533</v>
      </c>
      <c r="P104" s="38">
        <f t="shared" si="20"/>
        <v>58697</v>
      </c>
      <c r="Q104" s="39">
        <f t="shared" si="21"/>
        <v>5.6682886977044669E-2</v>
      </c>
    </row>
    <row r="105" spans="1:17" ht="19.899999999999999" customHeight="1" x14ac:dyDescent="0.25">
      <c r="A105" s="29">
        <v>99</v>
      </c>
      <c r="B105" s="51" t="s">
        <v>136</v>
      </c>
      <c r="C105" s="75" t="s">
        <v>30</v>
      </c>
      <c r="D105" s="11">
        <v>1</v>
      </c>
      <c r="E105" s="56">
        <v>20000</v>
      </c>
      <c r="F105" s="31">
        <f t="shared" si="15"/>
        <v>3800</v>
      </c>
      <c r="G105" s="36">
        <f t="shared" si="16"/>
        <v>23800</v>
      </c>
      <c r="H105" s="58">
        <v>20800</v>
      </c>
      <c r="I105" s="33">
        <f t="shared" si="17"/>
        <v>3952</v>
      </c>
      <c r="J105" s="34">
        <f t="shared" si="25"/>
        <v>24752</v>
      </c>
      <c r="K105" s="58">
        <v>21978</v>
      </c>
      <c r="L105" s="31">
        <f t="shared" si="22"/>
        <v>4176</v>
      </c>
      <c r="M105" s="35">
        <f t="shared" si="26"/>
        <v>26154</v>
      </c>
      <c r="O105" s="37">
        <f t="shared" si="19"/>
        <v>20926</v>
      </c>
      <c r="P105" s="38">
        <f t="shared" si="20"/>
        <v>1184</v>
      </c>
      <c r="Q105" s="39">
        <f t="shared" si="21"/>
        <v>5.6580330689094904E-2</v>
      </c>
    </row>
    <row r="106" spans="1:17" ht="25.5" customHeight="1" x14ac:dyDescent="0.25">
      <c r="A106" s="29">
        <v>100</v>
      </c>
      <c r="B106" s="51" t="s">
        <v>137</v>
      </c>
      <c r="C106" s="71" t="s">
        <v>15</v>
      </c>
      <c r="D106" s="11">
        <v>1</v>
      </c>
      <c r="E106" s="56">
        <v>1605900</v>
      </c>
      <c r="F106" s="31">
        <f t="shared" si="15"/>
        <v>305121</v>
      </c>
      <c r="G106" s="36">
        <f t="shared" si="16"/>
        <v>1911021</v>
      </c>
      <c r="H106" s="58">
        <v>1669500</v>
      </c>
      <c r="I106" s="33">
        <f t="shared" si="17"/>
        <v>317205</v>
      </c>
      <c r="J106" s="34">
        <f t="shared" si="25"/>
        <v>1986705</v>
      </c>
      <c r="K106" s="58">
        <v>1764900</v>
      </c>
      <c r="L106" s="31">
        <f t="shared" si="22"/>
        <v>335331</v>
      </c>
      <c r="M106" s="35">
        <f t="shared" si="26"/>
        <v>2100231</v>
      </c>
      <c r="O106" s="37">
        <f t="shared" si="19"/>
        <v>1680100</v>
      </c>
      <c r="P106" s="38">
        <f t="shared" si="20"/>
        <v>95234</v>
      </c>
      <c r="Q106" s="39">
        <f t="shared" si="21"/>
        <v>5.6683530742217728E-2</v>
      </c>
    </row>
    <row r="107" spans="1:17" ht="26.25" customHeight="1" x14ac:dyDescent="0.25">
      <c r="A107" s="29">
        <v>101</v>
      </c>
      <c r="B107" s="51" t="s">
        <v>138</v>
      </c>
      <c r="C107" s="18" t="s">
        <v>15</v>
      </c>
      <c r="D107" s="11">
        <v>1</v>
      </c>
      <c r="E107" s="56">
        <v>2181600</v>
      </c>
      <c r="F107" s="31">
        <f t="shared" si="15"/>
        <v>414504</v>
      </c>
      <c r="G107" s="36">
        <f t="shared" si="16"/>
        <v>2596104</v>
      </c>
      <c r="H107" s="58">
        <v>2268000</v>
      </c>
      <c r="I107" s="33">
        <f t="shared" si="17"/>
        <v>430920</v>
      </c>
      <c r="J107" s="34">
        <f t="shared" si="25"/>
        <v>2698920</v>
      </c>
      <c r="K107" s="58">
        <v>2397600</v>
      </c>
      <c r="L107" s="31">
        <f t="shared" si="22"/>
        <v>455544</v>
      </c>
      <c r="M107" s="35">
        <f t="shared" si="26"/>
        <v>2853144</v>
      </c>
      <c r="O107" s="37">
        <f t="shared" si="19"/>
        <v>2282400</v>
      </c>
      <c r="P107" s="38">
        <f t="shared" si="20"/>
        <v>129374</v>
      </c>
      <c r="Q107" s="39">
        <f t="shared" si="21"/>
        <v>5.6683315807921485E-2</v>
      </c>
    </row>
    <row r="108" spans="1:17" ht="32.25" customHeight="1" x14ac:dyDescent="0.25">
      <c r="A108" s="29">
        <v>102</v>
      </c>
      <c r="B108" s="51" t="s">
        <v>139</v>
      </c>
      <c r="C108" s="18" t="s">
        <v>15</v>
      </c>
      <c r="D108" s="11">
        <v>1</v>
      </c>
      <c r="E108" s="56">
        <v>2292700</v>
      </c>
      <c r="F108" s="31">
        <f t="shared" ref="F108:F110" si="31">ROUND(E108*19%,0)</f>
        <v>435613</v>
      </c>
      <c r="G108" s="36">
        <f t="shared" ref="G108:G110" si="32">ROUND(E108+F108,0)</f>
        <v>2728313</v>
      </c>
      <c r="H108" s="58">
        <v>2383500</v>
      </c>
      <c r="I108" s="33">
        <f t="shared" si="17"/>
        <v>452865</v>
      </c>
      <c r="J108" s="34">
        <f t="shared" si="25"/>
        <v>2836365</v>
      </c>
      <c r="K108" s="58">
        <v>2519700</v>
      </c>
      <c r="L108" s="31">
        <f t="shared" si="22"/>
        <v>478743</v>
      </c>
      <c r="M108" s="35">
        <f t="shared" si="26"/>
        <v>2998443</v>
      </c>
      <c r="O108" s="37">
        <f t="shared" si="19"/>
        <v>2398633</v>
      </c>
      <c r="P108" s="38">
        <f t="shared" si="20"/>
        <v>135962</v>
      </c>
      <c r="Q108" s="39">
        <f t="shared" si="21"/>
        <v>5.6683119093250196E-2</v>
      </c>
    </row>
    <row r="109" spans="1:17" ht="30" customHeight="1" x14ac:dyDescent="0.25">
      <c r="A109" s="29">
        <v>103</v>
      </c>
      <c r="B109" s="51" t="s">
        <v>140</v>
      </c>
      <c r="C109" s="18" t="s">
        <v>15</v>
      </c>
      <c r="D109" s="11">
        <v>1</v>
      </c>
      <c r="E109" s="56">
        <v>2302800</v>
      </c>
      <c r="F109" s="31">
        <f t="shared" si="31"/>
        <v>437532</v>
      </c>
      <c r="G109" s="36">
        <f t="shared" si="32"/>
        <v>2740332</v>
      </c>
      <c r="H109" s="58">
        <v>2394000</v>
      </c>
      <c r="I109" s="33">
        <f t="shared" si="17"/>
        <v>454860</v>
      </c>
      <c r="J109" s="34">
        <f t="shared" si="25"/>
        <v>2848860</v>
      </c>
      <c r="K109" s="58">
        <v>2530800</v>
      </c>
      <c r="L109" s="31">
        <f t="shared" si="22"/>
        <v>480852</v>
      </c>
      <c r="M109" s="35">
        <f t="shared" si="26"/>
        <v>3011652</v>
      </c>
      <c r="O109" s="37">
        <f t="shared" si="19"/>
        <v>2409200</v>
      </c>
      <c r="P109" s="38">
        <f t="shared" si="20"/>
        <v>136561</v>
      </c>
      <c r="Q109" s="39">
        <f t="shared" si="21"/>
        <v>5.6683131329902041E-2</v>
      </c>
    </row>
    <row r="110" spans="1:17" ht="39" customHeight="1" x14ac:dyDescent="0.25">
      <c r="A110" s="29">
        <v>104</v>
      </c>
      <c r="B110" s="51" t="s">
        <v>141</v>
      </c>
      <c r="C110" s="18" t="s">
        <v>15</v>
      </c>
      <c r="D110" s="11">
        <v>1</v>
      </c>
      <c r="E110" s="56">
        <v>2959300</v>
      </c>
      <c r="F110" s="31">
        <f t="shared" si="31"/>
        <v>562267</v>
      </c>
      <c r="G110" s="36">
        <f t="shared" si="32"/>
        <v>3521567</v>
      </c>
      <c r="H110" s="58">
        <v>3076500</v>
      </c>
      <c r="I110" s="33">
        <f t="shared" si="17"/>
        <v>584535</v>
      </c>
      <c r="J110" s="34">
        <f t="shared" si="25"/>
        <v>3661035</v>
      </c>
      <c r="K110" s="58">
        <v>3252300</v>
      </c>
      <c r="L110" s="31">
        <f t="shared" si="22"/>
        <v>617937</v>
      </c>
      <c r="M110" s="35">
        <f t="shared" si="26"/>
        <v>3870237</v>
      </c>
      <c r="O110" s="37">
        <f t="shared" si="19"/>
        <v>3096033</v>
      </c>
      <c r="P110" s="38">
        <f t="shared" si="20"/>
        <v>175493</v>
      </c>
      <c r="Q110" s="39">
        <f t="shared" si="21"/>
        <v>5.668318134851922E-2</v>
      </c>
    </row>
    <row r="111" spans="1:17" ht="33.75" customHeight="1" x14ac:dyDescent="0.25">
      <c r="A111" s="29">
        <v>105</v>
      </c>
      <c r="B111" s="51" t="s">
        <v>142</v>
      </c>
      <c r="C111" s="8" t="s">
        <v>15</v>
      </c>
      <c r="D111" s="11">
        <v>1</v>
      </c>
      <c r="E111" s="56">
        <v>15200</v>
      </c>
      <c r="F111" s="31">
        <f t="shared" si="15"/>
        <v>2888</v>
      </c>
      <c r="G111" s="36">
        <f t="shared" si="16"/>
        <v>18088</v>
      </c>
      <c r="H111" s="58">
        <v>15800</v>
      </c>
      <c r="I111" s="33">
        <f t="shared" si="17"/>
        <v>3002</v>
      </c>
      <c r="J111" s="34">
        <f t="shared" si="25"/>
        <v>18802</v>
      </c>
      <c r="K111" s="58">
        <v>16650</v>
      </c>
      <c r="L111" s="31">
        <f t="shared" si="22"/>
        <v>3164</v>
      </c>
      <c r="M111" s="35">
        <f t="shared" si="26"/>
        <v>19814</v>
      </c>
      <c r="O111" s="37">
        <f t="shared" si="19"/>
        <v>15883</v>
      </c>
      <c r="P111" s="38">
        <f t="shared" si="20"/>
        <v>867</v>
      </c>
      <c r="Q111" s="39">
        <f t="shared" si="21"/>
        <v>5.4586664987722723E-2</v>
      </c>
    </row>
    <row r="112" spans="1:17" ht="19.899999999999999" customHeight="1" x14ac:dyDescent="0.25">
      <c r="A112" s="29">
        <v>106</v>
      </c>
      <c r="B112" s="51" t="s">
        <v>143</v>
      </c>
      <c r="C112" s="12" t="s">
        <v>15</v>
      </c>
      <c r="D112" s="11">
        <v>1</v>
      </c>
      <c r="E112" s="56">
        <v>1900</v>
      </c>
      <c r="F112" s="31">
        <f t="shared" si="15"/>
        <v>361</v>
      </c>
      <c r="G112" s="36">
        <f t="shared" si="16"/>
        <v>2261</v>
      </c>
      <c r="H112" s="58">
        <v>1900</v>
      </c>
      <c r="I112" s="33">
        <f t="shared" si="17"/>
        <v>361</v>
      </c>
      <c r="J112" s="34">
        <f t="shared" si="25"/>
        <v>2261</v>
      </c>
      <c r="K112" s="58">
        <v>1998</v>
      </c>
      <c r="L112" s="31">
        <f t="shared" si="22"/>
        <v>380</v>
      </c>
      <c r="M112" s="35">
        <f t="shared" si="26"/>
        <v>2378</v>
      </c>
      <c r="O112" s="37">
        <f t="shared" si="19"/>
        <v>1933</v>
      </c>
      <c r="P112" s="38">
        <f t="shared" si="20"/>
        <v>68</v>
      </c>
      <c r="Q112" s="39">
        <f t="shared" si="21"/>
        <v>3.5178479048111742E-2</v>
      </c>
    </row>
    <row r="113" spans="1:17" ht="93" customHeight="1" x14ac:dyDescent="0.25">
      <c r="A113" s="29">
        <v>107</v>
      </c>
      <c r="B113" s="51" t="s">
        <v>144</v>
      </c>
      <c r="C113" s="17" t="s">
        <v>33</v>
      </c>
      <c r="D113" s="11">
        <v>1</v>
      </c>
      <c r="E113" s="56">
        <v>45500</v>
      </c>
      <c r="F113" s="31">
        <f t="shared" si="15"/>
        <v>8645</v>
      </c>
      <c r="G113" s="36">
        <f t="shared" si="16"/>
        <v>54145</v>
      </c>
      <c r="H113" s="58">
        <v>47300</v>
      </c>
      <c r="I113" s="33">
        <f t="shared" si="17"/>
        <v>8987</v>
      </c>
      <c r="J113" s="34">
        <f t="shared" si="25"/>
        <v>56287</v>
      </c>
      <c r="K113" s="58">
        <v>49950</v>
      </c>
      <c r="L113" s="31">
        <f t="shared" si="22"/>
        <v>9491</v>
      </c>
      <c r="M113" s="35">
        <f t="shared" si="26"/>
        <v>59441</v>
      </c>
      <c r="O113" s="37">
        <f t="shared" si="19"/>
        <v>47583</v>
      </c>
      <c r="P113" s="38">
        <f t="shared" si="20"/>
        <v>2664</v>
      </c>
      <c r="Q113" s="39">
        <f t="shared" si="21"/>
        <v>5.5986381690940043E-2</v>
      </c>
    </row>
    <row r="114" spans="1:17" ht="48" customHeight="1" x14ac:dyDescent="0.25">
      <c r="A114" s="29">
        <v>108</v>
      </c>
      <c r="B114" s="51" t="s">
        <v>145</v>
      </c>
      <c r="C114" s="77" t="s">
        <v>33</v>
      </c>
      <c r="D114" s="11">
        <v>1</v>
      </c>
      <c r="E114" s="56">
        <v>45500</v>
      </c>
      <c r="F114" s="31">
        <f t="shared" si="15"/>
        <v>8645</v>
      </c>
      <c r="G114" s="36">
        <f t="shared" si="16"/>
        <v>54145</v>
      </c>
      <c r="H114" s="58">
        <v>47300</v>
      </c>
      <c r="I114" s="33">
        <f t="shared" si="17"/>
        <v>8987</v>
      </c>
      <c r="J114" s="34">
        <f t="shared" si="25"/>
        <v>56287</v>
      </c>
      <c r="K114" s="58">
        <v>49950</v>
      </c>
      <c r="L114" s="31">
        <f t="shared" si="22"/>
        <v>9491</v>
      </c>
      <c r="M114" s="35">
        <f t="shared" si="26"/>
        <v>59441</v>
      </c>
      <c r="O114" s="37">
        <f t="shared" si="19"/>
        <v>47583</v>
      </c>
      <c r="P114" s="38">
        <f t="shared" si="20"/>
        <v>2664</v>
      </c>
      <c r="Q114" s="39">
        <f t="shared" si="21"/>
        <v>5.5986381690940043E-2</v>
      </c>
    </row>
    <row r="115" spans="1:17" ht="19.899999999999999" customHeight="1" x14ac:dyDescent="0.25">
      <c r="A115" s="29">
        <v>109</v>
      </c>
      <c r="B115" s="51" t="s">
        <v>146</v>
      </c>
      <c r="C115" s="77" t="s">
        <v>34</v>
      </c>
      <c r="D115" s="11">
        <v>1</v>
      </c>
      <c r="E115" s="56">
        <v>24000</v>
      </c>
      <c r="F115" s="31">
        <f t="shared" si="15"/>
        <v>4560</v>
      </c>
      <c r="G115" s="36">
        <f t="shared" si="16"/>
        <v>28560</v>
      </c>
      <c r="H115" s="58">
        <v>24900</v>
      </c>
      <c r="I115" s="33">
        <f t="shared" si="17"/>
        <v>4731</v>
      </c>
      <c r="J115" s="34">
        <f t="shared" si="25"/>
        <v>29631</v>
      </c>
      <c r="K115" s="58">
        <v>26307</v>
      </c>
      <c r="L115" s="31">
        <f t="shared" si="22"/>
        <v>4998</v>
      </c>
      <c r="M115" s="35">
        <f t="shared" si="26"/>
        <v>31305</v>
      </c>
      <c r="O115" s="37">
        <f t="shared" si="19"/>
        <v>25069</v>
      </c>
      <c r="P115" s="38">
        <f t="shared" si="20"/>
        <v>1383</v>
      </c>
      <c r="Q115" s="39">
        <f t="shared" si="21"/>
        <v>5.5167737045753722E-2</v>
      </c>
    </row>
    <row r="116" spans="1:17" ht="19.899999999999999" customHeight="1" x14ac:dyDescent="0.25">
      <c r="A116" s="29">
        <v>110</v>
      </c>
      <c r="B116" s="51" t="s">
        <v>147</v>
      </c>
      <c r="C116" s="75" t="s">
        <v>34</v>
      </c>
      <c r="D116" s="11">
        <v>1</v>
      </c>
      <c r="E116" s="56">
        <v>26300</v>
      </c>
      <c r="F116" s="31">
        <f t="shared" si="15"/>
        <v>4997</v>
      </c>
      <c r="G116" s="36">
        <f t="shared" si="16"/>
        <v>31297</v>
      </c>
      <c r="H116" s="58">
        <v>27300</v>
      </c>
      <c r="I116" s="33">
        <f t="shared" si="17"/>
        <v>5187</v>
      </c>
      <c r="J116" s="34">
        <f t="shared" si="25"/>
        <v>32487</v>
      </c>
      <c r="K116" s="58">
        <v>28860</v>
      </c>
      <c r="L116" s="31">
        <f t="shared" si="22"/>
        <v>5483</v>
      </c>
      <c r="M116" s="35">
        <f t="shared" si="26"/>
        <v>34343</v>
      </c>
      <c r="O116" s="37">
        <f t="shared" si="19"/>
        <v>27487</v>
      </c>
      <c r="P116" s="38">
        <f t="shared" si="20"/>
        <v>1535</v>
      </c>
      <c r="Q116" s="39">
        <f t="shared" si="21"/>
        <v>5.5844581074689856E-2</v>
      </c>
    </row>
    <row r="117" spans="1:17" ht="19.899999999999999" customHeight="1" x14ac:dyDescent="0.25">
      <c r="A117" s="29">
        <v>111</v>
      </c>
      <c r="B117" s="51" t="s">
        <v>35</v>
      </c>
      <c r="C117" s="78" t="s">
        <v>36</v>
      </c>
      <c r="D117" s="11">
        <v>1</v>
      </c>
      <c r="E117" s="56">
        <v>61000</v>
      </c>
      <c r="F117" s="31">
        <f t="shared" si="15"/>
        <v>11590</v>
      </c>
      <c r="G117" s="36">
        <f t="shared" si="16"/>
        <v>72590</v>
      </c>
      <c r="H117" s="58">
        <v>63400</v>
      </c>
      <c r="I117" s="33">
        <f t="shared" si="17"/>
        <v>12046</v>
      </c>
      <c r="J117" s="34">
        <f t="shared" si="25"/>
        <v>75446</v>
      </c>
      <c r="K117" s="58">
        <v>66933</v>
      </c>
      <c r="L117" s="31">
        <f t="shared" si="22"/>
        <v>12717</v>
      </c>
      <c r="M117" s="35">
        <f t="shared" si="26"/>
        <v>79650</v>
      </c>
      <c r="O117" s="37">
        <f t="shared" si="19"/>
        <v>63778</v>
      </c>
      <c r="P117" s="38">
        <f t="shared" si="20"/>
        <v>3551</v>
      </c>
      <c r="Q117" s="39">
        <f t="shared" si="21"/>
        <v>5.5677506350152089E-2</v>
      </c>
    </row>
    <row r="118" spans="1:17" ht="19.5" customHeight="1" x14ac:dyDescent="0.25">
      <c r="A118" s="29">
        <v>112</v>
      </c>
      <c r="B118" s="51" t="s">
        <v>148</v>
      </c>
      <c r="C118" s="74" t="s">
        <v>15</v>
      </c>
      <c r="D118" s="11">
        <v>1</v>
      </c>
      <c r="E118" s="56">
        <v>18200</v>
      </c>
      <c r="F118" s="57">
        <f>ROUND(E118*5%,0)</f>
        <v>910</v>
      </c>
      <c r="G118" s="36">
        <f t="shared" si="16"/>
        <v>19110</v>
      </c>
      <c r="H118" s="58">
        <v>18900</v>
      </c>
      <c r="I118" s="61">
        <f>ROUND(H118*5%,0)</f>
        <v>945</v>
      </c>
      <c r="J118" s="34">
        <f t="shared" si="25"/>
        <v>19845</v>
      </c>
      <c r="K118" s="58">
        <v>19980</v>
      </c>
      <c r="L118" s="57">
        <f>ROUND(K118*5%,0)</f>
        <v>999</v>
      </c>
      <c r="M118" s="35">
        <f t="shared" si="26"/>
        <v>20979</v>
      </c>
      <c r="O118" s="37">
        <f t="shared" si="19"/>
        <v>19027</v>
      </c>
      <c r="P118" s="38">
        <f t="shared" si="20"/>
        <v>942</v>
      </c>
      <c r="Q118" s="39">
        <f t="shared" si="21"/>
        <v>4.9508593051978765E-2</v>
      </c>
    </row>
    <row r="119" spans="1:17" ht="19.899999999999999" customHeight="1" x14ac:dyDescent="0.25">
      <c r="A119" s="29">
        <v>113</v>
      </c>
      <c r="B119" s="51" t="s">
        <v>149</v>
      </c>
      <c r="C119" s="75" t="s">
        <v>28</v>
      </c>
      <c r="D119" s="11">
        <v>1</v>
      </c>
      <c r="E119" s="56">
        <v>33400</v>
      </c>
      <c r="F119" s="31">
        <f t="shared" si="15"/>
        <v>6346</v>
      </c>
      <c r="G119" s="36">
        <f t="shared" si="16"/>
        <v>39746</v>
      </c>
      <c r="H119" s="58">
        <v>34700</v>
      </c>
      <c r="I119" s="33">
        <f t="shared" si="17"/>
        <v>6593</v>
      </c>
      <c r="J119" s="34">
        <f t="shared" si="25"/>
        <v>41293</v>
      </c>
      <c r="K119" s="58">
        <v>36630</v>
      </c>
      <c r="L119" s="31">
        <f t="shared" si="22"/>
        <v>6960</v>
      </c>
      <c r="M119" s="35">
        <f t="shared" si="26"/>
        <v>43590</v>
      </c>
      <c r="O119" s="37">
        <f t="shared" si="19"/>
        <v>34910</v>
      </c>
      <c r="P119" s="38">
        <f t="shared" si="20"/>
        <v>1934</v>
      </c>
      <c r="Q119" s="39">
        <f t="shared" si="21"/>
        <v>5.5399598968776852E-2</v>
      </c>
    </row>
    <row r="120" spans="1:17" ht="19.899999999999999" customHeight="1" x14ac:dyDescent="0.25">
      <c r="A120" s="29">
        <v>114</v>
      </c>
      <c r="B120" s="51" t="s">
        <v>150</v>
      </c>
      <c r="C120" s="75" t="s">
        <v>28</v>
      </c>
      <c r="D120" s="11">
        <v>1</v>
      </c>
      <c r="E120" s="56">
        <v>174700</v>
      </c>
      <c r="F120" s="31">
        <f t="shared" si="15"/>
        <v>33193</v>
      </c>
      <c r="G120" s="36">
        <f t="shared" si="16"/>
        <v>207893</v>
      </c>
      <c r="H120" s="58">
        <v>181600</v>
      </c>
      <c r="I120" s="33">
        <f t="shared" si="17"/>
        <v>34504</v>
      </c>
      <c r="J120" s="34">
        <f t="shared" si="25"/>
        <v>216104</v>
      </c>
      <c r="K120" s="58">
        <v>191919</v>
      </c>
      <c r="L120" s="31">
        <f t="shared" si="22"/>
        <v>36465</v>
      </c>
      <c r="M120" s="35">
        <f t="shared" si="26"/>
        <v>228384</v>
      </c>
      <c r="O120" s="37">
        <f t="shared" si="19"/>
        <v>182740</v>
      </c>
      <c r="P120" s="38">
        <f t="shared" si="20"/>
        <v>10313</v>
      </c>
      <c r="Q120" s="39">
        <f t="shared" si="21"/>
        <v>5.6435372660610703E-2</v>
      </c>
    </row>
    <row r="121" spans="1:17" ht="19.899999999999999" customHeight="1" x14ac:dyDescent="0.25">
      <c r="A121" s="29">
        <v>115</v>
      </c>
      <c r="B121" s="51" t="s">
        <v>151</v>
      </c>
      <c r="C121" s="74" t="s">
        <v>37</v>
      </c>
      <c r="D121" s="11">
        <v>1</v>
      </c>
      <c r="E121" s="56">
        <v>20000</v>
      </c>
      <c r="F121" s="31">
        <f t="shared" si="15"/>
        <v>3800</v>
      </c>
      <c r="G121" s="36">
        <f t="shared" si="16"/>
        <v>23800</v>
      </c>
      <c r="H121" s="58">
        <v>20800</v>
      </c>
      <c r="I121" s="33">
        <f t="shared" si="17"/>
        <v>3952</v>
      </c>
      <c r="J121" s="34">
        <f t="shared" si="25"/>
        <v>24752</v>
      </c>
      <c r="K121" s="58">
        <v>21978</v>
      </c>
      <c r="L121" s="31">
        <f t="shared" si="22"/>
        <v>4176</v>
      </c>
      <c r="M121" s="35">
        <f t="shared" si="26"/>
        <v>26154</v>
      </c>
      <c r="O121" s="37">
        <f t="shared" si="19"/>
        <v>20926</v>
      </c>
      <c r="P121" s="38">
        <f t="shared" si="20"/>
        <v>1184</v>
      </c>
      <c r="Q121" s="39">
        <f t="shared" si="21"/>
        <v>5.6580330689094904E-2</v>
      </c>
    </row>
    <row r="122" spans="1:17" ht="19.899999999999999" customHeight="1" x14ac:dyDescent="0.25">
      <c r="A122" s="29">
        <v>116</v>
      </c>
      <c r="B122" s="51" t="s">
        <v>152</v>
      </c>
      <c r="C122" s="75" t="s">
        <v>38</v>
      </c>
      <c r="D122" s="11">
        <v>1</v>
      </c>
      <c r="E122" s="56">
        <v>14700</v>
      </c>
      <c r="F122" s="31">
        <f t="shared" si="15"/>
        <v>2793</v>
      </c>
      <c r="G122" s="36">
        <f t="shared" si="16"/>
        <v>17493</v>
      </c>
      <c r="H122" s="58">
        <v>15300</v>
      </c>
      <c r="I122" s="33">
        <f t="shared" si="17"/>
        <v>2907</v>
      </c>
      <c r="J122" s="34">
        <f t="shared" si="25"/>
        <v>18207</v>
      </c>
      <c r="K122" s="58">
        <v>16095</v>
      </c>
      <c r="L122" s="31">
        <f t="shared" si="22"/>
        <v>3058</v>
      </c>
      <c r="M122" s="35">
        <f t="shared" si="26"/>
        <v>19153</v>
      </c>
      <c r="O122" s="37">
        <f t="shared" si="19"/>
        <v>15365</v>
      </c>
      <c r="P122" s="38">
        <f t="shared" si="20"/>
        <v>833</v>
      </c>
      <c r="Q122" s="39">
        <f t="shared" si="21"/>
        <v>5.421412300683371E-2</v>
      </c>
    </row>
    <row r="123" spans="1:17" ht="19.899999999999999" customHeight="1" x14ac:dyDescent="0.25">
      <c r="A123" s="29">
        <v>117</v>
      </c>
      <c r="B123" s="51" t="s">
        <v>39</v>
      </c>
      <c r="C123" s="12" t="s">
        <v>15</v>
      </c>
      <c r="D123" s="11">
        <v>1</v>
      </c>
      <c r="E123" s="56">
        <v>35100</v>
      </c>
      <c r="F123" s="31">
        <f t="shared" si="15"/>
        <v>6669</v>
      </c>
      <c r="G123" s="36">
        <f t="shared" si="16"/>
        <v>41769</v>
      </c>
      <c r="H123" s="58">
        <v>36500</v>
      </c>
      <c r="I123" s="33">
        <f t="shared" si="17"/>
        <v>6935</v>
      </c>
      <c r="J123" s="34">
        <f t="shared" si="25"/>
        <v>43435</v>
      </c>
      <c r="K123" s="58">
        <v>38517</v>
      </c>
      <c r="L123" s="31">
        <f t="shared" si="22"/>
        <v>7318</v>
      </c>
      <c r="M123" s="35">
        <f t="shared" si="26"/>
        <v>45835</v>
      </c>
      <c r="O123" s="37">
        <f t="shared" si="19"/>
        <v>36706</v>
      </c>
      <c r="P123" s="38">
        <f t="shared" si="20"/>
        <v>2044</v>
      </c>
      <c r="Q123" s="39">
        <f t="shared" si="21"/>
        <v>5.5685718956028987E-2</v>
      </c>
    </row>
    <row r="124" spans="1:17" ht="19.899999999999999" customHeight="1" x14ac:dyDescent="0.25">
      <c r="A124" s="29">
        <v>118</v>
      </c>
      <c r="B124" s="51" t="s">
        <v>153</v>
      </c>
      <c r="C124" s="12" t="s">
        <v>15</v>
      </c>
      <c r="D124" s="11">
        <v>1</v>
      </c>
      <c r="E124" s="56">
        <v>79900</v>
      </c>
      <c r="F124" s="57">
        <f>ROUND(E124*5%,0)</f>
        <v>3995</v>
      </c>
      <c r="G124" s="36">
        <f t="shared" ref="G124:G129" si="33">ROUND(E124+F124,0)</f>
        <v>83895</v>
      </c>
      <c r="H124" s="58">
        <v>83100</v>
      </c>
      <c r="I124" s="61">
        <f>ROUND(H124*5%,0)</f>
        <v>4155</v>
      </c>
      <c r="J124" s="34">
        <f t="shared" si="25"/>
        <v>87255</v>
      </c>
      <c r="K124" s="58">
        <v>87801</v>
      </c>
      <c r="L124" s="57">
        <f>ROUND(K124*5%,0)</f>
        <v>4390</v>
      </c>
      <c r="M124" s="35">
        <f t="shared" si="26"/>
        <v>92191</v>
      </c>
      <c r="O124" s="37">
        <f t="shared" si="19"/>
        <v>83600</v>
      </c>
      <c r="P124" s="38">
        <f t="shared" si="20"/>
        <v>4173</v>
      </c>
      <c r="Q124" s="39">
        <f t="shared" ref="Q124:Q161" si="34">+((P124/O124))</f>
        <v>4.9916267942583734E-2</v>
      </c>
    </row>
    <row r="125" spans="1:17" ht="77.25" customHeight="1" x14ac:dyDescent="0.25">
      <c r="A125" s="29">
        <v>119</v>
      </c>
      <c r="B125" s="51" t="s">
        <v>154</v>
      </c>
      <c r="C125" s="12" t="s">
        <v>15</v>
      </c>
      <c r="D125" s="11">
        <v>1</v>
      </c>
      <c r="E125" s="56">
        <v>439400</v>
      </c>
      <c r="F125" s="31">
        <f>ROUND(E125*19%,0)</f>
        <v>83486</v>
      </c>
      <c r="G125" s="36">
        <f t="shared" si="33"/>
        <v>522886</v>
      </c>
      <c r="H125" s="58">
        <v>456800</v>
      </c>
      <c r="I125" s="33">
        <f t="shared" ref="I125:I154" si="35">ROUND(H125*19%,0)</f>
        <v>86792</v>
      </c>
      <c r="J125" s="34">
        <f t="shared" si="25"/>
        <v>543592</v>
      </c>
      <c r="K125" s="63">
        <v>482850</v>
      </c>
      <c r="L125" s="31">
        <f t="shared" ref="L125:L173" si="36">ROUND(K125*19%,0)</f>
        <v>91742</v>
      </c>
      <c r="M125" s="35">
        <f t="shared" si="26"/>
        <v>574592</v>
      </c>
      <c r="O125" s="37">
        <f t="shared" si="19"/>
        <v>459683</v>
      </c>
      <c r="P125" s="38">
        <f t="shared" si="20"/>
        <v>26023</v>
      </c>
      <c r="Q125" s="39">
        <f t="shared" si="34"/>
        <v>5.6610751322106759E-2</v>
      </c>
    </row>
    <row r="126" spans="1:17" ht="19.5" customHeight="1" x14ac:dyDescent="0.25">
      <c r="A126" s="29">
        <v>120</v>
      </c>
      <c r="B126" s="51" t="s">
        <v>155</v>
      </c>
      <c r="C126" s="17" t="s">
        <v>15</v>
      </c>
      <c r="D126" s="11">
        <v>1</v>
      </c>
      <c r="E126" s="56">
        <v>13200</v>
      </c>
      <c r="F126" s="31">
        <f t="shared" ref="F126:F129" si="37">ROUND(E126*19%,0)</f>
        <v>2508</v>
      </c>
      <c r="G126" s="36">
        <f t="shared" si="33"/>
        <v>15708</v>
      </c>
      <c r="H126" s="58">
        <v>13700</v>
      </c>
      <c r="I126" s="33">
        <f t="shared" si="35"/>
        <v>2603</v>
      </c>
      <c r="J126" s="34">
        <f t="shared" si="25"/>
        <v>16303</v>
      </c>
      <c r="K126" s="63">
        <v>14430</v>
      </c>
      <c r="L126" s="31">
        <f t="shared" si="36"/>
        <v>2742</v>
      </c>
      <c r="M126" s="35">
        <f t="shared" si="26"/>
        <v>17172</v>
      </c>
      <c r="O126" s="37">
        <f t="shared" si="19"/>
        <v>13777</v>
      </c>
      <c r="P126" s="38">
        <f t="shared" si="20"/>
        <v>736</v>
      </c>
      <c r="Q126" s="39">
        <f t="shared" si="34"/>
        <v>5.3422370617696162E-2</v>
      </c>
    </row>
    <row r="127" spans="1:17" ht="19.5" customHeight="1" x14ac:dyDescent="0.25">
      <c r="A127" s="29">
        <v>121</v>
      </c>
      <c r="B127" s="51" t="s">
        <v>156</v>
      </c>
      <c r="C127" s="17" t="s">
        <v>15</v>
      </c>
      <c r="D127" s="11">
        <v>1</v>
      </c>
      <c r="E127" s="56">
        <v>4700</v>
      </c>
      <c r="F127" s="31">
        <f t="shared" si="37"/>
        <v>893</v>
      </c>
      <c r="G127" s="36">
        <f t="shared" si="33"/>
        <v>5593</v>
      </c>
      <c r="H127" s="58">
        <v>4900</v>
      </c>
      <c r="I127" s="33">
        <f t="shared" si="35"/>
        <v>931</v>
      </c>
      <c r="J127" s="34">
        <f t="shared" si="25"/>
        <v>5831</v>
      </c>
      <c r="K127" s="63">
        <v>5106</v>
      </c>
      <c r="L127" s="31">
        <f t="shared" si="36"/>
        <v>970</v>
      </c>
      <c r="M127" s="35">
        <f t="shared" si="26"/>
        <v>6076</v>
      </c>
      <c r="O127" s="37">
        <f t="shared" si="19"/>
        <v>4902</v>
      </c>
      <c r="P127" s="38">
        <f t="shared" si="20"/>
        <v>242</v>
      </c>
      <c r="Q127" s="39">
        <f t="shared" si="34"/>
        <v>4.9367605059159526E-2</v>
      </c>
    </row>
    <row r="128" spans="1:17" ht="19.899999999999999" customHeight="1" x14ac:dyDescent="0.25">
      <c r="A128" s="29">
        <v>122</v>
      </c>
      <c r="B128" s="51" t="s">
        <v>157</v>
      </c>
      <c r="C128" s="72" t="s">
        <v>15</v>
      </c>
      <c r="D128" s="11">
        <v>1</v>
      </c>
      <c r="E128" s="56">
        <v>8600</v>
      </c>
      <c r="F128" s="31">
        <f t="shared" si="37"/>
        <v>1634</v>
      </c>
      <c r="G128" s="36">
        <f t="shared" si="33"/>
        <v>10234</v>
      </c>
      <c r="H128" s="58">
        <v>9000</v>
      </c>
      <c r="I128" s="33">
        <f t="shared" si="35"/>
        <v>1710</v>
      </c>
      <c r="J128" s="34">
        <f t="shared" si="25"/>
        <v>10710</v>
      </c>
      <c r="K128" s="63">
        <v>9435</v>
      </c>
      <c r="L128" s="31">
        <f t="shared" si="36"/>
        <v>1793</v>
      </c>
      <c r="M128" s="35">
        <f t="shared" si="26"/>
        <v>11228</v>
      </c>
      <c r="O128" s="37">
        <f t="shared" si="19"/>
        <v>9012</v>
      </c>
      <c r="P128" s="38">
        <f t="shared" si="20"/>
        <v>497</v>
      </c>
      <c r="Q128" s="39">
        <f t="shared" si="34"/>
        <v>5.5148690634709278E-2</v>
      </c>
    </row>
    <row r="129" spans="1:17" ht="19.899999999999999" customHeight="1" x14ac:dyDescent="0.25">
      <c r="A129" s="29">
        <v>123</v>
      </c>
      <c r="B129" s="51" t="s">
        <v>158</v>
      </c>
      <c r="C129" s="12" t="s">
        <v>30</v>
      </c>
      <c r="D129" s="11">
        <v>1</v>
      </c>
      <c r="E129" s="56">
        <v>2686600</v>
      </c>
      <c r="F129" s="31">
        <f t="shared" si="37"/>
        <v>510454</v>
      </c>
      <c r="G129" s="36">
        <f t="shared" si="33"/>
        <v>3197054</v>
      </c>
      <c r="H129" s="58">
        <v>2793000</v>
      </c>
      <c r="I129" s="33">
        <f t="shared" si="35"/>
        <v>530670</v>
      </c>
      <c r="J129" s="34">
        <f t="shared" si="25"/>
        <v>3323670</v>
      </c>
      <c r="K129" s="63">
        <v>2952600</v>
      </c>
      <c r="L129" s="31">
        <f t="shared" si="36"/>
        <v>560994</v>
      </c>
      <c r="M129" s="35">
        <f t="shared" si="26"/>
        <v>3513594</v>
      </c>
      <c r="O129" s="37">
        <f t="shared" si="19"/>
        <v>2810733</v>
      </c>
      <c r="P129" s="38">
        <f t="shared" si="20"/>
        <v>159322</v>
      </c>
      <c r="Q129" s="39">
        <f t="shared" si="34"/>
        <v>5.6683434534692552E-2</v>
      </c>
    </row>
    <row r="130" spans="1:17" ht="37.5" customHeight="1" x14ac:dyDescent="0.25">
      <c r="A130" s="29">
        <v>124</v>
      </c>
      <c r="B130" s="51" t="s">
        <v>159</v>
      </c>
      <c r="C130" s="18" t="s">
        <v>15</v>
      </c>
      <c r="D130" s="11">
        <v>1</v>
      </c>
      <c r="E130" s="56">
        <v>23700</v>
      </c>
      <c r="F130" s="31">
        <f t="shared" ref="F130" si="38">ROUND(E130*19%,0)</f>
        <v>4503</v>
      </c>
      <c r="G130" s="36">
        <f t="shared" ref="G130" si="39">ROUND(E130+F130,0)</f>
        <v>28203</v>
      </c>
      <c r="H130" s="58">
        <v>24600</v>
      </c>
      <c r="I130" s="33">
        <f t="shared" si="35"/>
        <v>4674</v>
      </c>
      <c r="J130" s="34">
        <f t="shared" si="25"/>
        <v>29274</v>
      </c>
      <c r="K130" s="63">
        <v>25974</v>
      </c>
      <c r="L130" s="31">
        <f t="shared" si="36"/>
        <v>4935</v>
      </c>
      <c r="M130" s="35">
        <f t="shared" si="26"/>
        <v>30909</v>
      </c>
      <c r="O130" s="37">
        <f t="shared" si="19"/>
        <v>24758</v>
      </c>
      <c r="P130" s="38">
        <f t="shared" si="20"/>
        <v>1363</v>
      </c>
      <c r="Q130" s="39">
        <f t="shared" si="34"/>
        <v>5.5052912189999192E-2</v>
      </c>
    </row>
    <row r="131" spans="1:17" ht="19.899999999999999" customHeight="1" x14ac:dyDescent="0.25">
      <c r="A131" s="29">
        <v>125</v>
      </c>
      <c r="B131" s="51" t="s">
        <v>160</v>
      </c>
      <c r="C131" s="71" t="s">
        <v>15</v>
      </c>
      <c r="D131" s="11">
        <v>1</v>
      </c>
      <c r="E131" s="56">
        <v>84200</v>
      </c>
      <c r="F131" s="31">
        <f>ROUND(E131*19%,0)</f>
        <v>15998</v>
      </c>
      <c r="G131" s="36">
        <f t="shared" ref="G131:G136" si="40">ROUND(E131+F131,0)</f>
        <v>100198</v>
      </c>
      <c r="H131" s="58">
        <v>87500</v>
      </c>
      <c r="I131" s="33">
        <f t="shared" si="35"/>
        <v>16625</v>
      </c>
      <c r="J131" s="34">
        <f t="shared" si="25"/>
        <v>104125</v>
      </c>
      <c r="K131" s="63">
        <v>92463</v>
      </c>
      <c r="L131" s="31">
        <f t="shared" si="36"/>
        <v>17568</v>
      </c>
      <c r="M131" s="35">
        <f t="shared" si="26"/>
        <v>110031</v>
      </c>
      <c r="O131" s="37">
        <f t="shared" ref="O131:O191" si="41">ROUND(AVERAGE(E131,H131,K131),0)</f>
        <v>88054</v>
      </c>
      <c r="P131" s="38">
        <f t="shared" ref="P131:P190" si="42">ROUND(_xlfn.STDEV.S(G131,J131,M131),0)</f>
        <v>4950</v>
      </c>
      <c r="Q131" s="39">
        <f t="shared" si="34"/>
        <v>5.6215504122470304E-2</v>
      </c>
    </row>
    <row r="132" spans="1:17" ht="79.5" customHeight="1" x14ac:dyDescent="0.25">
      <c r="A132" s="29">
        <v>126</v>
      </c>
      <c r="B132" s="51" t="s">
        <v>161</v>
      </c>
      <c r="C132" s="12" t="s">
        <v>15</v>
      </c>
      <c r="D132" s="11">
        <v>1</v>
      </c>
      <c r="E132" s="56">
        <v>51900</v>
      </c>
      <c r="F132" s="31">
        <f>ROUND(E132*19%,0)</f>
        <v>9861</v>
      </c>
      <c r="G132" s="36">
        <f t="shared" si="40"/>
        <v>61761</v>
      </c>
      <c r="H132" s="58">
        <v>53900</v>
      </c>
      <c r="I132" s="33">
        <f t="shared" si="35"/>
        <v>10241</v>
      </c>
      <c r="J132" s="34">
        <f t="shared" si="25"/>
        <v>64141</v>
      </c>
      <c r="K132" s="63">
        <v>56943</v>
      </c>
      <c r="L132" s="31">
        <f t="shared" si="36"/>
        <v>10819</v>
      </c>
      <c r="M132" s="35">
        <f t="shared" si="26"/>
        <v>67762</v>
      </c>
      <c r="O132" s="37">
        <f t="shared" si="41"/>
        <v>54248</v>
      </c>
      <c r="P132" s="38">
        <f t="shared" si="42"/>
        <v>3022</v>
      </c>
      <c r="Q132" s="39">
        <f t="shared" si="34"/>
        <v>5.5707122843238463E-2</v>
      </c>
    </row>
    <row r="133" spans="1:17" ht="19.5" customHeight="1" x14ac:dyDescent="0.25">
      <c r="A133" s="29">
        <v>127</v>
      </c>
      <c r="B133" s="51" t="s">
        <v>162</v>
      </c>
      <c r="C133" s="12" t="s">
        <v>15</v>
      </c>
      <c r="D133" s="11">
        <v>1</v>
      </c>
      <c r="E133" s="56">
        <v>117200</v>
      </c>
      <c r="F133" s="31">
        <f>ROUND(E133*19%,0)</f>
        <v>22268</v>
      </c>
      <c r="G133" s="36">
        <f t="shared" si="40"/>
        <v>139468</v>
      </c>
      <c r="H133" s="58">
        <v>121800</v>
      </c>
      <c r="I133" s="33">
        <f t="shared" si="35"/>
        <v>23142</v>
      </c>
      <c r="J133" s="34">
        <f t="shared" si="25"/>
        <v>144942</v>
      </c>
      <c r="K133" s="63">
        <v>128760</v>
      </c>
      <c r="L133" s="31">
        <f t="shared" si="36"/>
        <v>24464</v>
      </c>
      <c r="M133" s="35">
        <f t="shared" si="26"/>
        <v>153224</v>
      </c>
      <c r="O133" s="37">
        <f t="shared" si="41"/>
        <v>122587</v>
      </c>
      <c r="P133" s="38">
        <f t="shared" si="42"/>
        <v>6926</v>
      </c>
      <c r="Q133" s="39">
        <f t="shared" si="34"/>
        <v>5.649864993841109E-2</v>
      </c>
    </row>
    <row r="134" spans="1:17" ht="81" customHeight="1" x14ac:dyDescent="0.25">
      <c r="A134" s="29">
        <v>128</v>
      </c>
      <c r="B134" s="51" t="s">
        <v>163</v>
      </c>
      <c r="C134" s="12" t="s">
        <v>15</v>
      </c>
      <c r="D134" s="11">
        <v>1</v>
      </c>
      <c r="E134" s="56">
        <v>79800</v>
      </c>
      <c r="F134" s="31">
        <f t="shared" ref="F134:F135" si="43">ROUND(E134*19%,0)</f>
        <v>15162</v>
      </c>
      <c r="G134" s="36">
        <f t="shared" si="40"/>
        <v>94962</v>
      </c>
      <c r="H134" s="58">
        <v>83000</v>
      </c>
      <c r="I134" s="33">
        <f t="shared" si="35"/>
        <v>15770</v>
      </c>
      <c r="J134" s="34">
        <f t="shared" si="25"/>
        <v>98770</v>
      </c>
      <c r="K134" s="63">
        <v>87690</v>
      </c>
      <c r="L134" s="31">
        <f t="shared" si="36"/>
        <v>16661</v>
      </c>
      <c r="M134" s="35">
        <f t="shared" si="26"/>
        <v>104351</v>
      </c>
      <c r="O134" s="37">
        <f t="shared" si="41"/>
        <v>83497</v>
      </c>
      <c r="P134" s="38">
        <f t="shared" si="42"/>
        <v>4722</v>
      </c>
      <c r="Q134" s="39">
        <f t="shared" si="34"/>
        <v>5.6552930045390852E-2</v>
      </c>
    </row>
    <row r="135" spans="1:17" ht="84.75" customHeight="1" x14ac:dyDescent="0.25">
      <c r="A135" s="29">
        <v>129</v>
      </c>
      <c r="B135" s="51" t="s">
        <v>164</v>
      </c>
      <c r="C135" s="12" t="s">
        <v>15</v>
      </c>
      <c r="D135" s="11">
        <v>1</v>
      </c>
      <c r="E135" s="56">
        <v>84900</v>
      </c>
      <c r="F135" s="31">
        <f t="shared" si="43"/>
        <v>16131</v>
      </c>
      <c r="G135" s="36">
        <f t="shared" si="40"/>
        <v>101031</v>
      </c>
      <c r="H135" s="58">
        <v>88200</v>
      </c>
      <c r="I135" s="33">
        <f t="shared" si="35"/>
        <v>16758</v>
      </c>
      <c r="J135" s="34">
        <f t="shared" si="25"/>
        <v>104958</v>
      </c>
      <c r="K135" s="63">
        <v>93240</v>
      </c>
      <c r="L135" s="31">
        <f t="shared" si="36"/>
        <v>17716</v>
      </c>
      <c r="M135" s="35">
        <f t="shared" si="26"/>
        <v>110956</v>
      </c>
      <c r="O135" s="37">
        <f t="shared" si="41"/>
        <v>88780</v>
      </c>
      <c r="P135" s="38">
        <f t="shared" si="42"/>
        <v>4998</v>
      </c>
      <c r="Q135" s="39">
        <f t="shared" si="34"/>
        <v>5.6296463167380038E-2</v>
      </c>
    </row>
    <row r="136" spans="1:17" ht="44.45" customHeight="1" x14ac:dyDescent="0.25">
      <c r="A136" s="29">
        <v>130</v>
      </c>
      <c r="B136" s="51" t="s">
        <v>165</v>
      </c>
      <c r="C136" s="12" t="s">
        <v>15</v>
      </c>
      <c r="D136" s="11">
        <v>1</v>
      </c>
      <c r="E136" s="56">
        <v>168900</v>
      </c>
      <c r="F136" s="57">
        <f>ROUND(E136*5%,0)</f>
        <v>8445</v>
      </c>
      <c r="G136" s="36">
        <f t="shared" si="40"/>
        <v>177345</v>
      </c>
      <c r="H136" s="58">
        <v>175600</v>
      </c>
      <c r="I136" s="61">
        <f>ROUND(H136*5%,0)</f>
        <v>8780</v>
      </c>
      <c r="J136" s="34">
        <f t="shared" si="25"/>
        <v>184380</v>
      </c>
      <c r="K136" s="63">
        <v>185592</v>
      </c>
      <c r="L136" s="57">
        <f>ROUND(K136*5%,0)</f>
        <v>9280</v>
      </c>
      <c r="M136" s="35">
        <f t="shared" si="26"/>
        <v>194872</v>
      </c>
      <c r="O136" s="37">
        <f t="shared" si="41"/>
        <v>176697</v>
      </c>
      <c r="P136" s="38">
        <f t="shared" si="42"/>
        <v>8820</v>
      </c>
      <c r="Q136" s="39">
        <f t="shared" si="34"/>
        <v>4.9915957826109102E-2</v>
      </c>
    </row>
    <row r="137" spans="1:17" ht="19.899999999999999" customHeight="1" x14ac:dyDescent="0.25">
      <c r="A137" s="29">
        <v>131</v>
      </c>
      <c r="B137" s="51" t="s">
        <v>40</v>
      </c>
      <c r="C137" s="12" t="s">
        <v>15</v>
      </c>
      <c r="D137" s="11">
        <v>1</v>
      </c>
      <c r="E137" s="56">
        <v>136400</v>
      </c>
      <c r="F137" s="31">
        <f t="shared" ref="F137:F152" si="44">ROUND(E137*19%,0)</f>
        <v>25916</v>
      </c>
      <c r="G137" s="36">
        <f t="shared" ref="G137:G152" si="45">ROUND(E137+F137,0)</f>
        <v>162316</v>
      </c>
      <c r="H137" s="58">
        <v>141800</v>
      </c>
      <c r="I137" s="33">
        <f t="shared" si="35"/>
        <v>26942</v>
      </c>
      <c r="J137" s="34">
        <f t="shared" si="25"/>
        <v>168742</v>
      </c>
      <c r="K137" s="58">
        <v>149850</v>
      </c>
      <c r="L137" s="31">
        <f t="shared" si="36"/>
        <v>28472</v>
      </c>
      <c r="M137" s="35">
        <f t="shared" si="26"/>
        <v>178322</v>
      </c>
      <c r="O137" s="37">
        <f t="shared" si="41"/>
        <v>142683</v>
      </c>
      <c r="P137" s="38">
        <f t="shared" si="42"/>
        <v>8055</v>
      </c>
      <c r="Q137" s="39">
        <f t="shared" si="34"/>
        <v>5.6453817203170664E-2</v>
      </c>
    </row>
    <row r="138" spans="1:17" ht="19.899999999999999" customHeight="1" x14ac:dyDescent="0.25">
      <c r="A138" s="29">
        <v>132</v>
      </c>
      <c r="B138" s="51" t="s">
        <v>41</v>
      </c>
      <c r="C138" s="12" t="s">
        <v>15</v>
      </c>
      <c r="D138" s="11">
        <v>1</v>
      </c>
      <c r="E138" s="56">
        <v>16400</v>
      </c>
      <c r="F138" s="31">
        <f t="shared" si="44"/>
        <v>3116</v>
      </c>
      <c r="G138" s="36">
        <f t="shared" si="45"/>
        <v>19516</v>
      </c>
      <c r="H138" s="58">
        <v>17100</v>
      </c>
      <c r="I138" s="33">
        <f t="shared" si="35"/>
        <v>3249</v>
      </c>
      <c r="J138" s="34">
        <f t="shared" si="25"/>
        <v>20349</v>
      </c>
      <c r="K138" s="58">
        <v>17982</v>
      </c>
      <c r="L138" s="31">
        <f t="shared" si="36"/>
        <v>3417</v>
      </c>
      <c r="M138" s="35">
        <f t="shared" si="26"/>
        <v>21399</v>
      </c>
      <c r="O138" s="37">
        <f t="shared" si="41"/>
        <v>17161</v>
      </c>
      <c r="P138" s="38">
        <f t="shared" si="42"/>
        <v>944</v>
      </c>
      <c r="Q138" s="39">
        <f t="shared" si="34"/>
        <v>5.5008449391061129E-2</v>
      </c>
    </row>
    <row r="139" spans="1:17" ht="19.899999999999999" customHeight="1" x14ac:dyDescent="0.25">
      <c r="A139" s="29">
        <v>133</v>
      </c>
      <c r="B139" s="51" t="s">
        <v>42</v>
      </c>
      <c r="C139" s="12" t="s">
        <v>15</v>
      </c>
      <c r="D139" s="11">
        <v>1</v>
      </c>
      <c r="E139" s="56">
        <v>20200</v>
      </c>
      <c r="F139" s="31">
        <f t="shared" si="44"/>
        <v>3838</v>
      </c>
      <c r="G139" s="36">
        <f t="shared" si="45"/>
        <v>24038</v>
      </c>
      <c r="H139" s="58">
        <v>21000</v>
      </c>
      <c r="I139" s="33">
        <f t="shared" si="35"/>
        <v>3990</v>
      </c>
      <c r="J139" s="34">
        <f t="shared" si="25"/>
        <v>24990</v>
      </c>
      <c r="K139" s="58">
        <v>22200</v>
      </c>
      <c r="L139" s="31">
        <f t="shared" si="36"/>
        <v>4218</v>
      </c>
      <c r="M139" s="35">
        <f t="shared" si="26"/>
        <v>26418</v>
      </c>
      <c r="O139" s="37">
        <f t="shared" si="41"/>
        <v>21133</v>
      </c>
      <c r="P139" s="38">
        <f t="shared" si="42"/>
        <v>1198</v>
      </c>
      <c r="Q139" s="39">
        <f t="shared" si="34"/>
        <v>5.6688591302701936E-2</v>
      </c>
    </row>
    <row r="140" spans="1:17" ht="19.899999999999999" customHeight="1" x14ac:dyDescent="0.25">
      <c r="A140" s="29">
        <v>134</v>
      </c>
      <c r="B140" s="51" t="s">
        <v>43</v>
      </c>
      <c r="C140" s="12" t="s">
        <v>15</v>
      </c>
      <c r="D140" s="11">
        <v>1</v>
      </c>
      <c r="E140" s="56">
        <v>16400</v>
      </c>
      <c r="F140" s="31">
        <f t="shared" si="44"/>
        <v>3116</v>
      </c>
      <c r="G140" s="36">
        <f t="shared" si="45"/>
        <v>19516</v>
      </c>
      <c r="H140" s="58">
        <v>17100</v>
      </c>
      <c r="I140" s="33">
        <f t="shared" si="35"/>
        <v>3249</v>
      </c>
      <c r="J140" s="34">
        <f t="shared" si="25"/>
        <v>20349</v>
      </c>
      <c r="K140" s="58">
        <v>17982</v>
      </c>
      <c r="L140" s="31">
        <f t="shared" si="36"/>
        <v>3417</v>
      </c>
      <c r="M140" s="35">
        <f t="shared" si="26"/>
        <v>21399</v>
      </c>
      <c r="O140" s="37">
        <f t="shared" si="41"/>
        <v>17161</v>
      </c>
      <c r="P140" s="38">
        <f t="shared" si="42"/>
        <v>944</v>
      </c>
      <c r="Q140" s="39">
        <f t="shared" si="34"/>
        <v>5.5008449391061129E-2</v>
      </c>
    </row>
    <row r="141" spans="1:17" ht="19.899999999999999" customHeight="1" x14ac:dyDescent="0.25">
      <c r="A141" s="29">
        <v>135</v>
      </c>
      <c r="B141" s="51" t="s">
        <v>166</v>
      </c>
      <c r="C141" s="9" t="s">
        <v>15</v>
      </c>
      <c r="D141" s="11">
        <v>1</v>
      </c>
      <c r="E141" s="56">
        <v>55600</v>
      </c>
      <c r="F141" s="31">
        <f t="shared" si="44"/>
        <v>10564</v>
      </c>
      <c r="G141" s="36">
        <f t="shared" si="45"/>
        <v>66164</v>
      </c>
      <c r="H141" s="58">
        <v>57800</v>
      </c>
      <c r="I141" s="33">
        <f t="shared" si="35"/>
        <v>10982</v>
      </c>
      <c r="J141" s="34">
        <f t="shared" si="25"/>
        <v>68782</v>
      </c>
      <c r="K141" s="58">
        <v>61050</v>
      </c>
      <c r="L141" s="31">
        <f t="shared" si="36"/>
        <v>11600</v>
      </c>
      <c r="M141" s="35">
        <f t="shared" si="26"/>
        <v>72650</v>
      </c>
      <c r="O141" s="37">
        <f t="shared" si="41"/>
        <v>58150</v>
      </c>
      <c r="P141" s="38">
        <f t="shared" si="42"/>
        <v>3263</v>
      </c>
      <c r="Q141" s="39">
        <f t="shared" si="34"/>
        <v>5.6113499570077385E-2</v>
      </c>
    </row>
    <row r="142" spans="1:17" ht="43.15" customHeight="1" x14ac:dyDescent="0.25">
      <c r="A142" s="29">
        <v>136</v>
      </c>
      <c r="B142" s="51" t="s">
        <v>167</v>
      </c>
      <c r="C142" s="9" t="s">
        <v>44</v>
      </c>
      <c r="D142" s="11">
        <v>1</v>
      </c>
      <c r="E142" s="56">
        <v>2222000</v>
      </c>
      <c r="F142" s="31">
        <f t="shared" si="44"/>
        <v>422180</v>
      </c>
      <c r="G142" s="36">
        <f t="shared" si="45"/>
        <v>2644180</v>
      </c>
      <c r="H142" s="58">
        <v>2310000</v>
      </c>
      <c r="I142" s="33">
        <f t="shared" si="35"/>
        <v>438900</v>
      </c>
      <c r="J142" s="34">
        <f t="shared" si="25"/>
        <v>2748900</v>
      </c>
      <c r="K142" s="58">
        <v>2442000</v>
      </c>
      <c r="L142" s="31">
        <f t="shared" si="36"/>
        <v>463980</v>
      </c>
      <c r="M142" s="35">
        <f t="shared" si="26"/>
        <v>2905980</v>
      </c>
      <c r="O142" s="37">
        <f t="shared" si="41"/>
        <v>2324667</v>
      </c>
      <c r="P142" s="38">
        <f t="shared" si="42"/>
        <v>131770</v>
      </c>
      <c r="Q142" s="39">
        <f t="shared" si="34"/>
        <v>5.6683387341068633E-2</v>
      </c>
    </row>
    <row r="143" spans="1:17" ht="19.899999999999999" customHeight="1" x14ac:dyDescent="0.25">
      <c r="A143" s="29">
        <v>137</v>
      </c>
      <c r="B143" s="51" t="s">
        <v>168</v>
      </c>
      <c r="C143" s="12" t="s">
        <v>15</v>
      </c>
      <c r="D143" s="11">
        <v>1</v>
      </c>
      <c r="E143" s="56">
        <v>838300</v>
      </c>
      <c r="F143" s="31">
        <f t="shared" si="44"/>
        <v>159277</v>
      </c>
      <c r="G143" s="36">
        <f t="shared" si="45"/>
        <v>997577</v>
      </c>
      <c r="H143" s="58">
        <v>871500</v>
      </c>
      <c r="I143" s="33">
        <f t="shared" si="35"/>
        <v>165585</v>
      </c>
      <c r="J143" s="34">
        <f t="shared" si="25"/>
        <v>1037085</v>
      </c>
      <c r="K143" s="58">
        <v>921300</v>
      </c>
      <c r="L143" s="31">
        <f t="shared" si="36"/>
        <v>175047</v>
      </c>
      <c r="M143" s="35">
        <f t="shared" si="26"/>
        <v>1096347</v>
      </c>
      <c r="O143" s="37">
        <f t="shared" si="41"/>
        <v>877033</v>
      </c>
      <c r="P143" s="38">
        <f t="shared" si="42"/>
        <v>49713</v>
      </c>
      <c r="Q143" s="39">
        <f t="shared" si="34"/>
        <v>5.6683157874333118E-2</v>
      </c>
    </row>
    <row r="144" spans="1:17" ht="19.899999999999999" customHeight="1" x14ac:dyDescent="0.25">
      <c r="A144" s="29">
        <v>138</v>
      </c>
      <c r="B144" s="51" t="s">
        <v>169</v>
      </c>
      <c r="C144" s="12" t="s">
        <v>15</v>
      </c>
      <c r="D144" s="11">
        <v>1</v>
      </c>
      <c r="E144" s="56">
        <v>105100</v>
      </c>
      <c r="F144" s="31">
        <f t="shared" si="44"/>
        <v>19969</v>
      </c>
      <c r="G144" s="36">
        <f t="shared" si="45"/>
        <v>125069</v>
      </c>
      <c r="H144" s="58">
        <v>109200</v>
      </c>
      <c r="I144" s="33">
        <f t="shared" si="35"/>
        <v>20748</v>
      </c>
      <c r="J144" s="34">
        <f t="shared" si="25"/>
        <v>129948</v>
      </c>
      <c r="K144" s="58">
        <v>115440</v>
      </c>
      <c r="L144" s="31">
        <f t="shared" si="36"/>
        <v>21934</v>
      </c>
      <c r="M144" s="35">
        <f t="shared" si="26"/>
        <v>137374</v>
      </c>
      <c r="O144" s="37">
        <f t="shared" si="41"/>
        <v>109913</v>
      </c>
      <c r="P144" s="38">
        <f t="shared" si="42"/>
        <v>6196</v>
      </c>
      <c r="Q144" s="39">
        <f t="shared" si="34"/>
        <v>5.6371857742032336E-2</v>
      </c>
    </row>
    <row r="145" spans="1:17" ht="19.899999999999999" customHeight="1" x14ac:dyDescent="0.25">
      <c r="A145" s="29">
        <v>139</v>
      </c>
      <c r="B145" s="51" t="s">
        <v>170</v>
      </c>
      <c r="C145" s="12" t="s">
        <v>15</v>
      </c>
      <c r="D145" s="11">
        <v>1</v>
      </c>
      <c r="E145" s="56">
        <v>585800</v>
      </c>
      <c r="F145" s="31">
        <f t="shared" si="44"/>
        <v>111302</v>
      </c>
      <c r="G145" s="36">
        <f t="shared" si="45"/>
        <v>697102</v>
      </c>
      <c r="H145" s="58">
        <v>609000</v>
      </c>
      <c r="I145" s="33">
        <f t="shared" si="35"/>
        <v>115710</v>
      </c>
      <c r="J145" s="34">
        <f t="shared" si="25"/>
        <v>724710</v>
      </c>
      <c r="K145" s="58">
        <v>643800</v>
      </c>
      <c r="L145" s="31">
        <f t="shared" si="36"/>
        <v>122322</v>
      </c>
      <c r="M145" s="35">
        <f t="shared" si="26"/>
        <v>766122</v>
      </c>
      <c r="O145" s="37">
        <f t="shared" si="41"/>
        <v>612867</v>
      </c>
      <c r="P145" s="38">
        <f t="shared" si="42"/>
        <v>34739</v>
      </c>
      <c r="Q145" s="39">
        <f t="shared" si="34"/>
        <v>5.6682771302745946E-2</v>
      </c>
    </row>
    <row r="146" spans="1:17" ht="19.899999999999999" customHeight="1" x14ac:dyDescent="0.25">
      <c r="A146" s="29">
        <v>140</v>
      </c>
      <c r="B146" s="51" t="s">
        <v>171</v>
      </c>
      <c r="C146" s="12" t="s">
        <v>37</v>
      </c>
      <c r="D146" s="11">
        <v>1</v>
      </c>
      <c r="E146" s="56">
        <v>400</v>
      </c>
      <c r="F146" s="31">
        <f t="shared" si="44"/>
        <v>76</v>
      </c>
      <c r="G146" s="36">
        <f t="shared" si="45"/>
        <v>476</v>
      </c>
      <c r="H146" s="58">
        <v>400</v>
      </c>
      <c r="I146" s="33">
        <f t="shared" si="35"/>
        <v>76</v>
      </c>
      <c r="J146" s="34">
        <f t="shared" si="25"/>
        <v>476</v>
      </c>
      <c r="K146" s="58">
        <v>333</v>
      </c>
      <c r="L146" s="31">
        <f t="shared" si="36"/>
        <v>63</v>
      </c>
      <c r="M146" s="35">
        <f t="shared" si="26"/>
        <v>396</v>
      </c>
      <c r="O146" s="37">
        <f t="shared" si="41"/>
        <v>378</v>
      </c>
      <c r="P146" s="38">
        <f t="shared" si="42"/>
        <v>46</v>
      </c>
      <c r="Q146" s="39">
        <f t="shared" si="34"/>
        <v>0.12169312169312169</v>
      </c>
    </row>
    <row r="147" spans="1:17" ht="19.899999999999999" customHeight="1" x14ac:dyDescent="0.25">
      <c r="A147" s="29">
        <v>141</v>
      </c>
      <c r="B147" s="51" t="s">
        <v>172</v>
      </c>
      <c r="C147" s="12" t="s">
        <v>15</v>
      </c>
      <c r="D147" s="11">
        <v>1</v>
      </c>
      <c r="E147" s="56">
        <v>29300</v>
      </c>
      <c r="F147" s="57">
        <f>ROUND(E147*5%,0)</f>
        <v>1465</v>
      </c>
      <c r="G147" s="36">
        <f t="shared" si="45"/>
        <v>30765</v>
      </c>
      <c r="H147" s="58">
        <v>30500</v>
      </c>
      <c r="I147" s="61">
        <f>ROUND(H147*5%,0)</f>
        <v>1525</v>
      </c>
      <c r="J147" s="34">
        <f t="shared" si="25"/>
        <v>32025</v>
      </c>
      <c r="K147" s="58">
        <v>32190</v>
      </c>
      <c r="L147" s="57">
        <f>ROUND(K147*5%,0)</f>
        <v>1610</v>
      </c>
      <c r="M147" s="35">
        <f t="shared" si="26"/>
        <v>33800</v>
      </c>
      <c r="O147" s="37">
        <f t="shared" si="41"/>
        <v>30663</v>
      </c>
      <c r="P147" s="38">
        <f t="shared" si="42"/>
        <v>1525</v>
      </c>
      <c r="Q147" s="39">
        <f t="shared" si="34"/>
        <v>4.9734207350878912E-2</v>
      </c>
    </row>
    <row r="148" spans="1:17" ht="19.899999999999999" customHeight="1" x14ac:dyDescent="0.25">
      <c r="A148" s="29">
        <v>142</v>
      </c>
      <c r="B148" s="51" t="s">
        <v>173</v>
      </c>
      <c r="C148" s="75" t="s">
        <v>28</v>
      </c>
      <c r="D148" s="11">
        <v>1</v>
      </c>
      <c r="E148" s="56">
        <v>172800</v>
      </c>
      <c r="F148" s="31">
        <f t="shared" si="44"/>
        <v>32832</v>
      </c>
      <c r="G148" s="36">
        <f t="shared" si="45"/>
        <v>205632</v>
      </c>
      <c r="H148" s="58">
        <v>179600</v>
      </c>
      <c r="I148" s="33">
        <f t="shared" si="35"/>
        <v>34124</v>
      </c>
      <c r="J148" s="34">
        <f t="shared" si="25"/>
        <v>213724</v>
      </c>
      <c r="K148" s="58">
        <v>189810</v>
      </c>
      <c r="L148" s="31">
        <f t="shared" si="36"/>
        <v>36064</v>
      </c>
      <c r="M148" s="35">
        <f t="shared" si="26"/>
        <v>225874</v>
      </c>
      <c r="O148" s="37">
        <f t="shared" si="41"/>
        <v>180737</v>
      </c>
      <c r="P148" s="38">
        <f t="shared" si="42"/>
        <v>10189</v>
      </c>
      <c r="Q148" s="39">
        <f t="shared" si="34"/>
        <v>5.6374732345894865E-2</v>
      </c>
    </row>
    <row r="149" spans="1:17" ht="19.5" customHeight="1" x14ac:dyDescent="0.25">
      <c r="A149" s="29">
        <v>143</v>
      </c>
      <c r="B149" s="51" t="s">
        <v>45</v>
      </c>
      <c r="C149" s="74" t="s">
        <v>15</v>
      </c>
      <c r="D149" s="11">
        <v>1</v>
      </c>
      <c r="E149" s="56">
        <v>21100</v>
      </c>
      <c r="F149" s="31">
        <f t="shared" si="44"/>
        <v>4009</v>
      </c>
      <c r="G149" s="36">
        <f t="shared" si="45"/>
        <v>25109</v>
      </c>
      <c r="H149" s="58">
        <v>21900</v>
      </c>
      <c r="I149" s="33">
        <f t="shared" si="35"/>
        <v>4161</v>
      </c>
      <c r="J149" s="34">
        <f t="shared" si="25"/>
        <v>26061</v>
      </c>
      <c r="K149" s="58">
        <v>23088</v>
      </c>
      <c r="L149" s="31">
        <f t="shared" si="36"/>
        <v>4387</v>
      </c>
      <c r="M149" s="35">
        <f t="shared" si="26"/>
        <v>27475</v>
      </c>
      <c r="O149" s="37">
        <f t="shared" si="41"/>
        <v>22029</v>
      </c>
      <c r="P149" s="38">
        <f t="shared" si="42"/>
        <v>1190</v>
      </c>
      <c r="Q149" s="39">
        <f t="shared" si="34"/>
        <v>5.4019701302828092E-2</v>
      </c>
    </row>
    <row r="150" spans="1:17" ht="19.5" customHeight="1" x14ac:dyDescent="0.25">
      <c r="A150" s="29">
        <v>144</v>
      </c>
      <c r="B150" s="51" t="s">
        <v>174</v>
      </c>
      <c r="C150" s="74" t="s">
        <v>15</v>
      </c>
      <c r="D150" s="11">
        <v>1</v>
      </c>
      <c r="E150" s="56">
        <v>61700</v>
      </c>
      <c r="F150" s="31">
        <f t="shared" si="44"/>
        <v>11723</v>
      </c>
      <c r="G150" s="36">
        <f t="shared" si="45"/>
        <v>73423</v>
      </c>
      <c r="H150" s="58">
        <v>64100</v>
      </c>
      <c r="I150" s="33">
        <f t="shared" si="35"/>
        <v>12179</v>
      </c>
      <c r="J150" s="34">
        <f t="shared" si="25"/>
        <v>76279</v>
      </c>
      <c r="K150" s="58">
        <v>67710</v>
      </c>
      <c r="L150" s="31">
        <f t="shared" si="36"/>
        <v>12865</v>
      </c>
      <c r="M150" s="35">
        <f t="shared" si="26"/>
        <v>80575</v>
      </c>
      <c r="O150" s="37">
        <f t="shared" si="41"/>
        <v>64503</v>
      </c>
      <c r="P150" s="38">
        <f t="shared" si="42"/>
        <v>3600</v>
      </c>
      <c r="Q150" s="39">
        <f t="shared" si="34"/>
        <v>5.5811357611273892E-2</v>
      </c>
    </row>
    <row r="151" spans="1:17" ht="19.5" customHeight="1" x14ac:dyDescent="0.25">
      <c r="A151" s="29">
        <v>145</v>
      </c>
      <c r="B151" s="51" t="s">
        <v>175</v>
      </c>
      <c r="C151" s="74" t="s">
        <v>15</v>
      </c>
      <c r="D151" s="11">
        <v>1</v>
      </c>
      <c r="E151" s="56">
        <v>75800</v>
      </c>
      <c r="F151" s="31">
        <f t="shared" si="44"/>
        <v>14402</v>
      </c>
      <c r="G151" s="36">
        <f t="shared" si="45"/>
        <v>90202</v>
      </c>
      <c r="H151" s="58">
        <v>78800</v>
      </c>
      <c r="I151" s="33">
        <f t="shared" si="35"/>
        <v>14972</v>
      </c>
      <c r="J151" s="34">
        <f t="shared" si="25"/>
        <v>93772</v>
      </c>
      <c r="K151" s="58">
        <v>83250</v>
      </c>
      <c r="L151" s="31">
        <f t="shared" si="36"/>
        <v>15818</v>
      </c>
      <c r="M151" s="35">
        <f t="shared" si="26"/>
        <v>99068</v>
      </c>
      <c r="O151" s="37">
        <f t="shared" si="41"/>
        <v>79283</v>
      </c>
      <c r="P151" s="38">
        <f t="shared" si="42"/>
        <v>4461</v>
      </c>
      <c r="Q151" s="39">
        <f t="shared" si="34"/>
        <v>5.6266791115371514E-2</v>
      </c>
    </row>
    <row r="152" spans="1:17" ht="19.899999999999999" customHeight="1" x14ac:dyDescent="0.25">
      <c r="A152" s="29">
        <v>146</v>
      </c>
      <c r="B152" s="51" t="s">
        <v>176</v>
      </c>
      <c r="C152" s="75" t="s">
        <v>15</v>
      </c>
      <c r="D152" s="11">
        <v>1</v>
      </c>
      <c r="E152" s="56">
        <v>95800</v>
      </c>
      <c r="F152" s="31">
        <f t="shared" si="44"/>
        <v>18202</v>
      </c>
      <c r="G152" s="36">
        <f t="shared" si="45"/>
        <v>114002</v>
      </c>
      <c r="H152" s="58">
        <v>99600</v>
      </c>
      <c r="I152" s="33">
        <f t="shared" si="35"/>
        <v>18924</v>
      </c>
      <c r="J152" s="34">
        <f t="shared" si="25"/>
        <v>118524</v>
      </c>
      <c r="K152" s="58">
        <v>105228</v>
      </c>
      <c r="L152" s="31">
        <f t="shared" si="36"/>
        <v>19993</v>
      </c>
      <c r="M152" s="35">
        <f t="shared" si="26"/>
        <v>125221</v>
      </c>
      <c r="O152" s="37">
        <f t="shared" si="41"/>
        <v>100209</v>
      </c>
      <c r="P152" s="38">
        <f t="shared" si="42"/>
        <v>5645</v>
      </c>
      <c r="Q152" s="39">
        <f t="shared" si="34"/>
        <v>5.6332265564969217E-2</v>
      </c>
    </row>
    <row r="153" spans="1:17" ht="19.899999999999999" customHeight="1" x14ac:dyDescent="0.25">
      <c r="A153" s="29">
        <v>147</v>
      </c>
      <c r="B153" s="51" t="s">
        <v>46</v>
      </c>
      <c r="C153" s="75" t="s">
        <v>15</v>
      </c>
      <c r="D153" s="11">
        <v>1</v>
      </c>
      <c r="E153" s="56">
        <v>194000</v>
      </c>
      <c r="F153" s="31">
        <f t="shared" ref="F153:F173" si="46">ROUND(E153*19%,0)</f>
        <v>36860</v>
      </c>
      <c r="G153" s="36">
        <f t="shared" ref="G153:G177" si="47">ROUND(E153+F153,0)</f>
        <v>230860</v>
      </c>
      <c r="H153" s="58">
        <v>201600</v>
      </c>
      <c r="I153" s="33">
        <f t="shared" si="35"/>
        <v>38304</v>
      </c>
      <c r="J153" s="34">
        <f t="shared" si="25"/>
        <v>239904</v>
      </c>
      <c r="K153" s="58">
        <v>213120</v>
      </c>
      <c r="L153" s="31">
        <f t="shared" si="36"/>
        <v>40493</v>
      </c>
      <c r="M153" s="35">
        <f t="shared" si="26"/>
        <v>253613</v>
      </c>
      <c r="O153" s="37">
        <f t="shared" si="41"/>
        <v>202907</v>
      </c>
      <c r="P153" s="38">
        <f t="shared" si="42"/>
        <v>11456</v>
      </c>
      <c r="Q153" s="39">
        <f t="shared" si="34"/>
        <v>5.6459363156519983E-2</v>
      </c>
    </row>
    <row r="154" spans="1:17" ht="19.899999999999999" customHeight="1" x14ac:dyDescent="0.25">
      <c r="A154" s="29">
        <v>148</v>
      </c>
      <c r="B154" s="51" t="s">
        <v>177</v>
      </c>
      <c r="C154" s="75" t="s">
        <v>47</v>
      </c>
      <c r="D154" s="11">
        <v>1</v>
      </c>
      <c r="E154" s="56">
        <v>16000</v>
      </c>
      <c r="F154" s="31">
        <f t="shared" si="46"/>
        <v>3040</v>
      </c>
      <c r="G154" s="36">
        <f t="shared" si="47"/>
        <v>19040</v>
      </c>
      <c r="H154" s="58">
        <v>16600</v>
      </c>
      <c r="I154" s="33">
        <f t="shared" si="35"/>
        <v>3154</v>
      </c>
      <c r="J154" s="34">
        <f t="shared" si="25"/>
        <v>19754</v>
      </c>
      <c r="K154" s="58">
        <v>17538</v>
      </c>
      <c r="L154" s="31">
        <f t="shared" si="36"/>
        <v>3332</v>
      </c>
      <c r="M154" s="35">
        <f t="shared" si="26"/>
        <v>20870</v>
      </c>
      <c r="O154" s="37">
        <f t="shared" si="41"/>
        <v>16713</v>
      </c>
      <c r="P154" s="38">
        <f t="shared" si="42"/>
        <v>922</v>
      </c>
      <c r="Q154" s="39">
        <f t="shared" si="34"/>
        <v>5.5166636749835456E-2</v>
      </c>
    </row>
    <row r="155" spans="1:17" ht="19.899999999999999" customHeight="1" x14ac:dyDescent="0.25">
      <c r="A155" s="29">
        <v>149</v>
      </c>
      <c r="B155" s="51" t="s">
        <v>178</v>
      </c>
      <c r="C155" s="72" t="s">
        <v>15</v>
      </c>
      <c r="D155" s="11">
        <v>1</v>
      </c>
      <c r="E155" s="56">
        <v>16500</v>
      </c>
      <c r="F155" s="31">
        <f t="shared" si="46"/>
        <v>3135</v>
      </c>
      <c r="G155" s="36">
        <f t="shared" si="47"/>
        <v>19635</v>
      </c>
      <c r="H155" s="58">
        <v>17200</v>
      </c>
      <c r="I155" s="33">
        <f t="shared" ref="I155:I182" si="48">ROUND(H155*19%,0)</f>
        <v>3268</v>
      </c>
      <c r="J155" s="34">
        <f t="shared" si="25"/>
        <v>20468</v>
      </c>
      <c r="K155" s="58">
        <v>18093</v>
      </c>
      <c r="L155" s="31">
        <f t="shared" si="36"/>
        <v>3438</v>
      </c>
      <c r="M155" s="35">
        <f t="shared" si="26"/>
        <v>21531</v>
      </c>
      <c r="O155" s="37">
        <f t="shared" si="41"/>
        <v>17264</v>
      </c>
      <c r="P155" s="38">
        <f t="shared" si="42"/>
        <v>950</v>
      </c>
      <c r="Q155" s="39">
        <f t="shared" si="34"/>
        <v>5.5027803521779425E-2</v>
      </c>
    </row>
    <row r="156" spans="1:17" ht="19.899999999999999" customHeight="1" x14ac:dyDescent="0.25">
      <c r="A156" s="29">
        <v>150</v>
      </c>
      <c r="B156" s="51" t="s">
        <v>179</v>
      </c>
      <c r="C156" s="17" t="s">
        <v>15</v>
      </c>
      <c r="D156" s="11">
        <v>1</v>
      </c>
      <c r="E156" s="56">
        <v>1100</v>
      </c>
      <c r="F156" s="31">
        <f t="shared" si="46"/>
        <v>209</v>
      </c>
      <c r="G156" s="36">
        <f t="shared" si="47"/>
        <v>1309</v>
      </c>
      <c r="H156" s="58">
        <v>1100</v>
      </c>
      <c r="I156" s="33">
        <f t="shared" si="48"/>
        <v>209</v>
      </c>
      <c r="J156" s="34">
        <f t="shared" ref="J156:J183" si="49">ROUND(H156+I156,0)</f>
        <v>1309</v>
      </c>
      <c r="K156" s="58">
        <v>1110</v>
      </c>
      <c r="L156" s="31">
        <f t="shared" si="36"/>
        <v>211</v>
      </c>
      <c r="M156" s="35">
        <f t="shared" ref="M156:M175" si="50">ROUND(K156+L156,0)</f>
        <v>1321</v>
      </c>
      <c r="O156" s="37">
        <f t="shared" si="41"/>
        <v>1103</v>
      </c>
      <c r="P156" s="38">
        <f t="shared" si="42"/>
        <v>7</v>
      </c>
      <c r="Q156" s="39">
        <f t="shared" si="34"/>
        <v>6.3463281958295557E-3</v>
      </c>
    </row>
    <row r="157" spans="1:17" ht="19.899999999999999" customHeight="1" x14ac:dyDescent="0.25">
      <c r="A157" s="29">
        <v>151</v>
      </c>
      <c r="B157" s="51" t="s">
        <v>180</v>
      </c>
      <c r="C157" s="72" t="s">
        <v>15</v>
      </c>
      <c r="D157" s="11">
        <v>1</v>
      </c>
      <c r="E157" s="56">
        <v>17200</v>
      </c>
      <c r="F157" s="31">
        <f t="shared" si="46"/>
        <v>3268</v>
      </c>
      <c r="G157" s="36">
        <f t="shared" si="47"/>
        <v>20468</v>
      </c>
      <c r="H157" s="58">
        <v>17900</v>
      </c>
      <c r="I157" s="33">
        <f t="shared" si="48"/>
        <v>3401</v>
      </c>
      <c r="J157" s="34">
        <f t="shared" si="49"/>
        <v>21301</v>
      </c>
      <c r="K157" s="58">
        <v>18870</v>
      </c>
      <c r="L157" s="31">
        <f t="shared" si="36"/>
        <v>3585</v>
      </c>
      <c r="M157" s="35">
        <f t="shared" si="50"/>
        <v>22455</v>
      </c>
      <c r="O157" s="37">
        <f t="shared" si="41"/>
        <v>17990</v>
      </c>
      <c r="P157" s="38">
        <f t="shared" si="42"/>
        <v>998</v>
      </c>
      <c r="Q157" s="39">
        <f t="shared" si="34"/>
        <v>5.5475264035575317E-2</v>
      </c>
    </row>
    <row r="158" spans="1:17" ht="19.899999999999999" customHeight="1" x14ac:dyDescent="0.25">
      <c r="A158" s="29">
        <v>152</v>
      </c>
      <c r="B158" s="51" t="s">
        <v>181</v>
      </c>
      <c r="C158" s="72" t="s">
        <v>15</v>
      </c>
      <c r="D158" s="11">
        <v>1</v>
      </c>
      <c r="E158" s="56">
        <v>17000</v>
      </c>
      <c r="F158" s="31">
        <f t="shared" si="46"/>
        <v>3230</v>
      </c>
      <c r="G158" s="36">
        <f t="shared" si="47"/>
        <v>20230</v>
      </c>
      <c r="H158" s="58">
        <v>17700</v>
      </c>
      <c r="I158" s="33">
        <f t="shared" si="48"/>
        <v>3363</v>
      </c>
      <c r="J158" s="34">
        <f t="shared" si="49"/>
        <v>21063</v>
      </c>
      <c r="K158" s="58">
        <v>18648</v>
      </c>
      <c r="L158" s="31">
        <f t="shared" si="36"/>
        <v>3543</v>
      </c>
      <c r="M158" s="35">
        <f t="shared" si="50"/>
        <v>22191</v>
      </c>
      <c r="O158" s="37">
        <f t="shared" si="41"/>
        <v>17783</v>
      </c>
      <c r="P158" s="38">
        <f t="shared" si="42"/>
        <v>984</v>
      </c>
      <c r="Q158" s="39">
        <f t="shared" si="34"/>
        <v>5.5333745712197041E-2</v>
      </c>
    </row>
    <row r="159" spans="1:17" ht="19.899999999999999" customHeight="1" x14ac:dyDescent="0.25">
      <c r="A159" s="29">
        <v>153</v>
      </c>
      <c r="B159" s="51" t="s">
        <v>182</v>
      </c>
      <c r="C159" s="72" t="s">
        <v>15</v>
      </c>
      <c r="D159" s="11">
        <v>1</v>
      </c>
      <c r="E159" s="56">
        <v>9500</v>
      </c>
      <c r="F159" s="31">
        <f t="shared" si="46"/>
        <v>1805</v>
      </c>
      <c r="G159" s="36">
        <f t="shared" si="47"/>
        <v>11305</v>
      </c>
      <c r="H159" s="58">
        <v>9900</v>
      </c>
      <c r="I159" s="33">
        <f t="shared" si="48"/>
        <v>1881</v>
      </c>
      <c r="J159" s="34">
        <f t="shared" si="49"/>
        <v>11781</v>
      </c>
      <c r="K159" s="58">
        <v>10434</v>
      </c>
      <c r="L159" s="31">
        <f t="shared" si="36"/>
        <v>1982</v>
      </c>
      <c r="M159" s="35">
        <f t="shared" si="50"/>
        <v>12416</v>
      </c>
      <c r="O159" s="37">
        <f t="shared" si="41"/>
        <v>9945</v>
      </c>
      <c r="P159" s="38">
        <f t="shared" si="42"/>
        <v>557</v>
      </c>
      <c r="Q159" s="39">
        <f t="shared" si="34"/>
        <v>5.6008044243338363E-2</v>
      </c>
    </row>
    <row r="160" spans="1:17" ht="19.899999999999999" customHeight="1" x14ac:dyDescent="0.25">
      <c r="A160" s="29">
        <v>154</v>
      </c>
      <c r="B160" s="51" t="s">
        <v>183</v>
      </c>
      <c r="C160" s="17" t="s">
        <v>15</v>
      </c>
      <c r="D160" s="11">
        <v>1</v>
      </c>
      <c r="E160" s="56">
        <v>67000</v>
      </c>
      <c r="F160" s="31">
        <f t="shared" si="46"/>
        <v>12730</v>
      </c>
      <c r="G160" s="36">
        <f t="shared" si="47"/>
        <v>79730</v>
      </c>
      <c r="H160" s="58">
        <v>69700</v>
      </c>
      <c r="I160" s="33">
        <f t="shared" si="48"/>
        <v>13243</v>
      </c>
      <c r="J160" s="34">
        <f t="shared" si="49"/>
        <v>82943</v>
      </c>
      <c r="K160" s="58">
        <v>73593</v>
      </c>
      <c r="L160" s="31">
        <f t="shared" si="36"/>
        <v>13983</v>
      </c>
      <c r="M160" s="35">
        <f t="shared" si="50"/>
        <v>87576</v>
      </c>
      <c r="O160" s="37">
        <f t="shared" si="41"/>
        <v>70098</v>
      </c>
      <c r="P160" s="38">
        <f t="shared" si="42"/>
        <v>3944</v>
      </c>
      <c r="Q160" s="39">
        <f t="shared" si="34"/>
        <v>5.6264087420468484E-2</v>
      </c>
    </row>
    <row r="161" spans="1:18" ht="26.25" customHeight="1" x14ac:dyDescent="0.25">
      <c r="A161" s="29">
        <v>155</v>
      </c>
      <c r="B161" s="51" t="s">
        <v>184</v>
      </c>
      <c r="C161" s="17" t="s">
        <v>15</v>
      </c>
      <c r="D161" s="11">
        <v>1</v>
      </c>
      <c r="E161" s="56">
        <v>591100</v>
      </c>
      <c r="F161" s="31">
        <f t="shared" si="46"/>
        <v>112309</v>
      </c>
      <c r="G161" s="36">
        <f t="shared" si="47"/>
        <v>703409</v>
      </c>
      <c r="H161" s="58">
        <v>614500</v>
      </c>
      <c r="I161" s="33">
        <f t="shared" si="48"/>
        <v>116755</v>
      </c>
      <c r="J161" s="34">
        <f t="shared" si="49"/>
        <v>731255</v>
      </c>
      <c r="K161" s="58">
        <v>649572</v>
      </c>
      <c r="L161" s="31">
        <f t="shared" si="36"/>
        <v>123419</v>
      </c>
      <c r="M161" s="35">
        <f t="shared" si="50"/>
        <v>772991</v>
      </c>
      <c r="O161" s="37">
        <f t="shared" si="41"/>
        <v>618391</v>
      </c>
      <c r="P161" s="38">
        <f t="shared" si="42"/>
        <v>35021</v>
      </c>
      <c r="Q161" s="39">
        <f t="shared" si="34"/>
        <v>5.6632454223945694E-2</v>
      </c>
    </row>
    <row r="162" spans="1:18" ht="26.25" customHeight="1" x14ac:dyDescent="0.25">
      <c r="A162" s="48">
        <v>156</v>
      </c>
      <c r="B162" s="51" t="s">
        <v>185</v>
      </c>
      <c r="C162" s="17" t="s">
        <v>15</v>
      </c>
      <c r="D162" s="11">
        <v>1</v>
      </c>
      <c r="E162" s="56">
        <v>313100</v>
      </c>
      <c r="F162" s="31">
        <f>ROUND(E162*19%,0)</f>
        <v>59489</v>
      </c>
      <c r="G162" s="36">
        <f>ROUND(E162+F162,0)</f>
        <v>372589</v>
      </c>
      <c r="H162" s="58">
        <v>325500</v>
      </c>
      <c r="I162" s="31">
        <f>ROUND(H162*19%,0)</f>
        <v>61845</v>
      </c>
      <c r="J162" s="36">
        <f>ROUND(H162+I162,0)</f>
        <v>387345</v>
      </c>
      <c r="K162" s="58">
        <v>344100</v>
      </c>
      <c r="L162" s="31">
        <f t="shared" si="36"/>
        <v>65379</v>
      </c>
      <c r="M162" s="36">
        <f>ROUND(K162+L162,0)</f>
        <v>409479</v>
      </c>
      <c r="O162" s="37">
        <f t="shared" si="41"/>
        <v>327567</v>
      </c>
      <c r="P162" s="38">
        <f t="shared" si="42"/>
        <v>18568</v>
      </c>
      <c r="Q162" s="39">
        <f t="shared" ref="Q162:Q204" si="51">+((P162/O162))</f>
        <v>5.668458666471287E-2</v>
      </c>
    </row>
    <row r="163" spans="1:18" ht="29.25" customHeight="1" x14ac:dyDescent="0.25">
      <c r="A163" s="29">
        <v>157</v>
      </c>
      <c r="B163" s="51" t="s">
        <v>186</v>
      </c>
      <c r="C163" s="71" t="s">
        <v>15</v>
      </c>
      <c r="D163" s="11">
        <v>1</v>
      </c>
      <c r="E163" s="56">
        <v>18200</v>
      </c>
      <c r="F163" s="31">
        <f t="shared" si="46"/>
        <v>3458</v>
      </c>
      <c r="G163" s="36">
        <f t="shared" si="47"/>
        <v>21658</v>
      </c>
      <c r="H163" s="58">
        <v>18900</v>
      </c>
      <c r="I163" s="33">
        <f t="shared" si="48"/>
        <v>3591</v>
      </c>
      <c r="J163" s="34">
        <f t="shared" si="49"/>
        <v>22491</v>
      </c>
      <c r="K163" s="58">
        <v>19980</v>
      </c>
      <c r="L163" s="31">
        <f t="shared" si="36"/>
        <v>3796</v>
      </c>
      <c r="M163" s="35">
        <f t="shared" si="50"/>
        <v>23776</v>
      </c>
      <c r="O163" s="37">
        <f t="shared" si="41"/>
        <v>19027</v>
      </c>
      <c r="P163" s="38">
        <f t="shared" si="42"/>
        <v>1067</v>
      </c>
      <c r="Q163" s="39">
        <f t="shared" si="51"/>
        <v>5.6078204656540703E-2</v>
      </c>
    </row>
    <row r="164" spans="1:18" ht="19.899999999999999" customHeight="1" x14ac:dyDescent="0.25">
      <c r="A164" s="29">
        <v>158</v>
      </c>
      <c r="B164" s="51" t="s">
        <v>187</v>
      </c>
      <c r="C164" s="18" t="s">
        <v>15</v>
      </c>
      <c r="D164" s="11">
        <v>1</v>
      </c>
      <c r="E164" s="56">
        <v>1576700</v>
      </c>
      <c r="F164" s="31">
        <f t="shared" si="46"/>
        <v>299573</v>
      </c>
      <c r="G164" s="36">
        <f t="shared" si="47"/>
        <v>1876273</v>
      </c>
      <c r="H164" s="58">
        <v>1639100</v>
      </c>
      <c r="I164" s="33">
        <f t="shared" si="48"/>
        <v>311429</v>
      </c>
      <c r="J164" s="34">
        <f t="shared" si="49"/>
        <v>1950529</v>
      </c>
      <c r="K164" s="58">
        <v>1732710</v>
      </c>
      <c r="L164" s="31">
        <f t="shared" si="36"/>
        <v>329215</v>
      </c>
      <c r="M164" s="35">
        <f t="shared" si="50"/>
        <v>2061925</v>
      </c>
      <c r="O164" s="37">
        <f t="shared" si="41"/>
        <v>1649503</v>
      </c>
      <c r="P164" s="38">
        <f t="shared" si="42"/>
        <v>93443</v>
      </c>
      <c r="Q164" s="39">
        <f t="shared" si="51"/>
        <v>5.6649184633189513E-2</v>
      </c>
    </row>
    <row r="165" spans="1:18" ht="19.899999999999999" customHeight="1" x14ac:dyDescent="0.25">
      <c r="A165" s="29">
        <v>159</v>
      </c>
      <c r="B165" s="51" t="s">
        <v>188</v>
      </c>
      <c r="C165" s="78" t="s">
        <v>47</v>
      </c>
      <c r="D165" s="11">
        <v>1</v>
      </c>
      <c r="E165" s="56">
        <v>17200</v>
      </c>
      <c r="F165" s="31">
        <f t="shared" si="46"/>
        <v>3268</v>
      </c>
      <c r="G165" s="36">
        <f t="shared" si="47"/>
        <v>20468</v>
      </c>
      <c r="H165" s="58">
        <v>17900</v>
      </c>
      <c r="I165" s="33">
        <f t="shared" si="48"/>
        <v>3401</v>
      </c>
      <c r="J165" s="34">
        <f t="shared" si="49"/>
        <v>21301</v>
      </c>
      <c r="K165" s="58">
        <v>18870</v>
      </c>
      <c r="L165" s="31">
        <f t="shared" si="36"/>
        <v>3585</v>
      </c>
      <c r="M165" s="35">
        <f t="shared" si="50"/>
        <v>22455</v>
      </c>
      <c r="O165" s="37">
        <f t="shared" si="41"/>
        <v>17990</v>
      </c>
      <c r="P165" s="38">
        <f t="shared" si="42"/>
        <v>998</v>
      </c>
      <c r="Q165" s="39">
        <f t="shared" si="51"/>
        <v>5.5475264035575317E-2</v>
      </c>
    </row>
    <row r="166" spans="1:18" ht="19.899999999999999" customHeight="1" x14ac:dyDescent="0.25">
      <c r="A166" s="29">
        <v>160</v>
      </c>
      <c r="B166" s="51" t="s">
        <v>189</v>
      </c>
      <c r="C166" s="18" t="s">
        <v>15</v>
      </c>
      <c r="D166" s="11">
        <v>1</v>
      </c>
      <c r="E166" s="56">
        <v>9100</v>
      </c>
      <c r="F166" s="31">
        <f t="shared" si="46"/>
        <v>1729</v>
      </c>
      <c r="G166" s="36">
        <f t="shared" si="47"/>
        <v>10829</v>
      </c>
      <c r="H166" s="58">
        <v>9500</v>
      </c>
      <c r="I166" s="33">
        <f t="shared" si="48"/>
        <v>1805</v>
      </c>
      <c r="J166" s="34">
        <f t="shared" si="49"/>
        <v>11305</v>
      </c>
      <c r="K166" s="58">
        <v>9990</v>
      </c>
      <c r="L166" s="31">
        <f t="shared" si="36"/>
        <v>1898</v>
      </c>
      <c r="M166" s="35">
        <f t="shared" si="50"/>
        <v>11888</v>
      </c>
      <c r="O166" s="37">
        <f t="shared" si="41"/>
        <v>9530</v>
      </c>
      <c r="P166" s="38">
        <f t="shared" si="42"/>
        <v>530</v>
      </c>
      <c r="Q166" s="39">
        <f t="shared" si="51"/>
        <v>5.5613850996852045E-2</v>
      </c>
    </row>
    <row r="167" spans="1:18" ht="19.899999999999999" customHeight="1" x14ac:dyDescent="0.25">
      <c r="A167" s="29">
        <v>161</v>
      </c>
      <c r="B167" s="51" t="s">
        <v>190</v>
      </c>
      <c r="C167" s="18" t="s">
        <v>15</v>
      </c>
      <c r="D167" s="11">
        <v>1</v>
      </c>
      <c r="E167" s="56">
        <v>600</v>
      </c>
      <c r="F167" s="31">
        <f t="shared" si="46"/>
        <v>114</v>
      </c>
      <c r="G167" s="36">
        <f t="shared" si="47"/>
        <v>714</v>
      </c>
      <c r="H167" s="58">
        <v>600</v>
      </c>
      <c r="I167" s="33">
        <f t="shared" si="48"/>
        <v>114</v>
      </c>
      <c r="J167" s="34">
        <f t="shared" si="49"/>
        <v>714</v>
      </c>
      <c r="K167" s="58">
        <v>555</v>
      </c>
      <c r="L167" s="31">
        <f t="shared" si="36"/>
        <v>105</v>
      </c>
      <c r="M167" s="35">
        <f t="shared" si="50"/>
        <v>660</v>
      </c>
      <c r="O167" s="37">
        <f t="shared" si="41"/>
        <v>585</v>
      </c>
      <c r="P167" s="38">
        <f t="shared" si="42"/>
        <v>31</v>
      </c>
      <c r="Q167" s="39">
        <f t="shared" si="51"/>
        <v>5.2991452991452991E-2</v>
      </c>
    </row>
    <row r="168" spans="1:18" ht="19.899999999999999" customHeight="1" x14ac:dyDescent="0.25">
      <c r="A168" s="29">
        <v>162</v>
      </c>
      <c r="B168" s="51" t="s">
        <v>191</v>
      </c>
      <c r="C168" s="18" t="s">
        <v>15</v>
      </c>
      <c r="D168" s="11">
        <v>1</v>
      </c>
      <c r="E168" s="56">
        <v>28300</v>
      </c>
      <c r="F168" s="31">
        <f t="shared" si="46"/>
        <v>5377</v>
      </c>
      <c r="G168" s="36">
        <f t="shared" si="47"/>
        <v>33677</v>
      </c>
      <c r="H168" s="58">
        <v>29400</v>
      </c>
      <c r="I168" s="33">
        <f t="shared" si="48"/>
        <v>5586</v>
      </c>
      <c r="J168" s="34">
        <f t="shared" si="49"/>
        <v>34986</v>
      </c>
      <c r="K168" s="58">
        <v>31080</v>
      </c>
      <c r="L168" s="31">
        <f t="shared" si="36"/>
        <v>5905</v>
      </c>
      <c r="M168" s="35">
        <f t="shared" si="50"/>
        <v>36985</v>
      </c>
      <c r="O168" s="37">
        <f t="shared" si="41"/>
        <v>29593</v>
      </c>
      <c r="P168" s="38">
        <f t="shared" si="42"/>
        <v>1666</v>
      </c>
      <c r="Q168" s="39">
        <f t="shared" si="51"/>
        <v>5.6297097286520457E-2</v>
      </c>
    </row>
    <row r="169" spans="1:18" ht="19.899999999999999" customHeight="1" x14ac:dyDescent="0.25">
      <c r="A169" s="29">
        <v>163</v>
      </c>
      <c r="B169" s="51" t="s">
        <v>192</v>
      </c>
      <c r="C169" s="18" t="s">
        <v>15</v>
      </c>
      <c r="D169" s="11">
        <v>1</v>
      </c>
      <c r="E169" s="56">
        <v>17200</v>
      </c>
      <c r="F169" s="31">
        <f t="shared" si="46"/>
        <v>3268</v>
      </c>
      <c r="G169" s="36">
        <f t="shared" si="47"/>
        <v>20468</v>
      </c>
      <c r="H169" s="58">
        <v>17900</v>
      </c>
      <c r="I169" s="33">
        <f t="shared" si="48"/>
        <v>3401</v>
      </c>
      <c r="J169" s="34">
        <f t="shared" si="49"/>
        <v>21301</v>
      </c>
      <c r="K169" s="58">
        <v>18870</v>
      </c>
      <c r="L169" s="31">
        <f t="shared" si="36"/>
        <v>3585</v>
      </c>
      <c r="M169" s="35">
        <f t="shared" si="50"/>
        <v>22455</v>
      </c>
      <c r="O169" s="37">
        <f t="shared" si="41"/>
        <v>17990</v>
      </c>
      <c r="P169" s="38">
        <f t="shared" si="42"/>
        <v>998</v>
      </c>
      <c r="Q169" s="39">
        <f t="shared" si="51"/>
        <v>5.5475264035575317E-2</v>
      </c>
    </row>
    <row r="170" spans="1:18" ht="19.899999999999999" customHeight="1" x14ac:dyDescent="0.25">
      <c r="A170" s="29">
        <v>164</v>
      </c>
      <c r="B170" s="51" t="s">
        <v>193</v>
      </c>
      <c r="C170" s="18" t="s">
        <v>15</v>
      </c>
      <c r="D170" s="11">
        <v>1</v>
      </c>
      <c r="E170" s="56">
        <v>29100</v>
      </c>
      <c r="F170" s="31">
        <f t="shared" si="46"/>
        <v>5529</v>
      </c>
      <c r="G170" s="36">
        <f t="shared" si="47"/>
        <v>34629</v>
      </c>
      <c r="H170" s="58">
        <v>30300</v>
      </c>
      <c r="I170" s="33">
        <f t="shared" si="48"/>
        <v>5757</v>
      </c>
      <c r="J170" s="34">
        <f t="shared" si="49"/>
        <v>36057</v>
      </c>
      <c r="K170" s="58">
        <v>31968</v>
      </c>
      <c r="L170" s="31">
        <f t="shared" si="36"/>
        <v>6074</v>
      </c>
      <c r="M170" s="35">
        <f t="shared" si="50"/>
        <v>38042</v>
      </c>
      <c r="O170" s="37">
        <f t="shared" si="41"/>
        <v>30456</v>
      </c>
      <c r="P170" s="38">
        <f t="shared" si="42"/>
        <v>1714</v>
      </c>
      <c r="Q170" s="39">
        <f t="shared" si="51"/>
        <v>5.6277909114788548E-2</v>
      </c>
    </row>
    <row r="171" spans="1:18" ht="19.899999999999999" customHeight="1" x14ac:dyDescent="0.25">
      <c r="A171" s="29">
        <v>165</v>
      </c>
      <c r="B171" s="51" t="s">
        <v>194</v>
      </c>
      <c r="C171" s="18" t="s">
        <v>15</v>
      </c>
      <c r="D171" s="11">
        <v>1</v>
      </c>
      <c r="E171" s="56">
        <v>96000</v>
      </c>
      <c r="F171" s="31">
        <f t="shared" si="46"/>
        <v>18240</v>
      </c>
      <c r="G171" s="36">
        <f t="shared" si="47"/>
        <v>114240</v>
      </c>
      <c r="H171" s="58">
        <v>99800</v>
      </c>
      <c r="I171" s="33">
        <f t="shared" si="48"/>
        <v>18962</v>
      </c>
      <c r="J171" s="34">
        <f t="shared" si="49"/>
        <v>118762</v>
      </c>
      <c r="K171" s="58">
        <v>105450</v>
      </c>
      <c r="L171" s="31">
        <f t="shared" si="36"/>
        <v>20036</v>
      </c>
      <c r="M171" s="35">
        <f t="shared" si="50"/>
        <v>125486</v>
      </c>
      <c r="O171" s="37">
        <f t="shared" si="41"/>
        <v>100417</v>
      </c>
      <c r="P171" s="38">
        <f t="shared" si="42"/>
        <v>5659</v>
      </c>
      <c r="Q171" s="39">
        <f t="shared" si="51"/>
        <v>5.6354999651453436E-2</v>
      </c>
    </row>
    <row r="172" spans="1:18" ht="51" customHeight="1" x14ac:dyDescent="0.25">
      <c r="A172" s="29">
        <v>166</v>
      </c>
      <c r="B172" s="51" t="s">
        <v>195</v>
      </c>
      <c r="C172" s="8" t="s">
        <v>15</v>
      </c>
      <c r="D172" s="11">
        <v>1</v>
      </c>
      <c r="E172" s="56">
        <v>138200</v>
      </c>
      <c r="F172" s="31">
        <f t="shared" si="46"/>
        <v>26258</v>
      </c>
      <c r="G172" s="36">
        <f t="shared" si="47"/>
        <v>164458</v>
      </c>
      <c r="H172" s="58">
        <v>143700</v>
      </c>
      <c r="I172" s="33">
        <f t="shared" si="48"/>
        <v>27303</v>
      </c>
      <c r="J172" s="34">
        <f t="shared" si="49"/>
        <v>171003</v>
      </c>
      <c r="K172" s="58">
        <v>151848</v>
      </c>
      <c r="L172" s="31">
        <f t="shared" si="36"/>
        <v>28851</v>
      </c>
      <c r="M172" s="35">
        <f t="shared" si="50"/>
        <v>180699</v>
      </c>
      <c r="O172" s="37">
        <f t="shared" si="41"/>
        <v>144583</v>
      </c>
      <c r="P172" s="38">
        <f t="shared" si="42"/>
        <v>8171</v>
      </c>
      <c r="Q172" s="39">
        <f t="shared" si="51"/>
        <v>5.6514251329686065E-2</v>
      </c>
    </row>
    <row r="173" spans="1:18" ht="49.9" customHeight="1" x14ac:dyDescent="0.25">
      <c r="A173" s="29">
        <v>167</v>
      </c>
      <c r="B173" s="51" t="s">
        <v>196</v>
      </c>
      <c r="C173" s="18" t="s">
        <v>15</v>
      </c>
      <c r="D173" s="11">
        <v>1</v>
      </c>
      <c r="E173" s="56">
        <v>1807900</v>
      </c>
      <c r="F173" s="31">
        <f t="shared" si="46"/>
        <v>343501</v>
      </c>
      <c r="G173" s="36">
        <f t="shared" si="47"/>
        <v>2151401</v>
      </c>
      <c r="H173" s="58">
        <v>1879500</v>
      </c>
      <c r="I173" s="33">
        <f t="shared" si="48"/>
        <v>357105</v>
      </c>
      <c r="J173" s="34">
        <f t="shared" si="49"/>
        <v>2236605</v>
      </c>
      <c r="K173" s="58">
        <v>1986900</v>
      </c>
      <c r="L173" s="31">
        <f t="shared" si="36"/>
        <v>377511</v>
      </c>
      <c r="M173" s="35">
        <f t="shared" si="50"/>
        <v>2364411</v>
      </c>
      <c r="O173" s="37">
        <f t="shared" si="41"/>
        <v>1891433</v>
      </c>
      <c r="P173" s="38">
        <f t="shared" si="42"/>
        <v>107213</v>
      </c>
      <c r="Q173" s="39">
        <f t="shared" si="51"/>
        <v>5.6683477553791224E-2</v>
      </c>
    </row>
    <row r="174" spans="1:18" ht="46.5" customHeight="1" x14ac:dyDescent="0.25">
      <c r="A174" s="29">
        <v>168</v>
      </c>
      <c r="B174" s="51" t="s">
        <v>197</v>
      </c>
      <c r="C174" s="18" t="s">
        <v>15</v>
      </c>
      <c r="D174" s="8">
        <v>1</v>
      </c>
      <c r="E174" s="56">
        <v>156600</v>
      </c>
      <c r="F174" s="31">
        <f t="shared" ref="F174:F175" si="52">ROUND(E174*19%,0)</f>
        <v>29754</v>
      </c>
      <c r="G174" s="36">
        <f t="shared" si="47"/>
        <v>186354</v>
      </c>
      <c r="H174" s="58">
        <v>162800</v>
      </c>
      <c r="I174" s="33">
        <f t="shared" si="48"/>
        <v>30932</v>
      </c>
      <c r="J174" s="34">
        <f t="shared" si="49"/>
        <v>193732</v>
      </c>
      <c r="K174" s="58">
        <v>172050</v>
      </c>
      <c r="L174" s="31">
        <f t="shared" ref="L174:L175" si="53">ROUND(K174*19%,0)</f>
        <v>32690</v>
      </c>
      <c r="M174" s="35">
        <f t="shared" si="50"/>
        <v>204740</v>
      </c>
      <c r="O174" s="37">
        <f t="shared" si="41"/>
        <v>163817</v>
      </c>
      <c r="P174" s="38">
        <f t="shared" si="42"/>
        <v>9253</v>
      </c>
      <c r="Q174" s="39">
        <f t="shared" si="51"/>
        <v>5.6483759316798623E-2</v>
      </c>
    </row>
    <row r="175" spans="1:18" ht="50.25" customHeight="1" x14ac:dyDescent="0.25">
      <c r="A175" s="29">
        <v>169</v>
      </c>
      <c r="B175" s="51" t="s">
        <v>198</v>
      </c>
      <c r="C175" s="18" t="s">
        <v>15</v>
      </c>
      <c r="D175" s="8">
        <v>1</v>
      </c>
      <c r="E175" s="56">
        <v>138400</v>
      </c>
      <c r="F175" s="31">
        <f t="shared" si="52"/>
        <v>26296</v>
      </c>
      <c r="G175" s="36">
        <f t="shared" si="47"/>
        <v>164696</v>
      </c>
      <c r="H175" s="58">
        <v>143900</v>
      </c>
      <c r="I175" s="33">
        <f t="shared" si="48"/>
        <v>27341</v>
      </c>
      <c r="J175" s="34">
        <f t="shared" si="49"/>
        <v>171241</v>
      </c>
      <c r="K175" s="58">
        <v>152070</v>
      </c>
      <c r="L175" s="31">
        <f t="shared" si="53"/>
        <v>28893</v>
      </c>
      <c r="M175" s="35">
        <f t="shared" si="50"/>
        <v>180963</v>
      </c>
      <c r="O175" s="37">
        <f t="shared" si="41"/>
        <v>144790</v>
      </c>
      <c r="P175" s="38">
        <f t="shared" si="42"/>
        <v>8185</v>
      </c>
      <c r="Q175" s="39">
        <f t="shared" si="51"/>
        <v>5.6530147109607014E-2</v>
      </c>
    </row>
    <row r="176" spans="1:18" ht="19.899999999999999" customHeight="1" x14ac:dyDescent="0.25">
      <c r="A176" s="29">
        <v>170</v>
      </c>
      <c r="B176" s="52" t="s">
        <v>199</v>
      </c>
      <c r="C176" s="18" t="s">
        <v>15</v>
      </c>
      <c r="D176" s="46">
        <v>1</v>
      </c>
      <c r="E176" s="56">
        <v>200000</v>
      </c>
      <c r="F176" s="57">
        <f>ROUND(E176*5%,0)</f>
        <v>10000</v>
      </c>
      <c r="G176" s="36">
        <f t="shared" si="47"/>
        <v>210000</v>
      </c>
      <c r="H176" s="58">
        <v>207900</v>
      </c>
      <c r="I176" s="61">
        <f>ROUND(H176*5%,0)</f>
        <v>10395</v>
      </c>
      <c r="J176" s="34">
        <f t="shared" si="49"/>
        <v>218295</v>
      </c>
      <c r="K176" s="58">
        <v>219780</v>
      </c>
      <c r="L176" s="57">
        <f>ROUND(K176*5%,0)</f>
        <v>10989</v>
      </c>
      <c r="M176" s="35">
        <f t="shared" ref="M176:M177" si="54">ROUND(K176+L176,0)</f>
        <v>230769</v>
      </c>
      <c r="O176" s="37">
        <f t="shared" si="41"/>
        <v>209227</v>
      </c>
      <c r="P176" s="38">
        <f t="shared" si="42"/>
        <v>10454</v>
      </c>
      <c r="Q176" s="39">
        <f t="shared" si="51"/>
        <v>4.996487069068524E-2</v>
      </c>
      <c r="R176" s="54"/>
    </row>
    <row r="177" spans="1:17" ht="34.5" customHeight="1" x14ac:dyDescent="0.25">
      <c r="A177" s="29">
        <v>171</v>
      </c>
      <c r="B177" s="52" t="s">
        <v>200</v>
      </c>
      <c r="C177" s="18" t="s">
        <v>15</v>
      </c>
      <c r="D177" s="46">
        <v>1</v>
      </c>
      <c r="E177" s="56">
        <v>108800</v>
      </c>
      <c r="F177" s="31">
        <f t="shared" ref="F177" si="55">ROUND(E177*19%,0)</f>
        <v>20672</v>
      </c>
      <c r="G177" s="36">
        <f t="shared" si="47"/>
        <v>129472</v>
      </c>
      <c r="H177" s="58">
        <v>113100</v>
      </c>
      <c r="I177" s="33">
        <f t="shared" si="48"/>
        <v>21489</v>
      </c>
      <c r="J177" s="34">
        <f t="shared" si="49"/>
        <v>134589</v>
      </c>
      <c r="K177" s="58">
        <v>119547</v>
      </c>
      <c r="L177" s="31">
        <f t="shared" ref="L177" si="56">ROUND(K177*19%,0)</f>
        <v>22714</v>
      </c>
      <c r="M177" s="35">
        <f t="shared" si="54"/>
        <v>142261</v>
      </c>
      <c r="O177" s="37">
        <f t="shared" si="41"/>
        <v>113816</v>
      </c>
      <c r="P177" s="38">
        <f t="shared" si="42"/>
        <v>6437</v>
      </c>
      <c r="Q177" s="39">
        <f t="shared" si="51"/>
        <v>5.6556195965417867E-2</v>
      </c>
    </row>
    <row r="178" spans="1:17" ht="19.899999999999999" customHeight="1" x14ac:dyDescent="0.25">
      <c r="A178" s="29">
        <v>172</v>
      </c>
      <c r="B178" s="52" t="s">
        <v>201</v>
      </c>
      <c r="C178" s="18" t="s">
        <v>15</v>
      </c>
      <c r="D178" s="46">
        <v>1</v>
      </c>
      <c r="E178" s="56">
        <v>3272400</v>
      </c>
      <c r="F178" s="31">
        <f t="shared" ref="F178:F186" si="57">ROUND(E178*19%,0)</f>
        <v>621756</v>
      </c>
      <c r="G178" s="36">
        <f t="shared" ref="G178:G186" si="58">ROUND(E178+F178,0)</f>
        <v>3894156</v>
      </c>
      <c r="H178" s="58">
        <v>3402000</v>
      </c>
      <c r="I178" s="33">
        <f t="shared" si="48"/>
        <v>646380</v>
      </c>
      <c r="J178" s="34">
        <f t="shared" si="49"/>
        <v>4048380</v>
      </c>
      <c r="K178" s="58">
        <v>3596400</v>
      </c>
      <c r="L178" s="31">
        <f t="shared" ref="L178:L201" si="59">ROUND(K178*19%,0)</f>
        <v>683316</v>
      </c>
      <c r="M178" s="35">
        <f t="shared" ref="M178:M202" si="60">ROUND(K178+L178,0)</f>
        <v>4279716</v>
      </c>
      <c r="O178" s="37">
        <f t="shared" si="41"/>
        <v>3423600</v>
      </c>
      <c r="P178" s="38">
        <f t="shared" si="42"/>
        <v>194061</v>
      </c>
      <c r="Q178" s="39">
        <f t="shared" si="51"/>
        <v>5.6683315807921485E-2</v>
      </c>
    </row>
    <row r="179" spans="1:17" ht="19.899999999999999" customHeight="1" x14ac:dyDescent="0.25">
      <c r="A179" s="29">
        <v>173</v>
      </c>
      <c r="B179" s="52" t="s">
        <v>202</v>
      </c>
      <c r="C179" s="18" t="s">
        <v>15</v>
      </c>
      <c r="D179" s="46">
        <v>1</v>
      </c>
      <c r="E179" s="56">
        <v>125700</v>
      </c>
      <c r="F179" s="31">
        <f t="shared" si="57"/>
        <v>23883</v>
      </c>
      <c r="G179" s="36">
        <f t="shared" si="58"/>
        <v>149583</v>
      </c>
      <c r="H179" s="58">
        <v>130700</v>
      </c>
      <c r="I179" s="33">
        <f t="shared" si="48"/>
        <v>24833</v>
      </c>
      <c r="J179" s="34">
        <f t="shared" si="49"/>
        <v>155533</v>
      </c>
      <c r="K179" s="58">
        <v>138084</v>
      </c>
      <c r="L179" s="31">
        <f t="shared" si="59"/>
        <v>26236</v>
      </c>
      <c r="M179" s="35">
        <f t="shared" si="60"/>
        <v>164320</v>
      </c>
      <c r="O179" s="37">
        <f t="shared" si="41"/>
        <v>131495</v>
      </c>
      <c r="P179" s="38">
        <f t="shared" si="42"/>
        <v>7414</v>
      </c>
      <c r="Q179" s="39">
        <f t="shared" si="51"/>
        <v>5.6382371953306212E-2</v>
      </c>
    </row>
    <row r="180" spans="1:17" ht="19.899999999999999" customHeight="1" x14ac:dyDescent="0.25">
      <c r="A180" s="29">
        <v>174</v>
      </c>
      <c r="B180" s="52" t="s">
        <v>203</v>
      </c>
      <c r="C180" s="18" t="s">
        <v>15</v>
      </c>
      <c r="D180" s="46">
        <v>1</v>
      </c>
      <c r="E180" s="56">
        <v>555500</v>
      </c>
      <c r="F180" s="31">
        <f t="shared" si="57"/>
        <v>105545</v>
      </c>
      <c r="G180" s="36">
        <f t="shared" si="58"/>
        <v>661045</v>
      </c>
      <c r="H180" s="58">
        <v>577500</v>
      </c>
      <c r="I180" s="33">
        <f t="shared" si="48"/>
        <v>109725</v>
      </c>
      <c r="J180" s="34">
        <f t="shared" si="49"/>
        <v>687225</v>
      </c>
      <c r="K180" s="58">
        <v>610500</v>
      </c>
      <c r="L180" s="31">
        <f t="shared" si="59"/>
        <v>115995</v>
      </c>
      <c r="M180" s="35">
        <f t="shared" si="60"/>
        <v>726495</v>
      </c>
      <c r="O180" s="37">
        <f t="shared" si="41"/>
        <v>581167</v>
      </c>
      <c r="P180" s="38">
        <f t="shared" si="42"/>
        <v>32942</v>
      </c>
      <c r="Q180" s="39">
        <f t="shared" si="51"/>
        <v>5.6682502619728924E-2</v>
      </c>
    </row>
    <row r="181" spans="1:17" ht="19.899999999999999" customHeight="1" x14ac:dyDescent="0.25">
      <c r="A181" s="29">
        <v>175</v>
      </c>
      <c r="B181" s="52" t="s">
        <v>204</v>
      </c>
      <c r="C181" s="71" t="s">
        <v>15</v>
      </c>
      <c r="D181" s="46">
        <v>1</v>
      </c>
      <c r="E181" s="56">
        <v>60600</v>
      </c>
      <c r="F181" s="31">
        <f t="shared" si="57"/>
        <v>11514</v>
      </c>
      <c r="G181" s="36">
        <f t="shared" si="58"/>
        <v>72114</v>
      </c>
      <c r="H181" s="58">
        <v>63000</v>
      </c>
      <c r="I181" s="33">
        <f t="shared" si="48"/>
        <v>11970</v>
      </c>
      <c r="J181" s="34">
        <f t="shared" si="49"/>
        <v>74970</v>
      </c>
      <c r="K181" s="58">
        <v>66600</v>
      </c>
      <c r="L181" s="31">
        <f t="shared" si="59"/>
        <v>12654</v>
      </c>
      <c r="M181" s="35">
        <f t="shared" si="60"/>
        <v>79254</v>
      </c>
      <c r="O181" s="37">
        <f t="shared" si="41"/>
        <v>63400</v>
      </c>
      <c r="P181" s="38">
        <f t="shared" si="42"/>
        <v>3594</v>
      </c>
      <c r="Q181" s="39">
        <f t="shared" si="51"/>
        <v>5.6687697160883281E-2</v>
      </c>
    </row>
    <row r="182" spans="1:17" ht="19.899999999999999" customHeight="1" x14ac:dyDescent="0.25">
      <c r="A182" s="29">
        <v>176</v>
      </c>
      <c r="B182" s="53" t="s">
        <v>205</v>
      </c>
      <c r="C182" s="18" t="s">
        <v>15</v>
      </c>
      <c r="D182" s="46">
        <v>1</v>
      </c>
      <c r="E182" s="56">
        <v>49600</v>
      </c>
      <c r="F182" s="31">
        <f t="shared" si="57"/>
        <v>9424</v>
      </c>
      <c r="G182" s="36">
        <f t="shared" si="58"/>
        <v>59024</v>
      </c>
      <c r="H182" s="62">
        <v>51000</v>
      </c>
      <c r="I182" s="33">
        <f t="shared" si="48"/>
        <v>9690</v>
      </c>
      <c r="J182" s="34">
        <f t="shared" si="49"/>
        <v>60690</v>
      </c>
      <c r="K182" s="62">
        <v>53200</v>
      </c>
      <c r="L182" s="31">
        <f t="shared" si="59"/>
        <v>10108</v>
      </c>
      <c r="M182" s="35">
        <f t="shared" si="60"/>
        <v>63308</v>
      </c>
      <c r="O182" s="37">
        <f t="shared" si="41"/>
        <v>51267</v>
      </c>
      <c r="P182" s="38">
        <f t="shared" si="42"/>
        <v>2160</v>
      </c>
      <c r="Q182" s="39">
        <f t="shared" si="51"/>
        <v>4.2132365849376789E-2</v>
      </c>
    </row>
    <row r="183" spans="1:17" ht="19.899999999999999" customHeight="1" x14ac:dyDescent="0.25">
      <c r="A183" s="29">
        <v>177</v>
      </c>
      <c r="B183" s="52" t="s">
        <v>206</v>
      </c>
      <c r="C183" s="18" t="s">
        <v>15</v>
      </c>
      <c r="D183" s="46">
        <v>1</v>
      </c>
      <c r="E183" s="56">
        <v>106900</v>
      </c>
      <c r="F183" s="31">
        <f t="shared" si="57"/>
        <v>20311</v>
      </c>
      <c r="G183" s="36">
        <f t="shared" si="58"/>
        <v>127211</v>
      </c>
      <c r="H183" s="58">
        <v>111100</v>
      </c>
      <c r="I183" s="33">
        <f t="shared" ref="I183:I205" si="61">ROUND(H183*19%,0)</f>
        <v>21109</v>
      </c>
      <c r="J183" s="34">
        <f t="shared" si="49"/>
        <v>132209</v>
      </c>
      <c r="K183" s="58">
        <v>117438</v>
      </c>
      <c r="L183" s="31">
        <f t="shared" si="59"/>
        <v>22313</v>
      </c>
      <c r="M183" s="35">
        <f t="shared" si="60"/>
        <v>139751</v>
      </c>
      <c r="O183" s="37">
        <f t="shared" si="41"/>
        <v>111813</v>
      </c>
      <c r="P183" s="38">
        <f t="shared" si="42"/>
        <v>6313</v>
      </c>
      <c r="Q183" s="39">
        <f t="shared" si="51"/>
        <v>5.6460340032017747E-2</v>
      </c>
    </row>
    <row r="184" spans="1:17" ht="19.899999999999999" customHeight="1" x14ac:dyDescent="0.25">
      <c r="A184" s="29">
        <v>178</v>
      </c>
      <c r="B184" s="53" t="s">
        <v>207</v>
      </c>
      <c r="C184" s="18" t="s">
        <v>15</v>
      </c>
      <c r="D184" s="46">
        <v>1</v>
      </c>
      <c r="E184" s="56">
        <v>79100</v>
      </c>
      <c r="F184" s="31">
        <f t="shared" si="57"/>
        <v>15029</v>
      </c>
      <c r="G184" s="36">
        <f t="shared" si="58"/>
        <v>94129</v>
      </c>
      <c r="H184" s="62">
        <v>80200</v>
      </c>
      <c r="I184" s="33">
        <f t="shared" si="61"/>
        <v>15238</v>
      </c>
      <c r="J184" s="34">
        <f t="shared" ref="J184:J206" si="62">ROUND(H184+I184,0)</f>
        <v>95438</v>
      </c>
      <c r="K184" s="62">
        <v>82400</v>
      </c>
      <c r="L184" s="31">
        <f t="shared" si="59"/>
        <v>15656</v>
      </c>
      <c r="M184" s="35">
        <f t="shared" si="60"/>
        <v>98056</v>
      </c>
      <c r="O184" s="37">
        <f t="shared" si="41"/>
        <v>80567</v>
      </c>
      <c r="P184" s="38">
        <f t="shared" si="42"/>
        <v>2000</v>
      </c>
      <c r="Q184" s="39">
        <f t="shared" si="51"/>
        <v>2.4824059478446511E-2</v>
      </c>
    </row>
    <row r="185" spans="1:17" ht="39" customHeight="1" x14ac:dyDescent="0.25">
      <c r="A185" s="29">
        <v>179</v>
      </c>
      <c r="B185" s="52" t="s">
        <v>208</v>
      </c>
      <c r="C185" s="71" t="s">
        <v>15</v>
      </c>
      <c r="D185" s="46">
        <v>1</v>
      </c>
      <c r="E185" s="56">
        <v>487400</v>
      </c>
      <c r="F185" s="31">
        <f t="shared" si="57"/>
        <v>92606</v>
      </c>
      <c r="G185" s="36">
        <f t="shared" si="58"/>
        <v>580006</v>
      </c>
      <c r="H185" s="58">
        <v>506700</v>
      </c>
      <c r="I185" s="33">
        <f t="shared" si="61"/>
        <v>96273</v>
      </c>
      <c r="J185" s="34">
        <f t="shared" si="62"/>
        <v>602973</v>
      </c>
      <c r="K185" s="58">
        <v>535575</v>
      </c>
      <c r="L185" s="31">
        <f t="shared" si="59"/>
        <v>101759</v>
      </c>
      <c r="M185" s="35">
        <f t="shared" si="60"/>
        <v>637334</v>
      </c>
      <c r="O185" s="37">
        <f t="shared" si="41"/>
        <v>509892</v>
      </c>
      <c r="P185" s="38">
        <f t="shared" si="42"/>
        <v>28852</v>
      </c>
      <c r="Q185" s="39">
        <f t="shared" si="51"/>
        <v>5.6584531626305182E-2</v>
      </c>
    </row>
    <row r="186" spans="1:17" ht="19.899999999999999" customHeight="1" x14ac:dyDescent="0.25">
      <c r="A186" s="29">
        <v>180</v>
      </c>
      <c r="B186" s="52" t="s">
        <v>209</v>
      </c>
      <c r="C186" s="18" t="s">
        <v>15</v>
      </c>
      <c r="D186" s="46">
        <v>1</v>
      </c>
      <c r="E186" s="56">
        <v>5654000</v>
      </c>
      <c r="F186" s="31">
        <f t="shared" si="57"/>
        <v>1074260</v>
      </c>
      <c r="G186" s="36">
        <f t="shared" si="58"/>
        <v>6728260</v>
      </c>
      <c r="H186" s="58">
        <v>5877900</v>
      </c>
      <c r="I186" s="33">
        <f t="shared" si="61"/>
        <v>1116801</v>
      </c>
      <c r="J186" s="34">
        <f t="shared" si="62"/>
        <v>6994701</v>
      </c>
      <c r="K186" s="58">
        <v>6213780</v>
      </c>
      <c r="L186" s="31">
        <f t="shared" si="59"/>
        <v>1180618</v>
      </c>
      <c r="M186" s="35">
        <f t="shared" si="60"/>
        <v>7394398</v>
      </c>
      <c r="O186" s="37">
        <f t="shared" si="41"/>
        <v>5915227</v>
      </c>
      <c r="P186" s="38">
        <f t="shared" si="42"/>
        <v>335283</v>
      </c>
      <c r="Q186" s="39">
        <f t="shared" si="51"/>
        <v>5.6681341223253141E-2</v>
      </c>
    </row>
    <row r="187" spans="1:17" ht="19.899999999999999" customHeight="1" x14ac:dyDescent="0.25">
      <c r="A187" s="29">
        <v>181</v>
      </c>
      <c r="B187" s="52" t="s">
        <v>210</v>
      </c>
      <c r="C187" s="18" t="s">
        <v>15</v>
      </c>
      <c r="D187" s="46">
        <v>1</v>
      </c>
      <c r="E187" s="56">
        <v>2253400</v>
      </c>
      <c r="F187" s="31">
        <f t="shared" ref="F187" si="63">ROUND(E187*19%,0)</f>
        <v>428146</v>
      </c>
      <c r="G187" s="36">
        <f t="shared" ref="G187" si="64">ROUND(E187+F187,0)</f>
        <v>2681546</v>
      </c>
      <c r="H187" s="58">
        <v>2342600</v>
      </c>
      <c r="I187" s="33">
        <f t="shared" si="61"/>
        <v>445094</v>
      </c>
      <c r="J187" s="34">
        <f t="shared" si="62"/>
        <v>2787694</v>
      </c>
      <c r="K187" s="58">
        <v>2476410</v>
      </c>
      <c r="L187" s="31">
        <f t="shared" si="59"/>
        <v>470518</v>
      </c>
      <c r="M187" s="35">
        <f t="shared" si="60"/>
        <v>2946928</v>
      </c>
      <c r="O187" s="37">
        <f t="shared" si="41"/>
        <v>2357470</v>
      </c>
      <c r="P187" s="38">
        <f t="shared" si="42"/>
        <v>133573</v>
      </c>
      <c r="Q187" s="39">
        <f t="shared" si="51"/>
        <v>5.6659469685722406E-2</v>
      </c>
    </row>
    <row r="188" spans="1:17" ht="19.899999999999999" customHeight="1" x14ac:dyDescent="0.25">
      <c r="A188" s="29">
        <v>182</v>
      </c>
      <c r="B188" s="52" t="s">
        <v>211</v>
      </c>
      <c r="C188" s="18" t="s">
        <v>15</v>
      </c>
      <c r="D188" s="46">
        <v>1</v>
      </c>
      <c r="E188" s="56">
        <v>21100</v>
      </c>
      <c r="F188" s="31">
        <f t="shared" ref="F188:F200" si="65">ROUND(E188*19%,0)</f>
        <v>4009</v>
      </c>
      <c r="G188" s="36">
        <f t="shared" ref="G188:G200" si="66">ROUND(E188+F188,0)</f>
        <v>25109</v>
      </c>
      <c r="H188" s="58">
        <v>21900</v>
      </c>
      <c r="I188" s="33">
        <f t="shared" si="61"/>
        <v>4161</v>
      </c>
      <c r="J188" s="34">
        <f t="shared" si="62"/>
        <v>26061</v>
      </c>
      <c r="K188" s="58">
        <v>23088</v>
      </c>
      <c r="L188" s="31">
        <f t="shared" si="59"/>
        <v>4387</v>
      </c>
      <c r="M188" s="35">
        <f t="shared" si="60"/>
        <v>27475</v>
      </c>
      <c r="O188" s="37">
        <f t="shared" si="41"/>
        <v>22029</v>
      </c>
      <c r="P188" s="38">
        <f t="shared" si="42"/>
        <v>1190</v>
      </c>
      <c r="Q188" s="39">
        <f t="shared" si="51"/>
        <v>5.4019701302828092E-2</v>
      </c>
    </row>
    <row r="189" spans="1:17" ht="19.899999999999999" customHeight="1" x14ac:dyDescent="0.25">
      <c r="A189" s="29">
        <v>183</v>
      </c>
      <c r="B189" s="52" t="s">
        <v>212</v>
      </c>
      <c r="C189" s="18" t="s">
        <v>15</v>
      </c>
      <c r="D189" s="46">
        <v>1</v>
      </c>
      <c r="E189" s="56">
        <v>53600</v>
      </c>
      <c r="F189" s="31">
        <f t="shared" si="65"/>
        <v>10184</v>
      </c>
      <c r="G189" s="36">
        <f t="shared" si="66"/>
        <v>63784</v>
      </c>
      <c r="H189" s="58">
        <v>55700</v>
      </c>
      <c r="I189" s="33">
        <f t="shared" si="61"/>
        <v>10583</v>
      </c>
      <c r="J189" s="34">
        <f t="shared" si="62"/>
        <v>66283</v>
      </c>
      <c r="K189" s="58">
        <v>58830</v>
      </c>
      <c r="L189" s="31">
        <f t="shared" si="59"/>
        <v>11178</v>
      </c>
      <c r="M189" s="35">
        <f t="shared" si="60"/>
        <v>70008</v>
      </c>
      <c r="O189" s="37">
        <f t="shared" si="41"/>
        <v>56043</v>
      </c>
      <c r="P189" s="38">
        <f t="shared" si="42"/>
        <v>3132</v>
      </c>
      <c r="Q189" s="39">
        <f t="shared" si="51"/>
        <v>5.5885659225951505E-2</v>
      </c>
    </row>
    <row r="190" spans="1:17" ht="19.899999999999999" customHeight="1" x14ac:dyDescent="0.25">
      <c r="A190" s="29">
        <v>184</v>
      </c>
      <c r="B190" s="52" t="s">
        <v>213</v>
      </c>
      <c r="C190" s="18" t="s">
        <v>15</v>
      </c>
      <c r="D190" s="46">
        <v>1</v>
      </c>
      <c r="E190" s="56">
        <v>63700</v>
      </c>
      <c r="F190" s="31">
        <f t="shared" si="65"/>
        <v>12103</v>
      </c>
      <c r="G190" s="36">
        <f t="shared" si="66"/>
        <v>75803</v>
      </c>
      <c r="H190" s="58">
        <v>66200</v>
      </c>
      <c r="I190" s="33">
        <f t="shared" si="61"/>
        <v>12578</v>
      </c>
      <c r="J190" s="34">
        <f t="shared" si="62"/>
        <v>78778</v>
      </c>
      <c r="K190" s="58">
        <v>69930</v>
      </c>
      <c r="L190" s="31">
        <f t="shared" si="59"/>
        <v>13287</v>
      </c>
      <c r="M190" s="35">
        <f t="shared" si="60"/>
        <v>83217</v>
      </c>
      <c r="O190" s="37">
        <f t="shared" si="41"/>
        <v>66610</v>
      </c>
      <c r="P190" s="38">
        <f t="shared" si="42"/>
        <v>3731</v>
      </c>
      <c r="Q190" s="39">
        <f t="shared" si="51"/>
        <v>5.6012610719111247E-2</v>
      </c>
    </row>
    <row r="191" spans="1:17" ht="19.899999999999999" customHeight="1" x14ac:dyDescent="0.25">
      <c r="A191" s="29">
        <v>185</v>
      </c>
      <c r="B191" s="52" t="s">
        <v>214</v>
      </c>
      <c r="C191" s="18" t="s">
        <v>15</v>
      </c>
      <c r="D191" s="46">
        <v>1</v>
      </c>
      <c r="E191" s="56">
        <v>45000</v>
      </c>
      <c r="F191" s="31">
        <f t="shared" si="65"/>
        <v>8550</v>
      </c>
      <c r="G191" s="36">
        <f t="shared" si="66"/>
        <v>53550</v>
      </c>
      <c r="H191" s="58">
        <v>46800</v>
      </c>
      <c r="I191" s="33">
        <f t="shared" si="61"/>
        <v>8892</v>
      </c>
      <c r="J191" s="34">
        <f t="shared" si="62"/>
        <v>55692</v>
      </c>
      <c r="K191" s="58">
        <v>49395</v>
      </c>
      <c r="L191" s="31">
        <f t="shared" si="59"/>
        <v>9385</v>
      </c>
      <c r="M191" s="35">
        <f t="shared" si="60"/>
        <v>58780</v>
      </c>
      <c r="O191" s="37">
        <f t="shared" si="41"/>
        <v>47065</v>
      </c>
      <c r="P191" s="38">
        <f t="shared" ref="P191:P204" si="67">ROUND(_xlfn.STDEV.S(G191,J191,M191),0)</f>
        <v>2629</v>
      </c>
      <c r="Q191" s="39">
        <f t="shared" si="51"/>
        <v>5.5858918516944654E-2</v>
      </c>
    </row>
    <row r="192" spans="1:17" ht="19.899999999999999" customHeight="1" x14ac:dyDescent="0.25">
      <c r="A192" s="29">
        <v>186</v>
      </c>
      <c r="B192" s="52" t="s">
        <v>258</v>
      </c>
      <c r="C192" s="71" t="s">
        <v>15</v>
      </c>
      <c r="D192" s="46">
        <v>1</v>
      </c>
      <c r="E192" s="56">
        <v>49200</v>
      </c>
      <c r="F192" s="31">
        <f t="shared" si="65"/>
        <v>9348</v>
      </c>
      <c r="G192" s="36">
        <f t="shared" si="66"/>
        <v>58548</v>
      </c>
      <c r="H192" s="58">
        <v>50300</v>
      </c>
      <c r="I192" s="33">
        <f t="shared" si="61"/>
        <v>9557</v>
      </c>
      <c r="J192" s="34">
        <f t="shared" si="62"/>
        <v>59857</v>
      </c>
      <c r="K192" s="58">
        <v>52023</v>
      </c>
      <c r="L192" s="31">
        <f t="shared" si="59"/>
        <v>9884</v>
      </c>
      <c r="M192" s="35">
        <f t="shared" si="60"/>
        <v>61907</v>
      </c>
      <c r="O192" s="37">
        <f t="shared" ref="O192:O234" si="68">ROUND(AVERAGE(E192,H192,K192),0)</f>
        <v>50508</v>
      </c>
      <c r="P192" s="38">
        <f t="shared" si="67"/>
        <v>1693</v>
      </c>
      <c r="Q192" s="39">
        <f t="shared" si="51"/>
        <v>3.3519442464560067E-2</v>
      </c>
    </row>
    <row r="193" spans="1:19" ht="44.25" customHeight="1" x14ac:dyDescent="0.25">
      <c r="A193" s="29">
        <v>187</v>
      </c>
      <c r="B193" s="52" t="s">
        <v>215</v>
      </c>
      <c r="C193" s="18" t="s">
        <v>15</v>
      </c>
      <c r="D193" s="46">
        <v>1</v>
      </c>
      <c r="E193" s="56">
        <v>55600</v>
      </c>
      <c r="F193" s="31">
        <f t="shared" si="65"/>
        <v>10564</v>
      </c>
      <c r="G193" s="36">
        <f t="shared" si="66"/>
        <v>66164</v>
      </c>
      <c r="H193" s="58">
        <v>57800</v>
      </c>
      <c r="I193" s="33">
        <f t="shared" si="61"/>
        <v>10982</v>
      </c>
      <c r="J193" s="34">
        <f t="shared" si="62"/>
        <v>68782</v>
      </c>
      <c r="K193" s="58">
        <v>61050</v>
      </c>
      <c r="L193" s="31">
        <f t="shared" si="59"/>
        <v>11600</v>
      </c>
      <c r="M193" s="35">
        <f t="shared" si="60"/>
        <v>72650</v>
      </c>
      <c r="O193" s="37">
        <f t="shared" si="68"/>
        <v>58150</v>
      </c>
      <c r="P193" s="38">
        <f t="shared" si="67"/>
        <v>3263</v>
      </c>
      <c r="Q193" s="39">
        <f t="shared" si="51"/>
        <v>5.6113499570077385E-2</v>
      </c>
    </row>
    <row r="194" spans="1:19" ht="19.899999999999999" customHeight="1" x14ac:dyDescent="0.25">
      <c r="A194" s="29">
        <v>188</v>
      </c>
      <c r="B194" s="52" t="s">
        <v>216</v>
      </c>
      <c r="C194" s="18" t="s">
        <v>15</v>
      </c>
      <c r="D194" s="46">
        <v>1</v>
      </c>
      <c r="E194" s="56">
        <v>124800</v>
      </c>
      <c r="F194" s="31">
        <f t="shared" si="65"/>
        <v>23712</v>
      </c>
      <c r="G194" s="36">
        <f t="shared" si="66"/>
        <v>148512</v>
      </c>
      <c r="H194" s="58">
        <v>129700</v>
      </c>
      <c r="I194" s="33">
        <f t="shared" si="61"/>
        <v>24643</v>
      </c>
      <c r="J194" s="34">
        <f t="shared" si="62"/>
        <v>154343</v>
      </c>
      <c r="K194" s="58">
        <v>137085</v>
      </c>
      <c r="L194" s="31">
        <f t="shared" si="59"/>
        <v>26046</v>
      </c>
      <c r="M194" s="35">
        <f t="shared" si="60"/>
        <v>163131</v>
      </c>
      <c r="O194" s="37">
        <f t="shared" si="68"/>
        <v>130528</v>
      </c>
      <c r="P194" s="38">
        <f t="shared" si="67"/>
        <v>7359</v>
      </c>
      <c r="Q194" s="39">
        <f t="shared" si="51"/>
        <v>5.6378708016670755E-2</v>
      </c>
    </row>
    <row r="195" spans="1:19" ht="38.25" customHeight="1" x14ac:dyDescent="0.25">
      <c r="A195" s="29">
        <v>189</v>
      </c>
      <c r="B195" s="52" t="s">
        <v>217</v>
      </c>
      <c r="C195" s="71" t="s">
        <v>15</v>
      </c>
      <c r="D195" s="46">
        <v>1</v>
      </c>
      <c r="E195" s="56">
        <v>97700</v>
      </c>
      <c r="F195" s="31">
        <f t="shared" si="65"/>
        <v>18563</v>
      </c>
      <c r="G195" s="36">
        <f t="shared" si="66"/>
        <v>116263</v>
      </c>
      <c r="H195" s="58">
        <v>101600</v>
      </c>
      <c r="I195" s="33">
        <f t="shared" si="61"/>
        <v>19304</v>
      </c>
      <c r="J195" s="34">
        <f t="shared" si="62"/>
        <v>120904</v>
      </c>
      <c r="K195" s="58">
        <v>107337</v>
      </c>
      <c r="L195" s="31">
        <f t="shared" si="59"/>
        <v>20394</v>
      </c>
      <c r="M195" s="35">
        <f t="shared" si="60"/>
        <v>127731</v>
      </c>
      <c r="O195" s="37">
        <f t="shared" si="68"/>
        <v>102212</v>
      </c>
      <c r="P195" s="38">
        <f t="shared" si="67"/>
        <v>5769</v>
      </c>
      <c r="Q195" s="39">
        <f t="shared" si="51"/>
        <v>5.6441513716589051E-2</v>
      </c>
    </row>
    <row r="196" spans="1:19" ht="36.75" customHeight="1" x14ac:dyDescent="0.25">
      <c r="A196" s="29">
        <v>190</v>
      </c>
      <c r="B196" s="52" t="s">
        <v>218</v>
      </c>
      <c r="C196" s="71" t="s">
        <v>15</v>
      </c>
      <c r="D196" s="46">
        <v>1</v>
      </c>
      <c r="E196" s="56">
        <v>14100</v>
      </c>
      <c r="F196" s="31">
        <f t="shared" si="65"/>
        <v>2679</v>
      </c>
      <c r="G196" s="36">
        <f t="shared" si="66"/>
        <v>16779</v>
      </c>
      <c r="H196" s="58">
        <v>14600</v>
      </c>
      <c r="I196" s="33">
        <f t="shared" si="61"/>
        <v>2774</v>
      </c>
      <c r="J196" s="34">
        <f t="shared" si="62"/>
        <v>17374</v>
      </c>
      <c r="K196" s="58">
        <v>15429</v>
      </c>
      <c r="L196" s="31">
        <f t="shared" si="59"/>
        <v>2932</v>
      </c>
      <c r="M196" s="35">
        <f t="shared" si="60"/>
        <v>18361</v>
      </c>
      <c r="O196" s="37">
        <f t="shared" si="68"/>
        <v>14710</v>
      </c>
      <c r="P196" s="38">
        <f t="shared" si="67"/>
        <v>799</v>
      </c>
      <c r="Q196" s="39">
        <f t="shared" si="51"/>
        <v>5.4316791298436438E-2</v>
      </c>
    </row>
    <row r="197" spans="1:19" ht="36.75" customHeight="1" x14ac:dyDescent="0.25">
      <c r="A197" s="29">
        <v>191</v>
      </c>
      <c r="B197" s="52" t="s">
        <v>219</v>
      </c>
      <c r="C197" s="71" t="s">
        <v>15</v>
      </c>
      <c r="D197" s="9">
        <v>1</v>
      </c>
      <c r="E197" s="56">
        <v>191900</v>
      </c>
      <c r="F197" s="31">
        <f t="shared" si="65"/>
        <v>36461</v>
      </c>
      <c r="G197" s="36">
        <f t="shared" si="66"/>
        <v>228361</v>
      </c>
      <c r="H197" s="58">
        <v>199500</v>
      </c>
      <c r="I197" s="33">
        <f t="shared" si="61"/>
        <v>37905</v>
      </c>
      <c r="J197" s="34">
        <f t="shared" si="62"/>
        <v>237405</v>
      </c>
      <c r="K197" s="58">
        <v>210900</v>
      </c>
      <c r="L197" s="31">
        <f t="shared" si="59"/>
        <v>40071</v>
      </c>
      <c r="M197" s="35">
        <f t="shared" si="60"/>
        <v>250971</v>
      </c>
      <c r="O197" s="37">
        <f t="shared" si="68"/>
        <v>200767</v>
      </c>
      <c r="P197" s="38">
        <f t="shared" si="67"/>
        <v>11380</v>
      </c>
      <c r="Q197" s="39">
        <f t="shared" si="51"/>
        <v>5.668262214407746E-2</v>
      </c>
    </row>
    <row r="198" spans="1:19" ht="36.75" customHeight="1" x14ac:dyDescent="0.25">
      <c r="A198" s="29">
        <v>192</v>
      </c>
      <c r="B198" s="52" t="s">
        <v>220</v>
      </c>
      <c r="C198" s="71" t="s">
        <v>15</v>
      </c>
      <c r="D198" s="9">
        <v>1</v>
      </c>
      <c r="E198" s="56">
        <v>929200</v>
      </c>
      <c r="F198" s="31">
        <f t="shared" si="65"/>
        <v>176548</v>
      </c>
      <c r="G198" s="36">
        <f t="shared" si="66"/>
        <v>1105748</v>
      </c>
      <c r="H198" s="58">
        <v>966000</v>
      </c>
      <c r="I198" s="33">
        <f t="shared" si="61"/>
        <v>183540</v>
      </c>
      <c r="J198" s="34">
        <f t="shared" si="62"/>
        <v>1149540</v>
      </c>
      <c r="K198" s="58">
        <v>1021200</v>
      </c>
      <c r="L198" s="31">
        <f t="shared" si="59"/>
        <v>194028</v>
      </c>
      <c r="M198" s="35">
        <f t="shared" si="60"/>
        <v>1215228</v>
      </c>
      <c r="O198" s="37">
        <f t="shared" si="68"/>
        <v>972133</v>
      </c>
      <c r="P198" s="38">
        <f t="shared" si="67"/>
        <v>55104</v>
      </c>
      <c r="Q198" s="39">
        <f t="shared" si="51"/>
        <v>5.6683601935126164E-2</v>
      </c>
    </row>
    <row r="199" spans="1:19" ht="36.75" customHeight="1" x14ac:dyDescent="0.25">
      <c r="A199" s="29">
        <v>193</v>
      </c>
      <c r="B199" s="52" t="s">
        <v>221</v>
      </c>
      <c r="C199" s="8" t="s">
        <v>15</v>
      </c>
      <c r="D199" s="11">
        <v>1</v>
      </c>
      <c r="E199" s="56">
        <v>525200</v>
      </c>
      <c r="F199" s="31">
        <f t="shared" si="65"/>
        <v>99788</v>
      </c>
      <c r="G199" s="36">
        <f t="shared" si="66"/>
        <v>624988</v>
      </c>
      <c r="H199" s="58">
        <v>546000</v>
      </c>
      <c r="I199" s="33">
        <f t="shared" si="61"/>
        <v>103740</v>
      </c>
      <c r="J199" s="34">
        <f t="shared" si="62"/>
        <v>649740</v>
      </c>
      <c r="K199" s="58">
        <v>577200</v>
      </c>
      <c r="L199" s="31">
        <f t="shared" si="59"/>
        <v>109668</v>
      </c>
      <c r="M199" s="35">
        <f t="shared" si="60"/>
        <v>686868</v>
      </c>
      <c r="O199" s="37">
        <f t="shared" si="68"/>
        <v>549467</v>
      </c>
      <c r="P199" s="38">
        <f t="shared" si="67"/>
        <v>31146</v>
      </c>
      <c r="Q199" s="39">
        <f t="shared" si="51"/>
        <v>5.6684022880354963E-2</v>
      </c>
    </row>
    <row r="200" spans="1:19" ht="36.75" customHeight="1" x14ac:dyDescent="0.25">
      <c r="A200" s="29">
        <v>194</v>
      </c>
      <c r="B200" s="52" t="s">
        <v>222</v>
      </c>
      <c r="C200" s="8" t="s">
        <v>15</v>
      </c>
      <c r="D200" s="11">
        <v>1</v>
      </c>
      <c r="E200" s="56">
        <v>454500</v>
      </c>
      <c r="F200" s="31">
        <f t="shared" si="65"/>
        <v>86355</v>
      </c>
      <c r="G200" s="36">
        <f t="shared" si="66"/>
        <v>540855</v>
      </c>
      <c r="H200" s="58">
        <v>472500</v>
      </c>
      <c r="I200" s="33">
        <f t="shared" si="61"/>
        <v>89775</v>
      </c>
      <c r="J200" s="34">
        <f t="shared" si="62"/>
        <v>562275</v>
      </c>
      <c r="K200" s="58">
        <v>499500</v>
      </c>
      <c r="L200" s="31">
        <f t="shared" si="59"/>
        <v>94905</v>
      </c>
      <c r="M200" s="35">
        <f t="shared" si="60"/>
        <v>594405</v>
      </c>
      <c r="O200" s="37">
        <f t="shared" si="68"/>
        <v>475500</v>
      </c>
      <c r="P200" s="38">
        <f t="shared" si="67"/>
        <v>26953</v>
      </c>
      <c r="Q200" s="39">
        <f t="shared" si="51"/>
        <v>5.6683491062039959E-2</v>
      </c>
    </row>
    <row r="201" spans="1:19" ht="26.25" customHeight="1" x14ac:dyDescent="0.25">
      <c r="A201" s="29">
        <v>195</v>
      </c>
      <c r="B201" s="52" t="s">
        <v>223</v>
      </c>
      <c r="C201" s="73" t="s">
        <v>15</v>
      </c>
      <c r="D201" s="11">
        <v>1</v>
      </c>
      <c r="E201" s="56">
        <v>33900</v>
      </c>
      <c r="F201" s="31">
        <f>ROUND(E201*19%,0)</f>
        <v>6441</v>
      </c>
      <c r="G201" s="36">
        <f>ROUND(E201+F201,0)</f>
        <v>40341</v>
      </c>
      <c r="H201" s="58">
        <v>35200</v>
      </c>
      <c r="I201" s="33">
        <f t="shared" si="61"/>
        <v>6688</v>
      </c>
      <c r="J201" s="34">
        <f t="shared" si="62"/>
        <v>41888</v>
      </c>
      <c r="K201" s="58">
        <v>37185</v>
      </c>
      <c r="L201" s="31">
        <f t="shared" si="59"/>
        <v>7065</v>
      </c>
      <c r="M201" s="35">
        <f t="shared" si="60"/>
        <v>44250</v>
      </c>
      <c r="O201" s="37">
        <f t="shared" si="68"/>
        <v>35428</v>
      </c>
      <c r="P201" s="38">
        <f t="shared" si="67"/>
        <v>1969</v>
      </c>
      <c r="Q201" s="39">
        <f t="shared" si="51"/>
        <v>5.5577509314666367E-2</v>
      </c>
    </row>
    <row r="202" spans="1:19" ht="36.75" customHeight="1" x14ac:dyDescent="0.25">
      <c r="A202" s="29">
        <v>196</v>
      </c>
      <c r="B202" s="52" t="s">
        <v>224</v>
      </c>
      <c r="C202" s="8" t="s">
        <v>15</v>
      </c>
      <c r="D202" s="11">
        <v>1</v>
      </c>
      <c r="E202" s="56">
        <v>44800</v>
      </c>
      <c r="F202" s="57">
        <f>ROUND(E202*5%,0)</f>
        <v>2240</v>
      </c>
      <c r="G202" s="36">
        <f>ROUND(E202+F202,0)</f>
        <v>47040</v>
      </c>
      <c r="H202" s="58">
        <v>46600</v>
      </c>
      <c r="I202" s="61">
        <f>ROUND(H202*5%,0)</f>
        <v>2330</v>
      </c>
      <c r="J202" s="34">
        <f t="shared" si="62"/>
        <v>48930</v>
      </c>
      <c r="K202" s="58">
        <v>49173</v>
      </c>
      <c r="L202" s="57">
        <f>ROUND(K202*5%,0)</f>
        <v>2459</v>
      </c>
      <c r="M202" s="35">
        <f t="shared" si="60"/>
        <v>51632</v>
      </c>
      <c r="O202" s="37">
        <f t="shared" si="68"/>
        <v>46858</v>
      </c>
      <c r="P202" s="38">
        <f t="shared" si="67"/>
        <v>2308</v>
      </c>
      <c r="Q202" s="39">
        <f t="shared" si="51"/>
        <v>4.9255196551282597E-2</v>
      </c>
    </row>
    <row r="203" spans="1:19" ht="36.75" customHeight="1" x14ac:dyDescent="0.25">
      <c r="A203" s="29">
        <v>197</v>
      </c>
      <c r="B203" s="52" t="s">
        <v>225</v>
      </c>
      <c r="C203" s="8" t="s">
        <v>15</v>
      </c>
      <c r="D203" s="11">
        <v>1</v>
      </c>
      <c r="E203" s="56">
        <v>55200</v>
      </c>
      <c r="F203" s="31">
        <f t="shared" ref="F203:F205" si="69">ROUND(E203*19%,0)</f>
        <v>10488</v>
      </c>
      <c r="G203" s="36">
        <f t="shared" ref="G203:G204" si="70">ROUND(E203+F203,0)</f>
        <v>65688</v>
      </c>
      <c r="H203" s="58">
        <v>56300</v>
      </c>
      <c r="I203" s="33">
        <f t="shared" si="61"/>
        <v>10697</v>
      </c>
      <c r="J203" s="34">
        <f t="shared" si="62"/>
        <v>66997</v>
      </c>
      <c r="K203" s="58">
        <v>57900</v>
      </c>
      <c r="L203" s="10">
        <f t="shared" ref="L203" si="71">ROUND(K203*19%,0)</f>
        <v>11001</v>
      </c>
      <c r="M203" s="35">
        <f t="shared" ref="M203:M234" si="72">ROUND(K203+L203,0)</f>
        <v>68901</v>
      </c>
      <c r="O203" s="37">
        <f t="shared" si="68"/>
        <v>56467</v>
      </c>
      <c r="P203" s="38">
        <f t="shared" si="67"/>
        <v>1616</v>
      </c>
      <c r="Q203" s="39">
        <f t="shared" si="51"/>
        <v>2.8618485132909488E-2</v>
      </c>
      <c r="S203" s="54"/>
    </row>
    <row r="204" spans="1:19" ht="36.75" customHeight="1" x14ac:dyDescent="0.25">
      <c r="A204" s="29">
        <v>198</v>
      </c>
      <c r="B204" s="52" t="s">
        <v>226</v>
      </c>
      <c r="C204" s="8" t="s">
        <v>15</v>
      </c>
      <c r="D204" s="11">
        <v>1</v>
      </c>
      <c r="E204" s="56">
        <v>548000</v>
      </c>
      <c r="F204" s="57"/>
      <c r="G204" s="36">
        <f t="shared" si="70"/>
        <v>548000</v>
      </c>
      <c r="H204" s="58">
        <v>550000</v>
      </c>
      <c r="I204" s="61"/>
      <c r="J204" s="34">
        <f t="shared" si="62"/>
        <v>550000</v>
      </c>
      <c r="K204" s="58">
        <v>557250</v>
      </c>
      <c r="L204" s="57"/>
      <c r="M204" s="35">
        <f t="shared" si="72"/>
        <v>557250</v>
      </c>
      <c r="O204" s="37">
        <f t="shared" si="68"/>
        <v>551750</v>
      </c>
      <c r="P204" s="38">
        <f t="shared" si="67"/>
        <v>4867</v>
      </c>
      <c r="Q204" s="39">
        <f t="shared" si="51"/>
        <v>8.8210240144993204E-3</v>
      </c>
    </row>
    <row r="205" spans="1:19" ht="36.75" customHeight="1" x14ac:dyDescent="0.25">
      <c r="A205" s="29">
        <v>199</v>
      </c>
      <c r="B205" s="52" t="s">
        <v>227</v>
      </c>
      <c r="C205" s="8" t="s">
        <v>15</v>
      </c>
      <c r="D205" s="11">
        <v>1</v>
      </c>
      <c r="E205" s="56">
        <v>410000</v>
      </c>
      <c r="F205" s="31">
        <f t="shared" si="69"/>
        <v>77900</v>
      </c>
      <c r="G205" s="36">
        <f t="shared" ref="G205" si="73">ROUND(E205+F205,0)</f>
        <v>487900</v>
      </c>
      <c r="H205" s="58">
        <v>428000</v>
      </c>
      <c r="I205" s="33">
        <f t="shared" si="61"/>
        <v>81320</v>
      </c>
      <c r="J205" s="64">
        <f t="shared" si="62"/>
        <v>509320</v>
      </c>
      <c r="K205" s="58">
        <v>450000</v>
      </c>
      <c r="L205" s="10">
        <f t="shared" ref="L205:L210" si="74">ROUND(K205*19%,0)</f>
        <v>85500</v>
      </c>
      <c r="M205" s="35">
        <f t="shared" si="72"/>
        <v>535500</v>
      </c>
      <c r="O205" s="37">
        <f t="shared" si="68"/>
        <v>429333</v>
      </c>
      <c r="P205" s="38">
        <f t="shared" ref="P205:P234" si="75">ROUND(_xlfn.STDEV.S(G205,J205,M205),0)</f>
        <v>23840</v>
      </c>
      <c r="Q205" s="39">
        <f t="shared" ref="Q205" si="76">+((P205/O205))</f>
        <v>5.5527993422355142E-2</v>
      </c>
    </row>
    <row r="206" spans="1:19" ht="36.75" customHeight="1" x14ac:dyDescent="0.25">
      <c r="A206" s="29">
        <v>200</v>
      </c>
      <c r="B206" s="52" t="s">
        <v>228</v>
      </c>
      <c r="C206" s="8" t="s">
        <v>15</v>
      </c>
      <c r="D206" s="11">
        <v>1</v>
      </c>
      <c r="E206" s="56">
        <v>761800</v>
      </c>
      <c r="F206" s="31">
        <f t="shared" ref="F206:F225" si="77">ROUND(E206*19%,0)</f>
        <v>144742</v>
      </c>
      <c r="G206" s="36">
        <f t="shared" ref="G206:G224" si="78">ROUND(E206+F206,0)</f>
        <v>906542</v>
      </c>
      <c r="H206" s="58">
        <v>792000</v>
      </c>
      <c r="I206" s="33">
        <f>ROUND(H206*19%,0)</f>
        <v>150480</v>
      </c>
      <c r="J206" s="34">
        <f t="shared" si="62"/>
        <v>942480</v>
      </c>
      <c r="K206" s="58">
        <v>837162</v>
      </c>
      <c r="L206" s="10">
        <f t="shared" si="74"/>
        <v>159061</v>
      </c>
      <c r="M206" s="35">
        <f t="shared" si="72"/>
        <v>996223</v>
      </c>
      <c r="O206" s="37">
        <f t="shared" si="68"/>
        <v>796987</v>
      </c>
      <c r="P206" s="38">
        <f t="shared" si="75"/>
        <v>45134</v>
      </c>
      <c r="Q206" s="39">
        <f t="shared" ref="Q206:Q218" si="79">+((P206/O206))</f>
        <v>5.663078569662993E-2</v>
      </c>
    </row>
    <row r="207" spans="1:19" ht="36.75" customHeight="1" x14ac:dyDescent="0.25">
      <c r="A207" s="29">
        <v>201</v>
      </c>
      <c r="B207" s="52" t="s">
        <v>229</v>
      </c>
      <c r="C207" s="8" t="s">
        <v>15</v>
      </c>
      <c r="D207" s="11">
        <v>1</v>
      </c>
      <c r="E207" s="56">
        <v>2183700</v>
      </c>
      <c r="F207" s="31">
        <f t="shared" si="77"/>
        <v>414903</v>
      </c>
      <c r="G207" s="36">
        <f t="shared" si="78"/>
        <v>2598603</v>
      </c>
      <c r="H207" s="58">
        <v>2270100</v>
      </c>
      <c r="I207" s="33">
        <f>ROUND(H207*19%,0)</f>
        <v>431319</v>
      </c>
      <c r="J207" s="34">
        <f>ROUND(H207+I207,0)</f>
        <v>2701419</v>
      </c>
      <c r="K207" s="58">
        <v>2399820</v>
      </c>
      <c r="L207" s="10">
        <f t="shared" si="74"/>
        <v>455966</v>
      </c>
      <c r="M207" s="35">
        <f t="shared" si="72"/>
        <v>2855786</v>
      </c>
      <c r="O207" s="37">
        <f t="shared" si="68"/>
        <v>2284540</v>
      </c>
      <c r="P207" s="38">
        <f t="shared" si="75"/>
        <v>129450</v>
      </c>
      <c r="Q207" s="39">
        <f t="shared" si="79"/>
        <v>5.6663485865863589E-2</v>
      </c>
    </row>
    <row r="208" spans="1:19" ht="36.75" customHeight="1" x14ac:dyDescent="0.25">
      <c r="A208" s="29">
        <v>202</v>
      </c>
      <c r="B208" s="52" t="s">
        <v>230</v>
      </c>
      <c r="C208" s="8" t="s">
        <v>15</v>
      </c>
      <c r="D208" s="11">
        <v>1</v>
      </c>
      <c r="E208" s="56">
        <v>1147600</v>
      </c>
      <c r="F208" s="31">
        <f t="shared" si="77"/>
        <v>218044</v>
      </c>
      <c r="G208" s="36">
        <f t="shared" si="78"/>
        <v>1365644</v>
      </c>
      <c r="H208" s="58">
        <v>1193100</v>
      </c>
      <c r="I208" s="33">
        <f>ROUND(H208*19%,0)</f>
        <v>226689</v>
      </c>
      <c r="J208" s="34">
        <f>ROUND(H208+I208,0)</f>
        <v>1419789</v>
      </c>
      <c r="K208" s="58">
        <v>1261182</v>
      </c>
      <c r="L208" s="10">
        <f t="shared" si="74"/>
        <v>239625</v>
      </c>
      <c r="M208" s="35">
        <f t="shared" si="72"/>
        <v>1500807</v>
      </c>
      <c r="O208" s="37">
        <f t="shared" si="68"/>
        <v>1200627</v>
      </c>
      <c r="P208" s="38">
        <f t="shared" si="75"/>
        <v>68025</v>
      </c>
      <c r="Q208" s="39">
        <f t="shared" si="79"/>
        <v>5.6657896249209791E-2</v>
      </c>
    </row>
    <row r="209" spans="1:18" ht="36.75" customHeight="1" x14ac:dyDescent="0.25">
      <c r="A209" s="29">
        <v>203</v>
      </c>
      <c r="B209" s="52" t="s">
        <v>231</v>
      </c>
      <c r="C209" s="8" t="s">
        <v>15</v>
      </c>
      <c r="D209" s="11">
        <v>1</v>
      </c>
      <c r="E209" s="56">
        <v>824200</v>
      </c>
      <c r="F209" s="31">
        <f t="shared" si="77"/>
        <v>156598</v>
      </c>
      <c r="G209" s="36">
        <f t="shared" si="78"/>
        <v>980798</v>
      </c>
      <c r="H209" s="58">
        <v>856800</v>
      </c>
      <c r="I209" s="33">
        <f>ROUND(H209*19%,0)</f>
        <v>162792</v>
      </c>
      <c r="J209" s="34">
        <f>ROUND(H209+I209,0)</f>
        <v>1019592</v>
      </c>
      <c r="K209" s="58">
        <v>905760</v>
      </c>
      <c r="L209" s="10">
        <f t="shared" si="74"/>
        <v>172094</v>
      </c>
      <c r="M209" s="35">
        <f t="shared" si="72"/>
        <v>1077854</v>
      </c>
      <c r="O209" s="37">
        <f t="shared" si="68"/>
        <v>862253</v>
      </c>
      <c r="P209" s="38">
        <f t="shared" si="75"/>
        <v>48852</v>
      </c>
      <c r="Q209" s="39">
        <f t="shared" si="79"/>
        <v>5.6656225029080791E-2</v>
      </c>
    </row>
    <row r="210" spans="1:18" ht="36.75" customHeight="1" x14ac:dyDescent="0.25">
      <c r="A210" s="29">
        <v>204</v>
      </c>
      <c r="B210" s="52" t="s">
        <v>232</v>
      </c>
      <c r="C210" s="8" t="s">
        <v>15</v>
      </c>
      <c r="D210" s="11">
        <v>1</v>
      </c>
      <c r="E210" s="56">
        <v>174600</v>
      </c>
      <c r="F210" s="31">
        <f t="shared" si="77"/>
        <v>33174</v>
      </c>
      <c r="G210" s="36">
        <f t="shared" si="78"/>
        <v>207774</v>
      </c>
      <c r="H210" s="58">
        <v>181500</v>
      </c>
      <c r="I210" s="33">
        <f t="shared" ref="I210:I224" si="80">ROUND(H210*19%,0)</f>
        <v>34485</v>
      </c>
      <c r="J210" s="34">
        <f>ROUND(H210+I210,0)</f>
        <v>215985</v>
      </c>
      <c r="K210" s="58">
        <v>191808</v>
      </c>
      <c r="L210" s="44">
        <f t="shared" si="74"/>
        <v>36444</v>
      </c>
      <c r="M210" s="35">
        <f t="shared" si="72"/>
        <v>228252</v>
      </c>
      <c r="O210" s="37">
        <f t="shared" si="68"/>
        <v>182636</v>
      </c>
      <c r="P210" s="38">
        <f t="shared" si="75"/>
        <v>10306</v>
      </c>
      <c r="Q210" s="39">
        <f t="shared" si="79"/>
        <v>5.6429181541426662E-2</v>
      </c>
    </row>
    <row r="211" spans="1:18" ht="36.75" customHeight="1" x14ac:dyDescent="0.25">
      <c r="A211" s="29">
        <v>205</v>
      </c>
      <c r="B211" s="52" t="s">
        <v>233</v>
      </c>
      <c r="C211" s="8" t="s">
        <v>15</v>
      </c>
      <c r="D211" s="11">
        <v>1</v>
      </c>
      <c r="E211" s="56">
        <v>3700</v>
      </c>
      <c r="F211" s="57"/>
      <c r="G211" s="36">
        <f t="shared" si="78"/>
        <v>3700</v>
      </c>
      <c r="H211" s="58">
        <v>3800</v>
      </c>
      <c r="I211" s="61"/>
      <c r="J211" s="34">
        <f t="shared" ref="J211:J234" si="81">ROUND(H211+I211,0)</f>
        <v>3800</v>
      </c>
      <c r="K211" s="58">
        <v>3996</v>
      </c>
      <c r="L211" s="57"/>
      <c r="M211" s="35">
        <f t="shared" si="72"/>
        <v>3996</v>
      </c>
      <c r="O211" s="37">
        <f t="shared" si="68"/>
        <v>3832</v>
      </c>
      <c r="P211" s="38">
        <f t="shared" si="75"/>
        <v>151</v>
      </c>
      <c r="Q211" s="39">
        <f t="shared" si="79"/>
        <v>3.9405010438413358E-2</v>
      </c>
    </row>
    <row r="212" spans="1:18" ht="36.75" customHeight="1" x14ac:dyDescent="0.25">
      <c r="A212" s="29">
        <v>206</v>
      </c>
      <c r="B212" s="52" t="s">
        <v>234</v>
      </c>
      <c r="C212" s="8" t="s">
        <v>15</v>
      </c>
      <c r="D212" s="11">
        <v>1</v>
      </c>
      <c r="E212" s="56">
        <v>2800</v>
      </c>
      <c r="F212" s="57"/>
      <c r="G212" s="36">
        <f t="shared" si="78"/>
        <v>2800</v>
      </c>
      <c r="H212" s="58">
        <v>2900</v>
      </c>
      <c r="I212" s="61"/>
      <c r="J212" s="34">
        <f t="shared" si="81"/>
        <v>2900</v>
      </c>
      <c r="K212" s="58">
        <v>2997</v>
      </c>
      <c r="L212" s="57"/>
      <c r="M212" s="35">
        <f t="shared" si="72"/>
        <v>2997</v>
      </c>
      <c r="O212" s="37">
        <f t="shared" si="68"/>
        <v>2899</v>
      </c>
      <c r="P212" s="38">
        <f t="shared" si="75"/>
        <v>99</v>
      </c>
      <c r="Q212" s="39">
        <f t="shared" si="79"/>
        <v>3.4149706795446703E-2</v>
      </c>
    </row>
    <row r="213" spans="1:18" ht="36.75" customHeight="1" x14ac:dyDescent="0.25">
      <c r="A213" s="29">
        <v>207</v>
      </c>
      <c r="B213" s="52" t="s">
        <v>235</v>
      </c>
      <c r="C213" s="8" t="s">
        <v>15</v>
      </c>
      <c r="D213" s="11">
        <v>1</v>
      </c>
      <c r="E213" s="56">
        <v>46700</v>
      </c>
      <c r="F213" s="31">
        <f t="shared" si="77"/>
        <v>8873</v>
      </c>
      <c r="G213" s="36">
        <f t="shared" si="78"/>
        <v>55573</v>
      </c>
      <c r="H213" s="58">
        <v>48600</v>
      </c>
      <c r="I213" s="33">
        <f t="shared" si="80"/>
        <v>9234</v>
      </c>
      <c r="J213" s="34">
        <f t="shared" si="81"/>
        <v>57834</v>
      </c>
      <c r="K213" s="58">
        <v>51282</v>
      </c>
      <c r="L213" s="10">
        <f>ROUND(K213*19%,0)</f>
        <v>9744</v>
      </c>
      <c r="M213" s="35">
        <f t="shared" si="72"/>
        <v>61026</v>
      </c>
      <c r="O213" s="37">
        <f t="shared" si="68"/>
        <v>48861</v>
      </c>
      <c r="P213" s="38">
        <f t="shared" si="75"/>
        <v>2740</v>
      </c>
      <c r="Q213" s="39">
        <f t="shared" si="79"/>
        <v>5.6077444178383576E-2</v>
      </c>
    </row>
    <row r="214" spans="1:18" ht="36.75" customHeight="1" x14ac:dyDescent="0.25">
      <c r="A214" s="29">
        <v>208</v>
      </c>
      <c r="B214" s="52" t="s">
        <v>236</v>
      </c>
      <c r="C214" s="8" t="s">
        <v>15</v>
      </c>
      <c r="D214" s="11">
        <v>1</v>
      </c>
      <c r="E214" s="56">
        <v>106100</v>
      </c>
      <c r="F214" s="31">
        <f t="shared" si="77"/>
        <v>20159</v>
      </c>
      <c r="G214" s="36">
        <f t="shared" si="78"/>
        <v>126259</v>
      </c>
      <c r="H214" s="58">
        <v>110300</v>
      </c>
      <c r="I214" s="33">
        <f t="shared" si="80"/>
        <v>20957</v>
      </c>
      <c r="J214" s="34">
        <f t="shared" si="81"/>
        <v>131257</v>
      </c>
      <c r="K214" s="58">
        <v>116550</v>
      </c>
      <c r="L214" s="10">
        <f t="shared" ref="L214:L232" si="82">ROUND(K214*19%,0)</f>
        <v>22145</v>
      </c>
      <c r="M214" s="35">
        <f t="shared" si="72"/>
        <v>138695</v>
      </c>
      <c r="O214" s="37">
        <f t="shared" si="68"/>
        <v>110983</v>
      </c>
      <c r="P214" s="38">
        <f t="shared" si="75"/>
        <v>6258</v>
      </c>
      <c r="Q214" s="39">
        <f t="shared" si="79"/>
        <v>5.6387014227404199E-2</v>
      </c>
    </row>
    <row r="215" spans="1:18" ht="36.75" customHeight="1" x14ac:dyDescent="0.25">
      <c r="A215" s="29">
        <v>209</v>
      </c>
      <c r="B215" s="52" t="s">
        <v>237</v>
      </c>
      <c r="C215" s="73" t="s">
        <v>15</v>
      </c>
      <c r="D215" s="11">
        <v>1</v>
      </c>
      <c r="E215" s="56">
        <v>521200</v>
      </c>
      <c r="F215" s="31">
        <f t="shared" si="77"/>
        <v>99028</v>
      </c>
      <c r="G215" s="36">
        <f t="shared" si="78"/>
        <v>620228</v>
      </c>
      <c r="H215" s="58">
        <v>541800</v>
      </c>
      <c r="I215" s="33">
        <f t="shared" si="80"/>
        <v>102942</v>
      </c>
      <c r="J215" s="34">
        <f t="shared" si="81"/>
        <v>644742</v>
      </c>
      <c r="K215" s="58">
        <v>572760</v>
      </c>
      <c r="L215" s="10">
        <f t="shared" si="82"/>
        <v>108824</v>
      </c>
      <c r="M215" s="35">
        <f t="shared" si="72"/>
        <v>681584</v>
      </c>
      <c r="O215" s="37">
        <f t="shared" si="68"/>
        <v>545253</v>
      </c>
      <c r="P215" s="38">
        <f t="shared" si="75"/>
        <v>30884</v>
      </c>
      <c r="Q215" s="39">
        <f t="shared" si="79"/>
        <v>5.6641595736291225E-2</v>
      </c>
    </row>
    <row r="216" spans="1:18" ht="36.75" customHeight="1" x14ac:dyDescent="0.25">
      <c r="A216" s="29">
        <v>210</v>
      </c>
      <c r="B216" s="52" t="s">
        <v>238</v>
      </c>
      <c r="C216" s="8" t="s">
        <v>15</v>
      </c>
      <c r="D216" s="11">
        <v>1</v>
      </c>
      <c r="E216" s="56">
        <v>77600</v>
      </c>
      <c r="F216" s="31">
        <f t="shared" si="77"/>
        <v>14744</v>
      </c>
      <c r="G216" s="36">
        <f t="shared" si="78"/>
        <v>92344</v>
      </c>
      <c r="H216" s="58">
        <v>80700</v>
      </c>
      <c r="I216" s="33">
        <f t="shared" si="80"/>
        <v>15333</v>
      </c>
      <c r="J216" s="34">
        <f t="shared" si="81"/>
        <v>96033</v>
      </c>
      <c r="K216" s="58">
        <v>85248</v>
      </c>
      <c r="L216" s="10">
        <f t="shared" si="82"/>
        <v>16197</v>
      </c>
      <c r="M216" s="35">
        <f t="shared" si="72"/>
        <v>101445</v>
      </c>
      <c r="O216" s="37">
        <f t="shared" si="68"/>
        <v>81183</v>
      </c>
      <c r="P216" s="38">
        <f t="shared" si="75"/>
        <v>4578</v>
      </c>
      <c r="Q216" s="39">
        <f t="shared" si="79"/>
        <v>5.6391116366727022E-2</v>
      </c>
    </row>
    <row r="217" spans="1:18" ht="36.75" customHeight="1" x14ac:dyDescent="0.25">
      <c r="A217" s="29">
        <v>211</v>
      </c>
      <c r="B217" s="52" t="s">
        <v>239</v>
      </c>
      <c r="C217" s="73" t="s">
        <v>15</v>
      </c>
      <c r="D217" s="11">
        <v>1</v>
      </c>
      <c r="E217" s="56">
        <v>14200</v>
      </c>
      <c r="F217" s="31">
        <f t="shared" si="77"/>
        <v>2698</v>
      </c>
      <c r="G217" s="36">
        <f t="shared" si="78"/>
        <v>16898</v>
      </c>
      <c r="H217" s="58">
        <v>14700</v>
      </c>
      <c r="I217" s="33">
        <f t="shared" si="80"/>
        <v>2793</v>
      </c>
      <c r="J217" s="34">
        <f t="shared" si="81"/>
        <v>17493</v>
      </c>
      <c r="K217" s="58">
        <v>15540</v>
      </c>
      <c r="L217" s="10">
        <f t="shared" si="82"/>
        <v>2953</v>
      </c>
      <c r="M217" s="35">
        <f t="shared" si="72"/>
        <v>18493</v>
      </c>
      <c r="O217" s="37">
        <f t="shared" si="68"/>
        <v>14813</v>
      </c>
      <c r="P217" s="38">
        <f t="shared" si="75"/>
        <v>806</v>
      </c>
      <c r="Q217" s="39">
        <f t="shared" si="79"/>
        <v>5.4411665429015058E-2</v>
      </c>
    </row>
    <row r="218" spans="1:18" ht="36.75" customHeight="1" x14ac:dyDescent="0.25">
      <c r="A218" s="29">
        <v>212</v>
      </c>
      <c r="B218" s="52" t="s">
        <v>240</v>
      </c>
      <c r="C218" s="8" t="s">
        <v>15</v>
      </c>
      <c r="D218" s="11">
        <v>1</v>
      </c>
      <c r="E218" s="56">
        <v>11700</v>
      </c>
      <c r="F218" s="31">
        <f t="shared" si="77"/>
        <v>2223</v>
      </c>
      <c r="G218" s="36">
        <f t="shared" si="78"/>
        <v>13923</v>
      </c>
      <c r="H218" s="58">
        <v>12100</v>
      </c>
      <c r="I218" s="33">
        <f t="shared" si="80"/>
        <v>2299</v>
      </c>
      <c r="J218" s="34">
        <f t="shared" si="81"/>
        <v>14399</v>
      </c>
      <c r="K218" s="58">
        <v>12765</v>
      </c>
      <c r="L218" s="10">
        <f t="shared" si="82"/>
        <v>2425</v>
      </c>
      <c r="M218" s="35">
        <f t="shared" si="72"/>
        <v>15190</v>
      </c>
      <c r="O218" s="37">
        <f t="shared" si="68"/>
        <v>12188</v>
      </c>
      <c r="P218" s="38">
        <f t="shared" si="75"/>
        <v>640</v>
      </c>
      <c r="Q218" s="39">
        <f t="shared" si="79"/>
        <v>5.2510666229077782E-2</v>
      </c>
    </row>
    <row r="219" spans="1:18" ht="36.75" customHeight="1" x14ac:dyDescent="0.25">
      <c r="A219" s="29">
        <v>213</v>
      </c>
      <c r="B219" s="52" t="s">
        <v>241</v>
      </c>
      <c r="C219" s="8" t="s">
        <v>15</v>
      </c>
      <c r="D219" s="11">
        <v>1</v>
      </c>
      <c r="E219" s="56">
        <v>77100</v>
      </c>
      <c r="F219" s="31">
        <f t="shared" si="77"/>
        <v>14649</v>
      </c>
      <c r="G219" s="36">
        <f t="shared" si="78"/>
        <v>91749</v>
      </c>
      <c r="H219" s="58">
        <v>80200</v>
      </c>
      <c r="I219" s="33">
        <f t="shared" si="80"/>
        <v>15238</v>
      </c>
      <c r="J219" s="34">
        <f t="shared" si="81"/>
        <v>95438</v>
      </c>
      <c r="K219" s="58">
        <v>84693</v>
      </c>
      <c r="L219" s="10">
        <f t="shared" si="82"/>
        <v>16092</v>
      </c>
      <c r="M219" s="35">
        <f t="shared" si="72"/>
        <v>100785</v>
      </c>
      <c r="O219" s="37">
        <f t="shared" si="68"/>
        <v>80664</v>
      </c>
      <c r="P219" s="38">
        <f t="shared" si="75"/>
        <v>4543</v>
      </c>
      <c r="Q219" s="39">
        <f t="shared" ref="Q219:Q234" si="83">+((P219/O219))</f>
        <v>5.6320043637806211E-2</v>
      </c>
    </row>
    <row r="220" spans="1:18" ht="36.6" customHeight="1" x14ac:dyDescent="0.25">
      <c r="A220" s="29">
        <v>214</v>
      </c>
      <c r="B220" s="52" t="s">
        <v>242</v>
      </c>
      <c r="C220" s="73" t="s">
        <v>15</v>
      </c>
      <c r="D220" s="11">
        <v>1</v>
      </c>
      <c r="E220" s="56">
        <v>225500</v>
      </c>
      <c r="F220" s="57"/>
      <c r="G220" s="36">
        <f t="shared" si="78"/>
        <v>225500</v>
      </c>
      <c r="H220" s="58">
        <v>234400</v>
      </c>
      <c r="I220" s="61"/>
      <c r="J220" s="34">
        <f t="shared" si="81"/>
        <v>234400</v>
      </c>
      <c r="K220" s="58">
        <v>247752</v>
      </c>
      <c r="L220" s="57"/>
      <c r="M220" s="35">
        <f t="shared" si="72"/>
        <v>247752</v>
      </c>
      <c r="O220" s="37">
        <f t="shared" si="68"/>
        <v>235884</v>
      </c>
      <c r="P220" s="38">
        <f t="shared" si="75"/>
        <v>11200</v>
      </c>
      <c r="Q220" s="39">
        <f t="shared" si="83"/>
        <v>4.7480965220192975E-2</v>
      </c>
    </row>
    <row r="221" spans="1:18" ht="36.6" customHeight="1" x14ac:dyDescent="0.25">
      <c r="A221" s="29">
        <v>215</v>
      </c>
      <c r="B221" s="52" t="s">
        <v>243</v>
      </c>
      <c r="C221" s="73" t="s">
        <v>15</v>
      </c>
      <c r="D221" s="11">
        <v>1</v>
      </c>
      <c r="E221" s="56">
        <v>21300</v>
      </c>
      <c r="F221" s="31">
        <f t="shared" si="77"/>
        <v>4047</v>
      </c>
      <c r="G221" s="36">
        <f t="shared" si="78"/>
        <v>25347</v>
      </c>
      <c r="H221" s="58">
        <v>22100</v>
      </c>
      <c r="I221" s="33">
        <f t="shared" si="80"/>
        <v>4199</v>
      </c>
      <c r="J221" s="34">
        <f t="shared" si="81"/>
        <v>26299</v>
      </c>
      <c r="K221" s="58">
        <v>23310</v>
      </c>
      <c r="L221" s="10">
        <f t="shared" si="82"/>
        <v>4429</v>
      </c>
      <c r="M221" s="35">
        <f t="shared" si="72"/>
        <v>27739</v>
      </c>
      <c r="O221" s="37">
        <f t="shared" si="68"/>
        <v>22237</v>
      </c>
      <c r="P221" s="38">
        <f t="shared" si="75"/>
        <v>1204</v>
      </c>
      <c r="Q221" s="39">
        <f t="shared" si="83"/>
        <v>5.4143994243827855E-2</v>
      </c>
      <c r="R221" s="42"/>
    </row>
    <row r="222" spans="1:18" ht="36.6" customHeight="1" x14ac:dyDescent="0.25">
      <c r="A222" s="29">
        <v>216</v>
      </c>
      <c r="B222" s="52" t="s">
        <v>244</v>
      </c>
      <c r="C222" s="8" t="s">
        <v>15</v>
      </c>
      <c r="D222" s="11">
        <v>1</v>
      </c>
      <c r="E222" s="56">
        <v>4555100</v>
      </c>
      <c r="F222" s="31">
        <f t="shared" si="77"/>
        <v>865469</v>
      </c>
      <c r="G222" s="36">
        <f t="shared" si="78"/>
        <v>5420569</v>
      </c>
      <c r="H222" s="58">
        <v>4735500</v>
      </c>
      <c r="I222" s="33">
        <f t="shared" si="80"/>
        <v>899745</v>
      </c>
      <c r="J222" s="34">
        <f t="shared" si="81"/>
        <v>5635245</v>
      </c>
      <c r="K222" s="58">
        <v>5006100</v>
      </c>
      <c r="L222" s="10">
        <f t="shared" si="82"/>
        <v>951159</v>
      </c>
      <c r="M222" s="35">
        <f t="shared" si="72"/>
        <v>5957259</v>
      </c>
      <c r="N222" s="42"/>
      <c r="O222" s="37">
        <f t="shared" si="68"/>
        <v>4765567</v>
      </c>
      <c r="P222" s="38">
        <f t="shared" si="75"/>
        <v>270128</v>
      </c>
      <c r="Q222" s="39">
        <f t="shared" si="83"/>
        <v>5.668328658478624E-2</v>
      </c>
      <c r="R222" s="42"/>
    </row>
    <row r="223" spans="1:18" ht="36.6" customHeight="1" x14ac:dyDescent="0.25">
      <c r="A223" s="29">
        <v>217</v>
      </c>
      <c r="B223" s="52" t="s">
        <v>245</v>
      </c>
      <c r="C223" s="73" t="s">
        <v>15</v>
      </c>
      <c r="D223" s="11">
        <v>1</v>
      </c>
      <c r="E223" s="56">
        <v>445500</v>
      </c>
      <c r="F223" s="31">
        <f t="shared" si="77"/>
        <v>84645</v>
      </c>
      <c r="G223" s="36">
        <f t="shared" si="78"/>
        <v>530145</v>
      </c>
      <c r="H223" s="58">
        <v>463100</v>
      </c>
      <c r="I223" s="33">
        <f t="shared" si="80"/>
        <v>87989</v>
      </c>
      <c r="J223" s="34">
        <f t="shared" si="81"/>
        <v>551089</v>
      </c>
      <c r="K223" s="58">
        <v>489510</v>
      </c>
      <c r="L223" s="10">
        <f t="shared" si="82"/>
        <v>93007</v>
      </c>
      <c r="M223" s="35">
        <f t="shared" si="72"/>
        <v>582517</v>
      </c>
      <c r="N223" s="42"/>
      <c r="O223" s="37">
        <f t="shared" si="68"/>
        <v>466037</v>
      </c>
      <c r="P223" s="38">
        <f t="shared" si="75"/>
        <v>26360</v>
      </c>
      <c r="Q223" s="39">
        <f t="shared" si="83"/>
        <v>5.6562032628310631E-2</v>
      </c>
      <c r="R223" s="42"/>
    </row>
    <row r="224" spans="1:18" ht="36.6" customHeight="1" x14ac:dyDescent="0.25">
      <c r="A224" s="29">
        <v>218</v>
      </c>
      <c r="B224" s="52" t="s">
        <v>246</v>
      </c>
      <c r="C224" s="73" t="s">
        <v>15</v>
      </c>
      <c r="D224" s="11">
        <v>1</v>
      </c>
      <c r="E224" s="56">
        <v>438400</v>
      </c>
      <c r="F224" s="31">
        <f t="shared" si="77"/>
        <v>83296</v>
      </c>
      <c r="G224" s="36">
        <f t="shared" si="78"/>
        <v>521696</v>
      </c>
      <c r="H224" s="58">
        <v>455700</v>
      </c>
      <c r="I224" s="33">
        <f t="shared" si="80"/>
        <v>86583</v>
      </c>
      <c r="J224" s="34">
        <f t="shared" si="81"/>
        <v>542283</v>
      </c>
      <c r="K224" s="58">
        <v>481740</v>
      </c>
      <c r="L224" s="10">
        <f t="shared" si="82"/>
        <v>91531</v>
      </c>
      <c r="M224" s="35">
        <f t="shared" si="72"/>
        <v>573271</v>
      </c>
      <c r="N224" s="42"/>
      <c r="O224" s="37">
        <f t="shared" si="68"/>
        <v>458613</v>
      </c>
      <c r="P224" s="38">
        <f t="shared" si="75"/>
        <v>25962</v>
      </c>
      <c r="Q224" s="39">
        <f t="shared" si="83"/>
        <v>5.6609821352643731E-2</v>
      </c>
      <c r="R224" s="42"/>
    </row>
    <row r="225" spans="1:18" ht="36.6" customHeight="1" x14ac:dyDescent="0.25">
      <c r="A225" s="29">
        <v>219</v>
      </c>
      <c r="B225" s="52" t="s">
        <v>247</v>
      </c>
      <c r="C225" s="73" t="s">
        <v>15</v>
      </c>
      <c r="D225" s="11">
        <v>1</v>
      </c>
      <c r="E225" s="56">
        <v>47000</v>
      </c>
      <c r="F225" s="31">
        <f t="shared" si="77"/>
        <v>8930</v>
      </c>
      <c r="G225" s="36">
        <f t="shared" ref="G225" si="84">ROUND(E225+F225,0)</f>
        <v>55930</v>
      </c>
      <c r="H225" s="58">
        <v>48900</v>
      </c>
      <c r="I225" s="33">
        <f t="shared" ref="I225:I234" si="85">ROUND(H225*19%,0)</f>
        <v>9291</v>
      </c>
      <c r="J225" s="34">
        <f t="shared" si="81"/>
        <v>58191</v>
      </c>
      <c r="K225" s="58">
        <v>51615</v>
      </c>
      <c r="L225" s="10">
        <f t="shared" si="82"/>
        <v>9807</v>
      </c>
      <c r="M225" s="35">
        <f t="shared" si="72"/>
        <v>61422</v>
      </c>
      <c r="N225" s="42"/>
      <c r="O225" s="37">
        <f t="shared" si="68"/>
        <v>49172</v>
      </c>
      <c r="P225" s="38">
        <f t="shared" si="75"/>
        <v>2760</v>
      </c>
      <c r="Q225" s="39">
        <f t="shared" si="83"/>
        <v>5.6129504596111608E-2</v>
      </c>
      <c r="R225" s="42"/>
    </row>
    <row r="226" spans="1:18" ht="36.6" customHeight="1" x14ac:dyDescent="0.25">
      <c r="A226" s="29">
        <v>220</v>
      </c>
      <c r="B226" s="52" t="s">
        <v>248</v>
      </c>
      <c r="C226" s="8" t="s">
        <v>15</v>
      </c>
      <c r="D226" s="11">
        <v>1</v>
      </c>
      <c r="E226" s="56">
        <v>893900</v>
      </c>
      <c r="F226" s="31">
        <f t="shared" ref="F226" si="86">ROUND(E226*19%,0)</f>
        <v>169841</v>
      </c>
      <c r="G226" s="36">
        <f t="shared" ref="G226" si="87">ROUND(E226+F226,0)</f>
        <v>1063741</v>
      </c>
      <c r="H226" s="58">
        <v>929300</v>
      </c>
      <c r="I226" s="33">
        <f t="shared" si="85"/>
        <v>176567</v>
      </c>
      <c r="J226" s="34">
        <f t="shared" si="81"/>
        <v>1105867</v>
      </c>
      <c r="K226" s="58">
        <v>982350</v>
      </c>
      <c r="L226" s="10">
        <f t="shared" si="82"/>
        <v>186647</v>
      </c>
      <c r="M226" s="35">
        <f t="shared" si="72"/>
        <v>1168997</v>
      </c>
      <c r="N226" s="42"/>
      <c r="O226" s="37">
        <f t="shared" si="68"/>
        <v>935183</v>
      </c>
      <c r="P226" s="38">
        <f t="shared" si="75"/>
        <v>52976</v>
      </c>
      <c r="Q226" s="39">
        <f t="shared" si="83"/>
        <v>5.6647736325403694E-2</v>
      </c>
      <c r="R226" s="42"/>
    </row>
    <row r="227" spans="1:18" ht="16.5" x14ac:dyDescent="0.25">
      <c r="A227" s="29">
        <v>221</v>
      </c>
      <c r="B227" s="52" t="s">
        <v>249</v>
      </c>
      <c r="C227" s="73" t="s">
        <v>15</v>
      </c>
      <c r="D227" s="11">
        <v>1</v>
      </c>
      <c r="E227" s="56">
        <v>136900</v>
      </c>
      <c r="F227" s="31">
        <f t="shared" ref="F227:F234" si="88">ROUND(E227*19%,0)</f>
        <v>26011</v>
      </c>
      <c r="G227" s="36">
        <f t="shared" ref="G227:G234" si="89">ROUND(E227+F227,0)</f>
        <v>162911</v>
      </c>
      <c r="H227" s="58">
        <v>142300</v>
      </c>
      <c r="I227" s="33">
        <f t="shared" si="85"/>
        <v>27037</v>
      </c>
      <c r="J227" s="34">
        <f t="shared" si="81"/>
        <v>169337</v>
      </c>
      <c r="K227" s="58">
        <v>150405</v>
      </c>
      <c r="L227" s="10">
        <f t="shared" si="82"/>
        <v>28577</v>
      </c>
      <c r="M227" s="35">
        <f t="shared" si="72"/>
        <v>178982</v>
      </c>
      <c r="N227" s="42"/>
      <c r="O227" s="37">
        <f t="shared" si="68"/>
        <v>143202</v>
      </c>
      <c r="P227" s="38">
        <f t="shared" si="75"/>
        <v>8089</v>
      </c>
      <c r="Q227" s="39">
        <f t="shared" si="83"/>
        <v>5.6486641248027263E-2</v>
      </c>
      <c r="R227" s="42"/>
    </row>
    <row r="228" spans="1:18" ht="16.5" x14ac:dyDescent="0.25">
      <c r="A228" s="29">
        <v>222</v>
      </c>
      <c r="B228" s="52" t="s">
        <v>250</v>
      </c>
      <c r="C228" s="73" t="s">
        <v>15</v>
      </c>
      <c r="D228" s="11">
        <v>1</v>
      </c>
      <c r="E228" s="56">
        <v>136900</v>
      </c>
      <c r="F228" s="31">
        <f t="shared" si="88"/>
        <v>26011</v>
      </c>
      <c r="G228" s="36">
        <f t="shared" si="89"/>
        <v>162911</v>
      </c>
      <c r="H228" s="58">
        <v>142300</v>
      </c>
      <c r="I228" s="33">
        <f t="shared" si="85"/>
        <v>27037</v>
      </c>
      <c r="J228" s="34">
        <f t="shared" si="81"/>
        <v>169337</v>
      </c>
      <c r="K228" s="58">
        <v>150405</v>
      </c>
      <c r="L228" s="10">
        <f t="shared" si="82"/>
        <v>28577</v>
      </c>
      <c r="M228" s="35">
        <f t="shared" si="72"/>
        <v>178982</v>
      </c>
      <c r="N228" s="42"/>
      <c r="O228" s="37">
        <f t="shared" si="68"/>
        <v>143202</v>
      </c>
      <c r="P228" s="38">
        <f t="shared" si="75"/>
        <v>8089</v>
      </c>
      <c r="Q228" s="39">
        <f t="shared" si="83"/>
        <v>5.6486641248027263E-2</v>
      </c>
    </row>
    <row r="229" spans="1:18" ht="16.5" x14ac:dyDescent="0.25">
      <c r="A229" s="29">
        <v>223</v>
      </c>
      <c r="B229" s="52" t="s">
        <v>251</v>
      </c>
      <c r="C229" s="8" t="s">
        <v>15</v>
      </c>
      <c r="D229" s="11">
        <v>1</v>
      </c>
      <c r="E229" s="56">
        <v>127300</v>
      </c>
      <c r="F229" s="31">
        <f t="shared" si="88"/>
        <v>24187</v>
      </c>
      <c r="G229" s="36">
        <f t="shared" si="89"/>
        <v>151487</v>
      </c>
      <c r="H229" s="58">
        <v>132300</v>
      </c>
      <c r="I229" s="33">
        <f t="shared" si="85"/>
        <v>25137</v>
      </c>
      <c r="J229" s="34">
        <f t="shared" si="81"/>
        <v>157437</v>
      </c>
      <c r="K229" s="58">
        <v>139860</v>
      </c>
      <c r="L229" s="10">
        <f t="shared" si="82"/>
        <v>26573</v>
      </c>
      <c r="M229" s="35">
        <f t="shared" si="72"/>
        <v>166433</v>
      </c>
      <c r="O229" s="37">
        <f t="shared" si="68"/>
        <v>133153</v>
      </c>
      <c r="P229" s="38">
        <f t="shared" si="75"/>
        <v>7525</v>
      </c>
      <c r="Q229" s="39">
        <f t="shared" si="83"/>
        <v>5.6513935097218991E-2</v>
      </c>
    </row>
    <row r="230" spans="1:18" ht="16.5" x14ac:dyDescent="0.25">
      <c r="A230" s="29">
        <v>224</v>
      </c>
      <c r="B230" s="52" t="s">
        <v>252</v>
      </c>
      <c r="C230" s="8" t="s">
        <v>15</v>
      </c>
      <c r="D230" s="11">
        <v>1</v>
      </c>
      <c r="E230" s="56">
        <v>138400</v>
      </c>
      <c r="F230" s="31">
        <f t="shared" si="88"/>
        <v>26296</v>
      </c>
      <c r="G230" s="36">
        <f t="shared" si="89"/>
        <v>164696</v>
      </c>
      <c r="H230" s="58">
        <v>143900</v>
      </c>
      <c r="I230" s="33">
        <f t="shared" si="85"/>
        <v>27341</v>
      </c>
      <c r="J230" s="34">
        <f t="shared" si="81"/>
        <v>171241</v>
      </c>
      <c r="K230" s="58">
        <v>152070</v>
      </c>
      <c r="L230" s="10">
        <f t="shared" si="82"/>
        <v>28893</v>
      </c>
      <c r="M230" s="35">
        <f t="shared" si="72"/>
        <v>180963</v>
      </c>
      <c r="O230" s="37">
        <f t="shared" si="68"/>
        <v>144790</v>
      </c>
      <c r="P230" s="38">
        <f t="shared" si="75"/>
        <v>8185</v>
      </c>
      <c r="Q230" s="39">
        <f t="shared" si="83"/>
        <v>5.6530147109607014E-2</v>
      </c>
    </row>
    <row r="231" spans="1:18" ht="16.5" x14ac:dyDescent="0.25">
      <c r="A231" s="29">
        <v>225</v>
      </c>
      <c r="B231" s="52" t="s">
        <v>253</v>
      </c>
      <c r="C231" s="8" t="s">
        <v>15</v>
      </c>
      <c r="D231" s="11">
        <v>1</v>
      </c>
      <c r="E231" s="56">
        <v>96000</v>
      </c>
      <c r="F231" s="31">
        <f t="shared" si="88"/>
        <v>18240</v>
      </c>
      <c r="G231" s="36">
        <f t="shared" si="89"/>
        <v>114240</v>
      </c>
      <c r="H231" s="58">
        <v>99800</v>
      </c>
      <c r="I231" s="33">
        <f t="shared" si="85"/>
        <v>18962</v>
      </c>
      <c r="J231" s="34">
        <f t="shared" si="81"/>
        <v>118762</v>
      </c>
      <c r="K231" s="58">
        <v>105450</v>
      </c>
      <c r="L231" s="10">
        <f t="shared" si="82"/>
        <v>20036</v>
      </c>
      <c r="M231" s="35">
        <f t="shared" si="72"/>
        <v>125486</v>
      </c>
      <c r="O231" s="37">
        <f t="shared" si="68"/>
        <v>100417</v>
      </c>
      <c r="P231" s="38">
        <f t="shared" si="75"/>
        <v>5659</v>
      </c>
      <c r="Q231" s="39">
        <f t="shared" si="83"/>
        <v>5.6354999651453436E-2</v>
      </c>
    </row>
    <row r="232" spans="1:18" ht="16.5" x14ac:dyDescent="0.25">
      <c r="A232" s="29">
        <v>226</v>
      </c>
      <c r="B232" s="52" t="s">
        <v>254</v>
      </c>
      <c r="C232" s="8" t="s">
        <v>15</v>
      </c>
      <c r="D232" s="11">
        <v>1</v>
      </c>
      <c r="E232" s="56">
        <v>55600</v>
      </c>
      <c r="F232" s="31">
        <f t="shared" si="88"/>
        <v>10564</v>
      </c>
      <c r="G232" s="36">
        <f t="shared" si="89"/>
        <v>66164</v>
      </c>
      <c r="H232" s="58">
        <v>57800</v>
      </c>
      <c r="I232" s="33">
        <f t="shared" si="85"/>
        <v>10982</v>
      </c>
      <c r="J232" s="34">
        <f t="shared" si="81"/>
        <v>68782</v>
      </c>
      <c r="K232" s="58">
        <v>61050</v>
      </c>
      <c r="L232" s="10">
        <f t="shared" si="82"/>
        <v>11600</v>
      </c>
      <c r="M232" s="35">
        <f t="shared" si="72"/>
        <v>72650</v>
      </c>
      <c r="O232" s="37">
        <f t="shared" si="68"/>
        <v>58150</v>
      </c>
      <c r="P232" s="38">
        <f t="shared" si="75"/>
        <v>3263</v>
      </c>
      <c r="Q232" s="39">
        <f t="shared" si="83"/>
        <v>5.6113499570077385E-2</v>
      </c>
    </row>
    <row r="233" spans="1:18" ht="16.5" x14ac:dyDescent="0.25">
      <c r="A233" s="29">
        <v>227</v>
      </c>
      <c r="B233" s="52" t="s">
        <v>255</v>
      </c>
      <c r="C233" s="8" t="s">
        <v>15</v>
      </c>
      <c r="D233" s="11">
        <v>1</v>
      </c>
      <c r="E233" s="56">
        <v>61700</v>
      </c>
      <c r="F233" s="31">
        <f t="shared" si="88"/>
        <v>11723</v>
      </c>
      <c r="G233" s="36">
        <f t="shared" si="89"/>
        <v>73423</v>
      </c>
      <c r="H233" s="58">
        <v>64100</v>
      </c>
      <c r="I233" s="33">
        <f t="shared" si="85"/>
        <v>12179</v>
      </c>
      <c r="J233" s="34">
        <f t="shared" si="81"/>
        <v>76279</v>
      </c>
      <c r="K233" s="58">
        <v>67710</v>
      </c>
      <c r="L233" s="31">
        <f t="shared" ref="L233:L234" si="90">K233*19%</f>
        <v>12864.9</v>
      </c>
      <c r="M233" s="35">
        <f t="shared" si="72"/>
        <v>80575</v>
      </c>
      <c r="O233" s="37">
        <f t="shared" si="68"/>
        <v>64503</v>
      </c>
      <c r="P233" s="38">
        <f t="shared" si="75"/>
        <v>3600</v>
      </c>
      <c r="Q233" s="39">
        <f t="shared" si="83"/>
        <v>5.5811357611273892E-2</v>
      </c>
    </row>
    <row r="234" spans="1:18" ht="16.5" x14ac:dyDescent="0.25">
      <c r="A234" s="29">
        <v>228</v>
      </c>
      <c r="B234" s="52" t="s">
        <v>256</v>
      </c>
      <c r="C234" s="73" t="s">
        <v>15</v>
      </c>
      <c r="D234" s="11">
        <v>1</v>
      </c>
      <c r="E234" s="56">
        <v>49100</v>
      </c>
      <c r="F234" s="31">
        <f t="shared" si="88"/>
        <v>9329</v>
      </c>
      <c r="G234" s="36">
        <f t="shared" si="89"/>
        <v>58429</v>
      </c>
      <c r="H234" s="58">
        <v>51100</v>
      </c>
      <c r="I234" s="33">
        <f t="shared" si="85"/>
        <v>9709</v>
      </c>
      <c r="J234" s="34">
        <f t="shared" si="81"/>
        <v>60809</v>
      </c>
      <c r="K234" s="58">
        <v>53946</v>
      </c>
      <c r="L234" s="31">
        <f t="shared" si="90"/>
        <v>10249.74</v>
      </c>
      <c r="M234" s="35">
        <f t="shared" si="72"/>
        <v>64196</v>
      </c>
      <c r="O234" s="37">
        <f t="shared" si="68"/>
        <v>51382</v>
      </c>
      <c r="P234" s="38">
        <f t="shared" si="75"/>
        <v>2898</v>
      </c>
      <c r="Q234" s="39">
        <f t="shared" si="83"/>
        <v>5.640107430617726E-2</v>
      </c>
    </row>
    <row r="235" spans="1:18" x14ac:dyDescent="0.25">
      <c r="J235" s="59"/>
      <c r="O235" s="49"/>
    </row>
    <row r="238" spans="1:18" x14ac:dyDescent="0.25">
      <c r="O238" s="49"/>
    </row>
  </sheetData>
  <autoFilter ref="A6:R234" xr:uid="{66D76E82-F25C-4C7F-8617-A6003551FB94}"/>
  <mergeCells count="8">
    <mergeCell ref="A1:M1"/>
    <mergeCell ref="B2:M2"/>
    <mergeCell ref="B3:M3"/>
    <mergeCell ref="B4:M4"/>
    <mergeCell ref="B5:D5"/>
    <mergeCell ref="E5:G5"/>
    <mergeCell ref="H5:J5"/>
    <mergeCell ref="K5:M5"/>
  </mergeCells>
  <conditionalFormatting sqref="B235:B1048576 B1:B6">
    <cfRule type="duplicateValues" dxfId="3" priority="7"/>
  </conditionalFormatting>
  <conditionalFormatting sqref="B235:B1048576 B1:B6">
    <cfRule type="duplicateValues" dxfId="2" priority="18"/>
  </conditionalFormatting>
  <conditionalFormatting sqref="B183 B185:B234 B7:B181">
    <cfRule type="duplicateValues" dxfId="1" priority="1"/>
  </conditionalFormatting>
  <pageMargins left="0.25" right="0.25" top="0.75" bottom="0.75" header="0.3" footer="0.3"/>
  <pageSetup scale="49" orientation="portrait" r:id="rId1"/>
  <rowBreaks count="3" manualBreakCount="3">
    <brk id="50" max="6" man="1"/>
    <brk id="86" max="6" man="1"/>
    <brk id="112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E2343-1546-4A48-9C19-62B37D13EDD3}">
  <sheetPr>
    <tabColor theme="7"/>
  </sheetPr>
  <dimension ref="A1:I242"/>
  <sheetViews>
    <sheetView showGridLines="0" tabSelected="1" zoomScale="71" zoomScaleNormal="71" workbookViewId="0">
      <pane ySplit="1" topLeftCell="A2" activePane="bottomLeft" state="frozen"/>
      <selection pane="bottomLeft" activeCell="I11" sqref="I10:I11"/>
    </sheetView>
  </sheetViews>
  <sheetFormatPr baseColWidth="10" defaultRowHeight="14.25" x14ac:dyDescent="0.2"/>
  <cols>
    <col min="2" max="2" width="54" customWidth="1"/>
    <col min="3" max="3" width="13.625" customWidth="1"/>
    <col min="4" max="4" width="10.125" customWidth="1"/>
    <col min="5" max="5" width="16.625" bestFit="1" customWidth="1"/>
    <col min="6" max="6" width="15.875" bestFit="1" customWidth="1"/>
    <col min="7" max="7" width="16.625" bestFit="1" customWidth="1"/>
    <col min="8" max="8" width="10.875" customWidth="1"/>
  </cols>
  <sheetData>
    <row r="1" spans="1:9" ht="43.5" customHeight="1" x14ac:dyDescent="0.2">
      <c r="A1" s="99" t="s">
        <v>0</v>
      </c>
      <c r="B1" s="100"/>
      <c r="C1" s="100"/>
      <c r="D1" s="100"/>
      <c r="E1" s="100"/>
      <c r="F1" s="100"/>
      <c r="G1" s="100"/>
    </row>
    <row r="2" spans="1:9" x14ac:dyDescent="0.2">
      <c r="A2" s="1" t="s">
        <v>1</v>
      </c>
      <c r="B2" s="101" t="s">
        <v>2</v>
      </c>
      <c r="C2" s="101"/>
      <c r="D2" s="101"/>
      <c r="E2" s="101"/>
      <c r="F2" s="101"/>
      <c r="G2" s="101"/>
    </row>
    <row r="3" spans="1:9" x14ac:dyDescent="0.2">
      <c r="A3" s="2" t="s">
        <v>3</v>
      </c>
      <c r="B3" s="101" t="s">
        <v>4</v>
      </c>
      <c r="C3" s="101"/>
      <c r="D3" s="101"/>
      <c r="E3" s="101"/>
      <c r="F3" s="101"/>
      <c r="G3" s="101"/>
    </row>
    <row r="4" spans="1:9" ht="36.75" customHeight="1" thickBot="1" x14ac:dyDescent="0.25">
      <c r="A4" s="3" t="s">
        <v>5</v>
      </c>
      <c r="B4" s="102" t="s">
        <v>53</v>
      </c>
      <c r="C4" s="102"/>
      <c r="D4" s="102"/>
      <c r="E4" s="102"/>
      <c r="F4" s="102"/>
      <c r="G4" s="102"/>
    </row>
    <row r="5" spans="1:9" ht="36.75" customHeight="1" x14ac:dyDescent="0.2">
      <c r="A5" s="103" t="s">
        <v>52</v>
      </c>
      <c r="B5" s="104"/>
      <c r="C5" s="104"/>
      <c r="D5" s="104"/>
      <c r="E5" s="104"/>
      <c r="F5" s="104"/>
      <c r="G5" s="105"/>
    </row>
    <row r="6" spans="1:9" ht="41.25" customHeight="1" x14ac:dyDescent="0.2">
      <c r="A6" s="4" t="s">
        <v>6</v>
      </c>
      <c r="B6" s="5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6" t="s">
        <v>12</v>
      </c>
    </row>
    <row r="7" spans="1:9" ht="16.5" x14ac:dyDescent="0.2">
      <c r="A7" s="29">
        <v>1</v>
      </c>
      <c r="B7" s="50" t="s">
        <v>54</v>
      </c>
      <c r="C7" s="9" t="s">
        <v>13</v>
      </c>
      <c r="D7" s="30">
        <v>1</v>
      </c>
      <c r="E7" s="10">
        <f>ROUND(AVERAGE('Lote 3 Ferreteria'!E7,'Lote 3 Ferreteria'!H7,'Lote 3 Ferreteria'!K7),0)</f>
        <v>1655</v>
      </c>
      <c r="F7" s="10">
        <f>ROUND(E7*19%,0)</f>
        <v>314</v>
      </c>
      <c r="G7" s="65">
        <f t="shared" ref="G7:G20" si="0">+ROUND(E7+F7,0)</f>
        <v>1969</v>
      </c>
      <c r="I7" s="47"/>
    </row>
    <row r="8" spans="1:9" ht="16.5" x14ac:dyDescent="0.2">
      <c r="A8" s="29">
        <v>2</v>
      </c>
      <c r="B8" s="51" t="s">
        <v>14</v>
      </c>
      <c r="C8" s="9" t="s">
        <v>15</v>
      </c>
      <c r="D8" s="11">
        <v>1</v>
      </c>
      <c r="E8" s="10">
        <f>ROUND(AVERAGE('Lote 3 Ferreteria'!E8,'Lote 3 Ferreteria'!H8,'Lote 3 Ferreteria'!K8),0)</f>
        <v>863</v>
      </c>
      <c r="F8" s="10">
        <f>ROUND(E8*19%,0)</f>
        <v>164</v>
      </c>
      <c r="G8" s="65">
        <f t="shared" si="0"/>
        <v>1027</v>
      </c>
      <c r="I8" s="47"/>
    </row>
    <row r="9" spans="1:9" ht="16.5" x14ac:dyDescent="0.2">
      <c r="A9" s="29">
        <v>3</v>
      </c>
      <c r="B9" s="51" t="s">
        <v>16</v>
      </c>
      <c r="C9" s="9" t="s">
        <v>15</v>
      </c>
      <c r="D9" s="11">
        <v>1</v>
      </c>
      <c r="E9" s="10">
        <f>ROUND(AVERAGE('Lote 3 Ferreteria'!E9,'Lote 3 Ferreteria'!H9,'Lote 3 Ferreteria'!K9),0)</f>
        <v>826</v>
      </c>
      <c r="F9" s="10">
        <f>ROUND(E9*19%,0)</f>
        <v>157</v>
      </c>
      <c r="G9" s="65">
        <f t="shared" si="0"/>
        <v>983</v>
      </c>
      <c r="I9" s="47"/>
    </row>
    <row r="10" spans="1:9" ht="16.5" x14ac:dyDescent="0.2">
      <c r="A10" s="29">
        <v>4</v>
      </c>
      <c r="B10" s="51" t="s">
        <v>17</v>
      </c>
      <c r="C10" s="12" t="s">
        <v>15</v>
      </c>
      <c r="D10" s="11">
        <v>1</v>
      </c>
      <c r="E10" s="10">
        <f>ROUND(AVERAGE('Lote 3 Ferreteria'!E10,'Lote 3 Ferreteria'!H10,'Lote 3 Ferreteria'!K10),0)</f>
        <v>3106</v>
      </c>
      <c r="F10" s="10">
        <f t="shared" ref="F10:F31" si="1">ROUND(E10*19%,0)</f>
        <v>590</v>
      </c>
      <c r="G10" s="65">
        <f t="shared" si="0"/>
        <v>3696</v>
      </c>
      <c r="I10" s="47"/>
    </row>
    <row r="11" spans="1:9" ht="16.5" x14ac:dyDescent="0.2">
      <c r="A11" s="29">
        <v>5</v>
      </c>
      <c r="B11" s="51" t="s">
        <v>55</v>
      </c>
      <c r="C11" s="9" t="s">
        <v>15</v>
      </c>
      <c r="D11" s="11">
        <v>1</v>
      </c>
      <c r="E11" s="10">
        <f>ROUND(AVERAGE('Lote 3 Ferreteria'!E11,'Lote 3 Ferreteria'!H11,'Lote 3 Ferreteria'!K11),0)</f>
        <v>129699</v>
      </c>
      <c r="F11" s="10">
        <f t="shared" si="1"/>
        <v>24643</v>
      </c>
      <c r="G11" s="65">
        <f t="shared" si="0"/>
        <v>154342</v>
      </c>
      <c r="I11" s="47"/>
    </row>
    <row r="12" spans="1:9" ht="16.5" x14ac:dyDescent="0.2">
      <c r="A12" s="29">
        <v>6</v>
      </c>
      <c r="B12" s="51" t="s">
        <v>18</v>
      </c>
      <c r="C12" s="12" t="s">
        <v>15</v>
      </c>
      <c r="D12" s="11">
        <v>1</v>
      </c>
      <c r="E12" s="10">
        <f>ROUND(AVERAGE('Lote 3 Ferreteria'!E12,'Lote 3 Ferreteria'!H12,'Lote 3 Ferreteria'!K12),0)</f>
        <v>10256</v>
      </c>
      <c r="F12" s="10">
        <f t="shared" si="1"/>
        <v>1949</v>
      </c>
      <c r="G12" s="65">
        <f t="shared" si="0"/>
        <v>12205</v>
      </c>
      <c r="I12" s="47"/>
    </row>
    <row r="13" spans="1:9" ht="16.5" x14ac:dyDescent="0.2">
      <c r="A13" s="29">
        <v>7</v>
      </c>
      <c r="B13" s="51" t="s">
        <v>19</v>
      </c>
      <c r="C13" s="12" t="s">
        <v>15</v>
      </c>
      <c r="D13" s="11">
        <v>1</v>
      </c>
      <c r="E13" s="10">
        <f>ROUND(AVERAGE('Lote 3 Ferreteria'!E13,'Lote 3 Ferreteria'!H13,'Lote 3 Ferreteria'!K13),0)</f>
        <v>33322</v>
      </c>
      <c r="F13" s="10">
        <f t="shared" si="1"/>
        <v>6331</v>
      </c>
      <c r="G13" s="65">
        <f t="shared" si="0"/>
        <v>39653</v>
      </c>
      <c r="I13" s="47"/>
    </row>
    <row r="14" spans="1:9" ht="16.5" x14ac:dyDescent="0.2">
      <c r="A14" s="29">
        <v>8</v>
      </c>
      <c r="B14" s="51" t="s">
        <v>20</v>
      </c>
      <c r="C14" s="12" t="s">
        <v>15</v>
      </c>
      <c r="D14" s="11">
        <v>1</v>
      </c>
      <c r="E14" s="10">
        <f>ROUND(AVERAGE('Lote 3 Ferreteria'!E14,'Lote 3 Ferreteria'!H14,'Lote 3 Ferreteria'!K14),0)</f>
        <v>31389</v>
      </c>
      <c r="F14" s="10">
        <f t="shared" si="1"/>
        <v>5964</v>
      </c>
      <c r="G14" s="65">
        <f t="shared" si="0"/>
        <v>37353</v>
      </c>
      <c r="I14" s="47"/>
    </row>
    <row r="15" spans="1:9" ht="16.5" x14ac:dyDescent="0.2">
      <c r="A15" s="29">
        <v>9</v>
      </c>
      <c r="B15" s="51" t="s">
        <v>21</v>
      </c>
      <c r="C15" s="12" t="s">
        <v>15</v>
      </c>
      <c r="D15" s="11">
        <v>1</v>
      </c>
      <c r="E15" s="10">
        <f>ROUND(AVERAGE('Lote 3 Ferreteria'!E15,'Lote 3 Ferreteria'!H15,'Lote 3 Ferreteria'!K15),0)</f>
        <v>38053</v>
      </c>
      <c r="F15" s="10">
        <f t="shared" si="1"/>
        <v>7230</v>
      </c>
      <c r="G15" s="65">
        <f t="shared" si="0"/>
        <v>45283</v>
      </c>
      <c r="I15" s="47"/>
    </row>
    <row r="16" spans="1:9" ht="16.5" x14ac:dyDescent="0.2">
      <c r="A16" s="29">
        <v>10</v>
      </c>
      <c r="B16" s="51" t="s">
        <v>22</v>
      </c>
      <c r="C16" s="12" t="s">
        <v>15</v>
      </c>
      <c r="D16" s="11">
        <v>1</v>
      </c>
      <c r="E16" s="10">
        <f>ROUND(AVERAGE('Lote 3 Ferreteria'!E16,'Lote 3 Ferreteria'!H16,'Lote 3 Ferreteria'!K16),0)</f>
        <v>7009</v>
      </c>
      <c r="F16" s="10">
        <f t="shared" si="1"/>
        <v>1332</v>
      </c>
      <c r="G16" s="65">
        <f t="shared" si="0"/>
        <v>8341</v>
      </c>
      <c r="I16" s="47"/>
    </row>
    <row r="17" spans="1:9" ht="16.5" x14ac:dyDescent="0.2">
      <c r="A17" s="29">
        <v>11</v>
      </c>
      <c r="B17" s="51" t="s">
        <v>23</v>
      </c>
      <c r="C17" s="12" t="s">
        <v>15</v>
      </c>
      <c r="D17" s="11">
        <v>1</v>
      </c>
      <c r="E17" s="10">
        <f>ROUND(AVERAGE('Lote 3 Ferreteria'!E17,'Lote 3 Ferreteria'!H17,'Lote 3 Ferreteria'!K17),0)</f>
        <v>23825</v>
      </c>
      <c r="F17" s="10">
        <f t="shared" si="1"/>
        <v>4527</v>
      </c>
      <c r="G17" s="65">
        <f t="shared" si="0"/>
        <v>28352</v>
      </c>
      <c r="I17" s="47"/>
    </row>
    <row r="18" spans="1:9" ht="16.5" x14ac:dyDescent="0.2">
      <c r="A18" s="29">
        <v>12</v>
      </c>
      <c r="B18" s="51" t="s">
        <v>56</v>
      </c>
      <c r="C18" s="12" t="s">
        <v>15</v>
      </c>
      <c r="D18" s="11">
        <v>1</v>
      </c>
      <c r="E18" s="10">
        <f>ROUND(AVERAGE('Lote 3 Ferreteria'!E18,'Lote 3 Ferreteria'!H18,'Lote 3 Ferreteria'!K18),0)</f>
        <v>34806</v>
      </c>
      <c r="F18" s="10">
        <f t="shared" si="1"/>
        <v>6613</v>
      </c>
      <c r="G18" s="65">
        <f t="shared" si="0"/>
        <v>41419</v>
      </c>
      <c r="I18" s="47"/>
    </row>
    <row r="19" spans="1:9" ht="16.5" x14ac:dyDescent="0.2">
      <c r="A19" s="29">
        <v>13</v>
      </c>
      <c r="B19" s="51" t="s">
        <v>57</v>
      </c>
      <c r="C19" s="12" t="s">
        <v>15</v>
      </c>
      <c r="D19" s="11">
        <v>1</v>
      </c>
      <c r="E19" s="10">
        <f>ROUND(AVERAGE('Lote 3 Ferreteria'!E19,'Lote 3 Ferreteria'!H19,'Lote 3 Ferreteria'!K19),0)</f>
        <v>119236</v>
      </c>
      <c r="F19" s="10">
        <f t="shared" si="1"/>
        <v>22655</v>
      </c>
      <c r="G19" s="65">
        <f t="shared" si="0"/>
        <v>141891</v>
      </c>
      <c r="I19" s="47"/>
    </row>
    <row r="20" spans="1:9" ht="16.5" x14ac:dyDescent="0.2">
      <c r="A20" s="29">
        <v>14</v>
      </c>
      <c r="B20" s="51" t="s">
        <v>58</v>
      </c>
      <c r="C20" s="12" t="s">
        <v>15</v>
      </c>
      <c r="D20" s="11">
        <v>1</v>
      </c>
      <c r="E20" s="10">
        <f>ROUND(AVERAGE('Lote 3 Ferreteria'!E20,'Lote 3 Ferreteria'!H20,'Lote 3 Ferreteria'!K20),0)</f>
        <v>394073</v>
      </c>
      <c r="F20" s="10">
        <f t="shared" si="1"/>
        <v>74874</v>
      </c>
      <c r="G20" s="65">
        <f t="shared" si="0"/>
        <v>468947</v>
      </c>
      <c r="I20" s="47"/>
    </row>
    <row r="21" spans="1:9" ht="16.5" x14ac:dyDescent="0.2">
      <c r="A21" s="29">
        <v>15</v>
      </c>
      <c r="B21" s="51" t="s">
        <v>59</v>
      </c>
      <c r="C21" s="12" t="s">
        <v>15</v>
      </c>
      <c r="D21" s="11">
        <v>1</v>
      </c>
      <c r="E21" s="10">
        <f>ROUND(AVERAGE('Lote 3 Ferreteria'!E21,'Lote 3 Ferreteria'!H21,'Lote 3 Ferreteria'!K21),0)</f>
        <v>103801</v>
      </c>
      <c r="F21" s="10">
        <f t="shared" si="1"/>
        <v>19722</v>
      </c>
      <c r="G21" s="65">
        <f t="shared" ref="G21:G70" si="2">+ROUND(E21+F21,0)</f>
        <v>123523</v>
      </c>
      <c r="I21" s="47"/>
    </row>
    <row r="22" spans="1:9" ht="16.5" x14ac:dyDescent="0.2">
      <c r="A22" s="29">
        <v>16</v>
      </c>
      <c r="B22" s="80" t="s">
        <v>60</v>
      </c>
      <c r="C22" s="77" t="s">
        <v>15</v>
      </c>
      <c r="D22" s="81">
        <v>1</v>
      </c>
      <c r="E22" s="10">
        <f>ROUND(AVERAGE('Lote 3 Ferreteria'!E22,'Lote 3 Ferreteria'!H22,'Lote 3 Ferreteria'!K22),0)</f>
        <v>19200</v>
      </c>
      <c r="F22" s="10">
        <f t="shared" si="1"/>
        <v>3648</v>
      </c>
      <c r="G22" s="65">
        <f t="shared" si="2"/>
        <v>22848</v>
      </c>
      <c r="I22" s="47"/>
    </row>
    <row r="23" spans="1:9" ht="16.5" x14ac:dyDescent="0.2">
      <c r="A23" s="29">
        <v>17</v>
      </c>
      <c r="B23" s="51" t="s">
        <v>61</v>
      </c>
      <c r="C23" s="13" t="s">
        <v>15</v>
      </c>
      <c r="D23" s="15">
        <v>1</v>
      </c>
      <c r="E23" s="10">
        <f>ROUND(AVERAGE('Lote 3 Ferreteria'!E23,'Lote 3 Ferreteria'!H23,'Lote 3 Ferreteria'!K23),0)</f>
        <v>1414</v>
      </c>
      <c r="F23" s="10">
        <f t="shared" si="1"/>
        <v>269</v>
      </c>
      <c r="G23" s="65">
        <f t="shared" si="2"/>
        <v>1683</v>
      </c>
      <c r="I23" s="47"/>
    </row>
    <row r="24" spans="1:9" ht="16.5" x14ac:dyDescent="0.2">
      <c r="A24" s="29">
        <v>18</v>
      </c>
      <c r="B24" s="51" t="s">
        <v>62</v>
      </c>
      <c r="C24" s="16" t="s">
        <v>15</v>
      </c>
      <c r="D24" s="15">
        <v>1</v>
      </c>
      <c r="E24" s="10">
        <f>ROUND(AVERAGE('Lote 3 Ferreteria'!E24,'Lote 3 Ferreteria'!H24,'Lote 3 Ferreteria'!K24),0)</f>
        <v>49897</v>
      </c>
      <c r="F24" s="10">
        <f t="shared" si="1"/>
        <v>9480</v>
      </c>
      <c r="G24" s="65">
        <f t="shared" si="2"/>
        <v>59377</v>
      </c>
      <c r="I24" s="47"/>
    </row>
    <row r="25" spans="1:9" ht="16.5" x14ac:dyDescent="0.2">
      <c r="A25" s="29">
        <v>19</v>
      </c>
      <c r="B25" s="51" t="s">
        <v>63</v>
      </c>
      <c r="C25" s="16" t="s">
        <v>15</v>
      </c>
      <c r="D25" s="15">
        <v>1</v>
      </c>
      <c r="E25" s="10">
        <f>ROUND(AVERAGE('Lote 3 Ferreteria'!E25,'Lote 3 Ferreteria'!H25,'Lote 3 Ferreteria'!K25),0)</f>
        <v>27831</v>
      </c>
      <c r="F25" s="10">
        <f t="shared" si="1"/>
        <v>5288</v>
      </c>
      <c r="G25" s="65">
        <f t="shared" si="2"/>
        <v>33119</v>
      </c>
      <c r="I25" s="47"/>
    </row>
    <row r="26" spans="1:9" ht="16.5" x14ac:dyDescent="0.2">
      <c r="A26" s="29">
        <v>20</v>
      </c>
      <c r="B26" s="51" t="s">
        <v>64</v>
      </c>
      <c r="C26" s="16" t="s">
        <v>15</v>
      </c>
      <c r="D26" s="15">
        <v>1</v>
      </c>
      <c r="E26" s="10">
        <f>ROUND(AVERAGE('Lote 3 Ferreteria'!E26,'Lote 3 Ferreteria'!H26,'Lote 3 Ferreteria'!K26),0)</f>
        <v>9219</v>
      </c>
      <c r="F26" s="10">
        <f t="shared" si="1"/>
        <v>1752</v>
      </c>
      <c r="G26" s="65">
        <f t="shared" si="2"/>
        <v>10971</v>
      </c>
      <c r="I26" s="47"/>
    </row>
    <row r="27" spans="1:9" ht="16.5" x14ac:dyDescent="0.2">
      <c r="A27" s="29">
        <v>21</v>
      </c>
      <c r="B27" s="51" t="s">
        <v>65</v>
      </c>
      <c r="C27" s="16" t="s">
        <v>15</v>
      </c>
      <c r="D27" s="15">
        <v>1</v>
      </c>
      <c r="E27" s="10">
        <f>ROUND(AVERAGE('Lote 3 Ferreteria'!E27,'Lote 3 Ferreteria'!H27,'Lote 3 Ferreteria'!K27),0)</f>
        <v>1162333</v>
      </c>
      <c r="F27" s="10">
        <f t="shared" si="1"/>
        <v>220843</v>
      </c>
      <c r="G27" s="65">
        <f t="shared" si="2"/>
        <v>1383176</v>
      </c>
      <c r="I27" s="47"/>
    </row>
    <row r="28" spans="1:9" ht="16.5" x14ac:dyDescent="0.2">
      <c r="A28" s="29">
        <v>22</v>
      </c>
      <c r="B28" s="51" t="s">
        <v>66</v>
      </c>
      <c r="C28" s="14" t="s">
        <v>15</v>
      </c>
      <c r="D28" s="15">
        <v>1</v>
      </c>
      <c r="E28" s="10">
        <f>ROUND(AVERAGE('Lote 3 Ferreteria'!E28,'Lote 3 Ferreteria'!H28,'Lote 3 Ferreteria'!K28),0)</f>
        <v>729100</v>
      </c>
      <c r="F28" s="10">
        <f t="shared" si="1"/>
        <v>138529</v>
      </c>
      <c r="G28" s="65">
        <f t="shared" si="2"/>
        <v>867629</v>
      </c>
      <c r="I28" s="47"/>
    </row>
    <row r="29" spans="1:9" ht="16.5" x14ac:dyDescent="0.2">
      <c r="A29" s="29">
        <v>23</v>
      </c>
      <c r="B29" s="51" t="s">
        <v>24</v>
      </c>
      <c r="C29" s="9" t="s">
        <v>15</v>
      </c>
      <c r="D29" s="11">
        <v>1</v>
      </c>
      <c r="E29" s="10">
        <f>ROUND(AVERAGE('Lote 3 Ferreteria'!E29,'Lote 3 Ferreteria'!H29,'Lote 3 Ferreteria'!K29),0)</f>
        <v>10463</v>
      </c>
      <c r="F29" s="10">
        <f t="shared" si="1"/>
        <v>1988</v>
      </c>
      <c r="G29" s="65">
        <f t="shared" si="2"/>
        <v>12451</v>
      </c>
      <c r="I29" s="47"/>
    </row>
    <row r="30" spans="1:9" ht="16.5" x14ac:dyDescent="0.2">
      <c r="A30" s="29">
        <v>24</v>
      </c>
      <c r="B30" s="51" t="s">
        <v>25</v>
      </c>
      <c r="C30" s="12" t="s">
        <v>15</v>
      </c>
      <c r="D30" s="11">
        <v>1</v>
      </c>
      <c r="E30" s="10">
        <f>ROUND(AVERAGE('Lote 3 Ferreteria'!E30,'Lote 3 Ferreteria'!H30,'Lote 3 Ferreteria'!K30),0)</f>
        <v>23273</v>
      </c>
      <c r="F30" s="10">
        <f t="shared" si="1"/>
        <v>4422</v>
      </c>
      <c r="G30" s="65">
        <f t="shared" si="2"/>
        <v>27695</v>
      </c>
      <c r="I30" s="47"/>
    </row>
    <row r="31" spans="1:9" ht="16.5" x14ac:dyDescent="0.2">
      <c r="A31" s="29">
        <v>25</v>
      </c>
      <c r="B31" s="51" t="s">
        <v>67</v>
      </c>
      <c r="C31" s="12" t="s">
        <v>15</v>
      </c>
      <c r="D31" s="11">
        <v>1</v>
      </c>
      <c r="E31" s="10">
        <f>ROUND(AVERAGE('Lote 3 Ferreteria'!E31,'Lote 3 Ferreteria'!H31,'Lote 3 Ferreteria'!K31),0)</f>
        <v>750233</v>
      </c>
      <c r="F31" s="10">
        <f t="shared" si="1"/>
        <v>142544</v>
      </c>
      <c r="G31" s="65">
        <f t="shared" si="2"/>
        <v>892777</v>
      </c>
      <c r="I31" s="47"/>
    </row>
    <row r="32" spans="1:9" ht="16.5" x14ac:dyDescent="0.2">
      <c r="A32" s="48">
        <v>26</v>
      </c>
      <c r="B32" s="51" t="s">
        <v>68</v>
      </c>
      <c r="C32" s="12" t="s">
        <v>15</v>
      </c>
      <c r="D32" s="11">
        <v>1</v>
      </c>
      <c r="E32" s="10">
        <f>ROUND(AVERAGE('Lote 3 Ferreteria'!E32,'Lote 3 Ferreteria'!H32,'Lote 3 Ferreteria'!K32),0)</f>
        <v>34910</v>
      </c>
      <c r="F32" s="57">
        <f>ROUND(E32*5%,0)</f>
        <v>1746</v>
      </c>
      <c r="G32" s="65">
        <f t="shared" si="2"/>
        <v>36656</v>
      </c>
      <c r="I32" s="47"/>
    </row>
    <row r="33" spans="1:9" ht="16.5" x14ac:dyDescent="0.2">
      <c r="A33" s="48">
        <v>27</v>
      </c>
      <c r="B33" s="51" t="s">
        <v>69</v>
      </c>
      <c r="C33" s="12" t="s">
        <v>15</v>
      </c>
      <c r="D33" s="11">
        <v>1</v>
      </c>
      <c r="E33" s="10">
        <f>ROUND(AVERAGE('Lote 3 Ferreteria'!E33,'Lote 3 Ferreteria'!H33,'Lote 3 Ferreteria'!K33),0)</f>
        <v>788183</v>
      </c>
      <c r="F33" s="57">
        <f>ROUND(E33*5%,0)</f>
        <v>39409</v>
      </c>
      <c r="G33" s="65">
        <f t="shared" si="2"/>
        <v>827592</v>
      </c>
      <c r="I33" s="47"/>
    </row>
    <row r="34" spans="1:9" ht="16.5" x14ac:dyDescent="0.2">
      <c r="A34" s="48">
        <v>28</v>
      </c>
      <c r="B34" s="51" t="s">
        <v>26</v>
      </c>
      <c r="C34" s="12" t="s">
        <v>15</v>
      </c>
      <c r="D34" s="11">
        <v>1</v>
      </c>
      <c r="E34" s="10">
        <f>ROUND(AVERAGE('Lote 3 Ferreteria'!E34,'Lote 3 Ferreteria'!H34,'Lote 3 Ferreteria'!K34),0)</f>
        <v>17990</v>
      </c>
      <c r="F34" s="10">
        <f>ROUND(E34*19%,0)</f>
        <v>3418</v>
      </c>
      <c r="G34" s="65">
        <f t="shared" si="2"/>
        <v>21408</v>
      </c>
      <c r="I34" s="47"/>
    </row>
    <row r="35" spans="1:9" ht="16.5" x14ac:dyDescent="0.2">
      <c r="A35" s="48">
        <v>29</v>
      </c>
      <c r="B35" s="51" t="s">
        <v>70</v>
      </c>
      <c r="C35" s="9" t="s">
        <v>15</v>
      </c>
      <c r="D35" s="11">
        <v>1</v>
      </c>
      <c r="E35" s="10">
        <f>ROUND(AVERAGE('Lote 3 Ferreteria'!E35,'Lote 3 Ferreteria'!H35,'Lote 3 Ferreteria'!K35),0)</f>
        <v>433233</v>
      </c>
      <c r="F35" s="10">
        <f>ROUND(E35*19%,0)</f>
        <v>82314</v>
      </c>
      <c r="G35" s="65">
        <f t="shared" si="2"/>
        <v>515547</v>
      </c>
      <c r="I35" s="47"/>
    </row>
    <row r="36" spans="1:9" ht="16.5" x14ac:dyDescent="0.2">
      <c r="A36" s="48">
        <v>30</v>
      </c>
      <c r="B36" s="51" t="s">
        <v>71</v>
      </c>
      <c r="C36" s="9" t="s">
        <v>15</v>
      </c>
      <c r="D36" s="11">
        <v>1</v>
      </c>
      <c r="E36" s="10">
        <f>ROUND(AVERAGE('Lote 3 Ferreteria'!E36,'Lote 3 Ferreteria'!H36,'Lote 3 Ferreteria'!K36),0)</f>
        <v>34910</v>
      </c>
      <c r="F36" s="57">
        <f>ROUND(E36*5%,0)</f>
        <v>1746</v>
      </c>
      <c r="G36" s="65">
        <f t="shared" si="2"/>
        <v>36656</v>
      </c>
      <c r="I36" s="47"/>
    </row>
    <row r="37" spans="1:9" ht="25.5" x14ac:dyDescent="0.2">
      <c r="A37" s="48">
        <v>31</v>
      </c>
      <c r="B37" s="51" t="s">
        <v>27</v>
      </c>
      <c r="C37" s="12" t="s">
        <v>28</v>
      </c>
      <c r="D37" s="11">
        <v>1</v>
      </c>
      <c r="E37" s="10">
        <f>ROUND(AVERAGE('Lote 3 Ferreteria'!E37,'Lote 3 Ferreteria'!H37,'Lote 3 Ferreteria'!K37),0)</f>
        <v>143720</v>
      </c>
      <c r="F37" s="10">
        <f t="shared" ref="F37:F64" si="3">ROUND(E37*19%,0)</f>
        <v>27307</v>
      </c>
      <c r="G37" s="65">
        <f t="shared" si="2"/>
        <v>171027</v>
      </c>
      <c r="I37" s="47"/>
    </row>
    <row r="38" spans="1:9" ht="16.5" x14ac:dyDescent="0.2">
      <c r="A38" s="48">
        <v>32</v>
      </c>
      <c r="B38" s="51" t="s">
        <v>72</v>
      </c>
      <c r="C38" s="9" t="s">
        <v>15</v>
      </c>
      <c r="D38" s="11">
        <v>1</v>
      </c>
      <c r="E38" s="10">
        <f>ROUND(AVERAGE('Lote 3 Ferreteria'!E38,'Lote 3 Ferreteria'!H38,'Lote 3 Ferreteria'!K38),0)</f>
        <v>49690</v>
      </c>
      <c r="F38" s="10">
        <f t="shared" si="3"/>
        <v>9441</v>
      </c>
      <c r="G38" s="65">
        <f t="shared" si="2"/>
        <v>59131</v>
      </c>
      <c r="I38" s="47"/>
    </row>
    <row r="39" spans="1:9" ht="16.5" x14ac:dyDescent="0.2">
      <c r="A39" s="48">
        <v>33</v>
      </c>
      <c r="B39" s="51" t="s">
        <v>29</v>
      </c>
      <c r="C39" s="12" t="s">
        <v>30</v>
      </c>
      <c r="D39" s="11">
        <v>1</v>
      </c>
      <c r="E39" s="10">
        <f>ROUND(AVERAGE('Lote 3 Ferreteria'!E39,'Lote 3 Ferreteria'!H39,'Lote 3 Ferreteria'!K39),0)</f>
        <v>5731</v>
      </c>
      <c r="F39" s="10">
        <f t="shared" si="3"/>
        <v>1089</v>
      </c>
      <c r="G39" s="65">
        <f t="shared" si="2"/>
        <v>6820</v>
      </c>
      <c r="I39" s="47"/>
    </row>
    <row r="40" spans="1:9" ht="16.5" x14ac:dyDescent="0.2">
      <c r="A40" s="48">
        <v>34</v>
      </c>
      <c r="B40" s="51" t="s">
        <v>73</v>
      </c>
      <c r="C40" s="12" t="s">
        <v>28</v>
      </c>
      <c r="D40" s="11">
        <v>1</v>
      </c>
      <c r="E40" s="10">
        <f>ROUND(AVERAGE('Lote 3 Ferreteria'!E40,'Lote 3 Ferreteria'!H40,'Lote 3 Ferreteria'!K40),0)</f>
        <v>126800</v>
      </c>
      <c r="F40" s="10">
        <f t="shared" si="3"/>
        <v>24092</v>
      </c>
      <c r="G40" s="65">
        <f t="shared" si="2"/>
        <v>150892</v>
      </c>
      <c r="I40" s="47"/>
    </row>
    <row r="41" spans="1:9" ht="16.5" x14ac:dyDescent="0.2">
      <c r="A41" s="48">
        <v>35</v>
      </c>
      <c r="B41" s="51" t="s">
        <v>74</v>
      </c>
      <c r="C41" s="12" t="s">
        <v>30</v>
      </c>
      <c r="D41" s="11">
        <v>1</v>
      </c>
      <c r="E41" s="10">
        <f>ROUND(AVERAGE('Lote 3 Ferreteria'!E41,'Lote 3 Ferreteria'!H41,'Lote 3 Ferreteria'!K41),0)</f>
        <v>2140</v>
      </c>
      <c r="F41" s="10">
        <f t="shared" si="3"/>
        <v>407</v>
      </c>
      <c r="G41" s="65">
        <f t="shared" si="2"/>
        <v>2547</v>
      </c>
      <c r="I41" s="47"/>
    </row>
    <row r="42" spans="1:9" ht="16.5" x14ac:dyDescent="0.2">
      <c r="A42" s="48">
        <v>36</v>
      </c>
      <c r="B42" s="51" t="s">
        <v>75</v>
      </c>
      <c r="C42" s="12" t="s">
        <v>30</v>
      </c>
      <c r="D42" s="11">
        <v>1</v>
      </c>
      <c r="E42" s="10">
        <f>ROUND(AVERAGE('Lote 3 Ferreteria'!E42,'Lote 3 Ferreteria'!H42,'Lote 3 Ferreteria'!K42),0)</f>
        <v>2484</v>
      </c>
      <c r="F42" s="10">
        <f t="shared" si="3"/>
        <v>472</v>
      </c>
      <c r="G42" s="65">
        <f t="shared" si="2"/>
        <v>2956</v>
      </c>
      <c r="I42" s="47"/>
    </row>
    <row r="43" spans="1:9" ht="16.5" x14ac:dyDescent="0.2">
      <c r="A43" s="48">
        <v>37</v>
      </c>
      <c r="B43" s="51" t="s">
        <v>76</v>
      </c>
      <c r="C43" s="45" t="s">
        <v>28</v>
      </c>
      <c r="D43" s="11">
        <v>1</v>
      </c>
      <c r="E43" s="10">
        <f>ROUND(AVERAGE('Lote 3 Ferreteria'!E43,'Lote 3 Ferreteria'!H43,'Lote 3 Ferreteria'!K43),0)</f>
        <v>968161</v>
      </c>
      <c r="F43" s="10">
        <f t="shared" si="3"/>
        <v>183951</v>
      </c>
      <c r="G43" s="65">
        <f t="shared" si="2"/>
        <v>1152112</v>
      </c>
      <c r="I43" s="47"/>
    </row>
    <row r="44" spans="1:9" ht="16.5" x14ac:dyDescent="0.2">
      <c r="A44" s="48">
        <v>38</v>
      </c>
      <c r="B44" s="51" t="s">
        <v>77</v>
      </c>
      <c r="C44" s="12" t="s">
        <v>15</v>
      </c>
      <c r="D44" s="11">
        <v>1</v>
      </c>
      <c r="E44" s="10">
        <f>ROUND(AVERAGE('Lote 3 Ferreteria'!E44,'Lote 3 Ferreteria'!H44,'Lote 3 Ferreteria'!K44),0)</f>
        <v>18923</v>
      </c>
      <c r="F44" s="10">
        <f t="shared" si="3"/>
        <v>3595</v>
      </c>
      <c r="G44" s="65">
        <f t="shared" si="2"/>
        <v>22518</v>
      </c>
      <c r="I44" s="47"/>
    </row>
    <row r="45" spans="1:9" ht="16.5" x14ac:dyDescent="0.2">
      <c r="A45" s="48">
        <v>39</v>
      </c>
      <c r="B45" s="51" t="s">
        <v>78</v>
      </c>
      <c r="C45" s="12" t="s">
        <v>15</v>
      </c>
      <c r="D45" s="11">
        <v>1</v>
      </c>
      <c r="E45" s="10">
        <f>ROUND(AVERAGE('Lote 3 Ferreteria'!E45,'Lote 3 Ferreteria'!H45,'Lote 3 Ferreteria'!K45),0)</f>
        <v>89850</v>
      </c>
      <c r="F45" s="10">
        <f t="shared" si="3"/>
        <v>17072</v>
      </c>
      <c r="G45" s="65">
        <f t="shared" si="2"/>
        <v>106922</v>
      </c>
      <c r="I45" s="47"/>
    </row>
    <row r="46" spans="1:9" ht="16.5" x14ac:dyDescent="0.2">
      <c r="A46" s="48">
        <v>40</v>
      </c>
      <c r="B46" s="51" t="s">
        <v>79</v>
      </c>
      <c r="C46" s="12" t="s">
        <v>15</v>
      </c>
      <c r="D46" s="11">
        <v>1</v>
      </c>
      <c r="E46" s="10">
        <f>ROUND(AVERAGE('Lote 3 Ferreteria'!E46,'Lote 3 Ferreteria'!H46,'Lote 3 Ferreteria'!K46),0)</f>
        <v>12603</v>
      </c>
      <c r="F46" s="10">
        <f t="shared" si="3"/>
        <v>2395</v>
      </c>
      <c r="G46" s="65">
        <f t="shared" si="2"/>
        <v>14998</v>
      </c>
      <c r="I46" s="47"/>
    </row>
    <row r="47" spans="1:9" ht="16.5" x14ac:dyDescent="0.2">
      <c r="A47" s="48">
        <v>41</v>
      </c>
      <c r="B47" s="51" t="s">
        <v>80</v>
      </c>
      <c r="C47" s="12" t="s">
        <v>15</v>
      </c>
      <c r="D47" s="11">
        <v>1</v>
      </c>
      <c r="E47" s="10">
        <f>ROUND(AVERAGE('Lote 3 Ferreteria'!E47,'Lote 3 Ferreteria'!H47,'Lote 3 Ferreteria'!K47),0)</f>
        <v>12603</v>
      </c>
      <c r="F47" s="10">
        <f t="shared" si="3"/>
        <v>2395</v>
      </c>
      <c r="G47" s="65">
        <f t="shared" si="2"/>
        <v>14998</v>
      </c>
      <c r="I47" s="47"/>
    </row>
    <row r="48" spans="1:9" ht="16.5" x14ac:dyDescent="0.2">
      <c r="A48" s="48">
        <v>42</v>
      </c>
      <c r="B48" s="51" t="s">
        <v>81</v>
      </c>
      <c r="C48" s="12" t="s">
        <v>15</v>
      </c>
      <c r="D48" s="11">
        <v>1</v>
      </c>
      <c r="E48" s="10">
        <f>ROUND(AVERAGE('Lote 3 Ferreteria'!E48,'Lote 3 Ferreteria'!H48,'Lote 3 Ferreteria'!K48),0)</f>
        <v>34806</v>
      </c>
      <c r="F48" s="10">
        <f t="shared" si="3"/>
        <v>6613</v>
      </c>
      <c r="G48" s="65">
        <f t="shared" si="2"/>
        <v>41419</v>
      </c>
      <c r="I48" s="47"/>
    </row>
    <row r="49" spans="1:9" ht="16.5" x14ac:dyDescent="0.2">
      <c r="A49" s="48">
        <v>43</v>
      </c>
      <c r="B49" s="51" t="s">
        <v>82</v>
      </c>
      <c r="C49" s="12" t="s">
        <v>15</v>
      </c>
      <c r="D49" s="11">
        <v>1</v>
      </c>
      <c r="E49" s="10">
        <f>ROUND(AVERAGE('Lote 3 Ferreteria'!E49,'Lote 3 Ferreteria'!H49,'Lote 3 Ferreteria'!K49),0)</f>
        <v>25828</v>
      </c>
      <c r="F49" s="10">
        <f t="shared" si="3"/>
        <v>4907</v>
      </c>
      <c r="G49" s="65">
        <f t="shared" si="2"/>
        <v>30735</v>
      </c>
      <c r="I49" s="47"/>
    </row>
    <row r="50" spans="1:9" ht="16.5" x14ac:dyDescent="0.2">
      <c r="A50" s="48">
        <v>44</v>
      </c>
      <c r="B50" s="51" t="s">
        <v>83</v>
      </c>
      <c r="C50" s="17" t="s">
        <v>15</v>
      </c>
      <c r="D50" s="11">
        <v>1</v>
      </c>
      <c r="E50" s="10">
        <f>ROUND(AVERAGE('Lote 3 Ferreteria'!E50,'Lote 3 Ferreteria'!H50,'Lote 3 Ferreteria'!K50),0)</f>
        <v>707967</v>
      </c>
      <c r="F50" s="10">
        <f t="shared" si="3"/>
        <v>134514</v>
      </c>
      <c r="G50" s="65">
        <f t="shared" si="2"/>
        <v>842481</v>
      </c>
      <c r="I50" s="47"/>
    </row>
    <row r="51" spans="1:9" ht="16.5" x14ac:dyDescent="0.2">
      <c r="A51" s="48">
        <v>45</v>
      </c>
      <c r="B51" s="51" t="s">
        <v>84</v>
      </c>
      <c r="C51" s="17" t="s">
        <v>15</v>
      </c>
      <c r="D51" s="11">
        <v>1</v>
      </c>
      <c r="E51" s="10">
        <f>ROUND(AVERAGE('Lote 3 Ferreteria'!E51,'Lote 3 Ferreteria'!H51,'Lote 3 Ferreteria'!K51),0)</f>
        <v>15883</v>
      </c>
      <c r="F51" s="10">
        <f t="shared" si="3"/>
        <v>3018</v>
      </c>
      <c r="G51" s="65">
        <f t="shared" si="2"/>
        <v>18901</v>
      </c>
      <c r="I51" s="47"/>
    </row>
    <row r="52" spans="1:9" ht="16.5" x14ac:dyDescent="0.2">
      <c r="A52" s="48">
        <v>46</v>
      </c>
      <c r="B52" s="51" t="s">
        <v>85</v>
      </c>
      <c r="C52" s="17" t="s">
        <v>15</v>
      </c>
      <c r="D52" s="11">
        <v>1</v>
      </c>
      <c r="E52" s="10">
        <f>ROUND(AVERAGE('Lote 3 Ferreteria'!E52,'Lote 3 Ferreteria'!H52,'Lote 3 Ferreteria'!K52),0)</f>
        <v>896</v>
      </c>
      <c r="F52" s="10">
        <f t="shared" si="3"/>
        <v>170</v>
      </c>
      <c r="G52" s="65">
        <f t="shared" si="2"/>
        <v>1066</v>
      </c>
      <c r="I52" s="47"/>
    </row>
    <row r="53" spans="1:9" ht="16.5" x14ac:dyDescent="0.2">
      <c r="A53" s="48">
        <v>47</v>
      </c>
      <c r="B53" s="51" t="s">
        <v>86</v>
      </c>
      <c r="C53" s="17" t="s">
        <v>15</v>
      </c>
      <c r="D53" s="11">
        <v>1</v>
      </c>
      <c r="E53" s="10">
        <f>ROUND(AVERAGE('Lote 3 Ferreteria'!E53,'Lote 3 Ferreteria'!H53,'Lote 3 Ferreteria'!K53),0)</f>
        <v>1103</v>
      </c>
      <c r="F53" s="10">
        <f t="shared" si="3"/>
        <v>210</v>
      </c>
      <c r="G53" s="65">
        <f t="shared" si="2"/>
        <v>1313</v>
      </c>
      <c r="I53" s="47"/>
    </row>
    <row r="54" spans="1:9" ht="16.5" x14ac:dyDescent="0.2">
      <c r="A54" s="48">
        <v>48</v>
      </c>
      <c r="B54" s="51" t="s">
        <v>87</v>
      </c>
      <c r="C54" s="17" t="s">
        <v>15</v>
      </c>
      <c r="D54" s="11">
        <v>1</v>
      </c>
      <c r="E54" s="10">
        <f>ROUND(AVERAGE('Lote 3 Ferreteria'!E54,'Lote 3 Ferreteria'!H54,'Lote 3 Ferreteria'!K54),0)</f>
        <v>689</v>
      </c>
      <c r="F54" s="10">
        <f t="shared" si="3"/>
        <v>131</v>
      </c>
      <c r="G54" s="65">
        <f t="shared" si="2"/>
        <v>820</v>
      </c>
      <c r="I54" s="47"/>
    </row>
    <row r="55" spans="1:9" ht="16.5" x14ac:dyDescent="0.2">
      <c r="A55" s="48">
        <v>49</v>
      </c>
      <c r="B55" s="51" t="s">
        <v>88</v>
      </c>
      <c r="C55" s="17" t="s">
        <v>15</v>
      </c>
      <c r="D55" s="11">
        <v>1</v>
      </c>
      <c r="E55" s="10">
        <f>ROUND(AVERAGE('Lote 3 Ferreteria'!E55,'Lote 3 Ferreteria'!H55,'Lote 3 Ferreteria'!K55),0)</f>
        <v>390967</v>
      </c>
      <c r="F55" s="10">
        <f t="shared" si="3"/>
        <v>74284</v>
      </c>
      <c r="G55" s="65">
        <f t="shared" si="2"/>
        <v>465251</v>
      </c>
      <c r="I55" s="47"/>
    </row>
    <row r="56" spans="1:9" ht="16.5" x14ac:dyDescent="0.2">
      <c r="A56" s="48">
        <v>50</v>
      </c>
      <c r="B56" s="51" t="s">
        <v>89</v>
      </c>
      <c r="C56" s="18" t="s">
        <v>15</v>
      </c>
      <c r="D56" s="11">
        <v>1</v>
      </c>
      <c r="E56" s="10">
        <f>ROUND(AVERAGE('Lote 3 Ferreteria'!E56,'Lote 3 Ferreteria'!H56,'Lote 3 Ferreteria'!K56),0)</f>
        <v>389930</v>
      </c>
      <c r="F56" s="10">
        <f t="shared" si="3"/>
        <v>74087</v>
      </c>
      <c r="G56" s="65">
        <f t="shared" si="2"/>
        <v>464017</v>
      </c>
      <c r="I56" s="47"/>
    </row>
    <row r="57" spans="1:9" ht="16.5" x14ac:dyDescent="0.2">
      <c r="A57" s="48">
        <v>51</v>
      </c>
      <c r="B57" s="51" t="s">
        <v>90</v>
      </c>
      <c r="C57" s="18" t="s">
        <v>15</v>
      </c>
      <c r="D57" s="11">
        <v>1</v>
      </c>
      <c r="E57" s="10">
        <f>ROUND(AVERAGE('Lote 3 Ferreteria'!E57,'Lote 3 Ferreteria'!H57,'Lote 3 Ferreteria'!K57),0)</f>
        <v>697400</v>
      </c>
      <c r="F57" s="10">
        <f t="shared" si="3"/>
        <v>132506</v>
      </c>
      <c r="G57" s="65">
        <f t="shared" si="2"/>
        <v>829906</v>
      </c>
      <c r="I57" s="47"/>
    </row>
    <row r="58" spans="1:9" ht="16.5" x14ac:dyDescent="0.2">
      <c r="A58" s="48">
        <v>52</v>
      </c>
      <c r="B58" s="51" t="s">
        <v>91</v>
      </c>
      <c r="C58" s="18" t="s">
        <v>15</v>
      </c>
      <c r="D58" s="11">
        <v>1</v>
      </c>
      <c r="E58" s="10">
        <f>ROUND(AVERAGE('Lote 3 Ferreteria'!E58,'Lote 3 Ferreteria'!H58,'Lote 3 Ferreteria'!K58),0)</f>
        <v>1077800</v>
      </c>
      <c r="F58" s="10">
        <f t="shared" si="3"/>
        <v>204782</v>
      </c>
      <c r="G58" s="65">
        <f t="shared" si="2"/>
        <v>1282582</v>
      </c>
      <c r="I58" s="47"/>
    </row>
    <row r="59" spans="1:9" ht="25.5" x14ac:dyDescent="0.2">
      <c r="A59" s="48">
        <v>53</v>
      </c>
      <c r="B59" s="80" t="s">
        <v>92</v>
      </c>
      <c r="C59" s="78" t="s">
        <v>15</v>
      </c>
      <c r="D59" s="81">
        <v>1</v>
      </c>
      <c r="E59" s="10">
        <f>ROUND(AVERAGE('Lote 3 Ferreteria'!E59,'Lote 3 Ferreteria'!H59,'Lote 3 Ferreteria'!K59),0)</f>
        <v>2536000</v>
      </c>
      <c r="F59" s="10">
        <f t="shared" si="3"/>
        <v>481840</v>
      </c>
      <c r="G59" s="65">
        <f t="shared" si="2"/>
        <v>3017840</v>
      </c>
    </row>
    <row r="60" spans="1:9" ht="16.5" x14ac:dyDescent="0.2">
      <c r="A60" s="48">
        <v>54</v>
      </c>
      <c r="B60" s="80" t="s">
        <v>93</v>
      </c>
      <c r="C60" s="78" t="s">
        <v>15</v>
      </c>
      <c r="D60" s="81">
        <v>1</v>
      </c>
      <c r="E60" s="10">
        <f>ROUND(AVERAGE('Lote 3 Ferreteria'!E60,'Lote 3 Ferreteria'!H60,'Lote 3 Ferreteria'!K60),0)</f>
        <v>798853</v>
      </c>
      <c r="F60" s="10">
        <f t="shared" si="3"/>
        <v>151782</v>
      </c>
      <c r="G60" s="65">
        <f t="shared" si="2"/>
        <v>950635</v>
      </c>
      <c r="I60" s="47"/>
    </row>
    <row r="61" spans="1:9" ht="16.5" x14ac:dyDescent="0.2">
      <c r="A61" s="48">
        <v>55</v>
      </c>
      <c r="B61" s="51" t="s">
        <v>94</v>
      </c>
      <c r="C61" s="18" t="s">
        <v>15</v>
      </c>
      <c r="D61" s="11">
        <v>1</v>
      </c>
      <c r="E61" s="10">
        <f>ROUND(AVERAGE('Lote 3 Ferreteria'!E61,'Lote 3 Ferreteria'!H61,'Lote 3 Ferreteria'!K61),0)</f>
        <v>94271</v>
      </c>
      <c r="F61" s="10">
        <f t="shared" si="3"/>
        <v>17911</v>
      </c>
      <c r="G61" s="65">
        <f t="shared" si="2"/>
        <v>112182</v>
      </c>
      <c r="I61" s="47"/>
    </row>
    <row r="62" spans="1:9" ht="16.5" x14ac:dyDescent="0.2">
      <c r="A62" s="48">
        <v>56</v>
      </c>
      <c r="B62" s="51" t="s">
        <v>95</v>
      </c>
      <c r="C62" s="18" t="s">
        <v>15</v>
      </c>
      <c r="D62" s="11">
        <v>1</v>
      </c>
      <c r="E62" s="10">
        <f>ROUND(AVERAGE('Lote 3 Ferreteria'!E62,'Lote 3 Ferreteria'!H62,'Lote 3 Ferreteria'!K62),0)</f>
        <v>22859</v>
      </c>
      <c r="F62" s="10">
        <f t="shared" si="3"/>
        <v>4343</v>
      </c>
      <c r="G62" s="65">
        <f t="shared" si="2"/>
        <v>27202</v>
      </c>
      <c r="I62" s="47"/>
    </row>
    <row r="63" spans="1:9" ht="16.5" x14ac:dyDescent="0.2">
      <c r="A63" s="48">
        <v>57</v>
      </c>
      <c r="B63" s="80" t="s">
        <v>96</v>
      </c>
      <c r="C63" s="78" t="s">
        <v>28</v>
      </c>
      <c r="D63" s="81">
        <v>1</v>
      </c>
      <c r="E63" s="10">
        <f>ROUND(AVERAGE('Lote 3 Ferreteria'!E63,'Lote 3 Ferreteria'!H63,'Lote 3 Ferreteria'!K63),0)</f>
        <v>885000</v>
      </c>
      <c r="F63" s="10">
        <f t="shared" si="3"/>
        <v>168150</v>
      </c>
      <c r="G63" s="65">
        <f t="shared" si="2"/>
        <v>1053150</v>
      </c>
      <c r="I63" s="47"/>
    </row>
    <row r="64" spans="1:9" ht="16.5" x14ac:dyDescent="0.2">
      <c r="A64" s="48">
        <v>58</v>
      </c>
      <c r="B64" s="51" t="s">
        <v>97</v>
      </c>
      <c r="C64" s="18" t="s">
        <v>15</v>
      </c>
      <c r="D64" s="11">
        <v>1</v>
      </c>
      <c r="E64" s="10">
        <f>ROUND(AVERAGE('Lote 3 Ferreteria'!E64,'Lote 3 Ferreteria'!H64,'Lote 3 Ferreteria'!K64),0)</f>
        <v>2484</v>
      </c>
      <c r="F64" s="10">
        <f t="shared" si="3"/>
        <v>472</v>
      </c>
      <c r="G64" s="65">
        <f t="shared" si="2"/>
        <v>2956</v>
      </c>
      <c r="I64" s="47"/>
    </row>
    <row r="65" spans="1:9" ht="16.5" x14ac:dyDescent="0.2">
      <c r="A65" s="48">
        <v>59</v>
      </c>
      <c r="B65" s="51" t="s">
        <v>98</v>
      </c>
      <c r="C65" s="18" t="s">
        <v>15</v>
      </c>
      <c r="D65" s="11">
        <v>1</v>
      </c>
      <c r="E65" s="10">
        <f>ROUND(AVERAGE('Lote 3 Ferreteria'!E65,'Lote 3 Ferreteria'!H65,'Lote 3 Ferreteria'!K65),0)</f>
        <v>3417</v>
      </c>
      <c r="F65" s="10">
        <f t="shared" ref="F65:F95" si="4">ROUND(E65*19%,0)</f>
        <v>649</v>
      </c>
      <c r="G65" s="65">
        <f t="shared" si="2"/>
        <v>4066</v>
      </c>
      <c r="I65" s="47"/>
    </row>
    <row r="66" spans="1:9" ht="16.5" x14ac:dyDescent="0.2">
      <c r="A66" s="48">
        <v>60</v>
      </c>
      <c r="B66" s="51" t="s">
        <v>99</v>
      </c>
      <c r="C66" s="18" t="s">
        <v>15</v>
      </c>
      <c r="D66" s="11">
        <v>1</v>
      </c>
      <c r="E66" s="10">
        <f>ROUND(AVERAGE('Lote 3 Ferreteria'!E66,'Lote 3 Ferreteria'!H66,'Lote 3 Ferreteria'!K66),0)</f>
        <v>1414</v>
      </c>
      <c r="F66" s="10">
        <f t="shared" si="4"/>
        <v>269</v>
      </c>
      <c r="G66" s="65">
        <f t="shared" si="2"/>
        <v>1683</v>
      </c>
      <c r="I66" s="47"/>
    </row>
    <row r="67" spans="1:9" ht="16.5" x14ac:dyDescent="0.2">
      <c r="A67" s="48">
        <v>61</v>
      </c>
      <c r="B67" s="51" t="s">
        <v>100</v>
      </c>
      <c r="C67" s="18" t="s">
        <v>15</v>
      </c>
      <c r="D67" s="11">
        <v>1</v>
      </c>
      <c r="E67" s="10">
        <f>ROUND(AVERAGE('Lote 3 Ferreteria'!E67,'Lote 3 Ferreteria'!H67,'Lote 3 Ferreteria'!K67),0)</f>
        <v>7474880</v>
      </c>
      <c r="F67" s="10">
        <f t="shared" si="4"/>
        <v>1420227</v>
      </c>
      <c r="G67" s="65">
        <f t="shared" si="2"/>
        <v>8895107</v>
      </c>
      <c r="I67" s="47"/>
    </row>
    <row r="68" spans="1:9" ht="16.5" x14ac:dyDescent="0.2">
      <c r="A68" s="48">
        <v>62</v>
      </c>
      <c r="B68" s="51" t="s">
        <v>101</v>
      </c>
      <c r="C68" s="18" t="s">
        <v>15</v>
      </c>
      <c r="D68" s="11">
        <v>1</v>
      </c>
      <c r="E68" s="10">
        <f>ROUND(AVERAGE('Lote 3 Ferreteria'!E68,'Lote 3 Ferreteria'!H68,'Lote 3 Ferreteria'!K68),0)</f>
        <v>6380000</v>
      </c>
      <c r="F68" s="10">
        <f t="shared" si="4"/>
        <v>1212200</v>
      </c>
      <c r="G68" s="65">
        <f t="shared" si="2"/>
        <v>7592200</v>
      </c>
      <c r="I68" s="47"/>
    </row>
    <row r="69" spans="1:9" ht="16.5" x14ac:dyDescent="0.2">
      <c r="A69" s="48">
        <v>63</v>
      </c>
      <c r="B69" s="51" t="s">
        <v>102</v>
      </c>
      <c r="C69" s="18" t="s">
        <v>15</v>
      </c>
      <c r="D69" s="11">
        <v>1</v>
      </c>
      <c r="E69" s="10">
        <f>ROUND(AVERAGE('Lote 3 Ferreteria'!E69,'Lote 3 Ferreteria'!H69,'Lote 3 Ferreteria'!K69),0)</f>
        <v>41230</v>
      </c>
      <c r="F69" s="10">
        <f t="shared" si="4"/>
        <v>7834</v>
      </c>
      <c r="G69" s="65">
        <f t="shared" si="2"/>
        <v>49064</v>
      </c>
      <c r="I69" s="47"/>
    </row>
    <row r="70" spans="1:9" ht="16.5" x14ac:dyDescent="0.2">
      <c r="A70" s="48">
        <v>64</v>
      </c>
      <c r="B70" s="51" t="s">
        <v>103</v>
      </c>
      <c r="C70" s="18" t="s">
        <v>15</v>
      </c>
      <c r="D70" s="11">
        <v>1</v>
      </c>
      <c r="E70" s="10">
        <f>ROUND(AVERAGE('Lote 3 Ferreteria'!E70,'Lote 3 Ferreteria'!H70,'Lote 3 Ferreteria'!K70),0)</f>
        <v>41230</v>
      </c>
      <c r="F70" s="10">
        <f t="shared" si="4"/>
        <v>7834</v>
      </c>
      <c r="G70" s="65">
        <f t="shared" si="2"/>
        <v>49064</v>
      </c>
      <c r="I70" s="47"/>
    </row>
    <row r="71" spans="1:9" ht="16.5" x14ac:dyDescent="0.2">
      <c r="A71" s="48">
        <v>65</v>
      </c>
      <c r="B71" s="51" t="s">
        <v>104</v>
      </c>
      <c r="C71" s="18" t="s">
        <v>15</v>
      </c>
      <c r="D71" s="11">
        <v>1</v>
      </c>
      <c r="E71" s="10">
        <f>ROUND(AVERAGE('Lote 3 Ferreteria'!E71,'Lote 3 Ferreteria'!H71,'Lote 3 Ferreteria'!K71),0)</f>
        <v>113297</v>
      </c>
      <c r="F71" s="10">
        <f t="shared" si="4"/>
        <v>21526</v>
      </c>
      <c r="G71" s="65">
        <f t="shared" ref="G71:G133" si="5">+ROUND(E71+F71,0)</f>
        <v>134823</v>
      </c>
      <c r="I71" s="47"/>
    </row>
    <row r="72" spans="1:9" ht="16.5" x14ac:dyDescent="0.2">
      <c r="A72" s="48">
        <v>66</v>
      </c>
      <c r="B72" s="51" t="s">
        <v>105</v>
      </c>
      <c r="C72" s="18" t="s">
        <v>15</v>
      </c>
      <c r="D72" s="11">
        <v>1</v>
      </c>
      <c r="E72" s="10">
        <f>ROUND(AVERAGE('Lote 3 Ferreteria'!E72,'Lote 3 Ferreteria'!H72,'Lote 3 Ferreteria'!K72),0)</f>
        <v>62260</v>
      </c>
      <c r="F72" s="10">
        <f t="shared" si="4"/>
        <v>11829</v>
      </c>
      <c r="G72" s="65">
        <f t="shared" si="5"/>
        <v>74089</v>
      </c>
      <c r="I72" s="47"/>
    </row>
    <row r="73" spans="1:9" ht="25.5" x14ac:dyDescent="0.2">
      <c r="A73" s="48">
        <v>67</v>
      </c>
      <c r="B73" s="51" t="s">
        <v>106</v>
      </c>
      <c r="C73" s="18" t="s">
        <v>15</v>
      </c>
      <c r="D73" s="11">
        <v>1</v>
      </c>
      <c r="E73" s="10">
        <f>ROUND(AVERAGE('Lote 3 Ferreteria'!E73,'Lote 3 Ferreteria'!H73,'Lote 3 Ferreteria'!K73),0)</f>
        <v>107807</v>
      </c>
      <c r="F73" s="10">
        <f t="shared" si="4"/>
        <v>20483</v>
      </c>
      <c r="G73" s="65">
        <f t="shared" si="5"/>
        <v>128290</v>
      </c>
      <c r="I73" s="47"/>
    </row>
    <row r="74" spans="1:9" ht="16.5" x14ac:dyDescent="0.2">
      <c r="A74" s="48">
        <v>68</v>
      </c>
      <c r="B74" s="51" t="s">
        <v>107</v>
      </c>
      <c r="C74" s="18" t="s">
        <v>15</v>
      </c>
      <c r="D74" s="11">
        <v>1</v>
      </c>
      <c r="E74" s="10">
        <f>ROUND(AVERAGE('Lote 3 Ferreteria'!E74,'Lote 3 Ferreteria'!H74,'Lote 3 Ferreteria'!K74),0)</f>
        <v>22237</v>
      </c>
      <c r="F74" s="10">
        <f t="shared" si="4"/>
        <v>4225</v>
      </c>
      <c r="G74" s="65">
        <f t="shared" si="5"/>
        <v>26462</v>
      </c>
      <c r="I74" s="47"/>
    </row>
    <row r="75" spans="1:9" ht="16.5" x14ac:dyDescent="0.2">
      <c r="A75" s="48">
        <v>69</v>
      </c>
      <c r="B75" s="51" t="s">
        <v>108</v>
      </c>
      <c r="C75" s="17" t="s">
        <v>15</v>
      </c>
      <c r="D75" s="11">
        <v>1</v>
      </c>
      <c r="E75" s="10">
        <f>ROUND(AVERAGE('Lote 3 Ferreteria'!E75,'Lote 3 Ferreteria'!H75,'Lote 3 Ferreteria'!K75),0)</f>
        <v>132428</v>
      </c>
      <c r="F75" s="10">
        <f t="shared" si="4"/>
        <v>25161</v>
      </c>
      <c r="G75" s="65">
        <f t="shared" si="5"/>
        <v>157589</v>
      </c>
      <c r="I75" s="47"/>
    </row>
    <row r="76" spans="1:9" ht="16.5" x14ac:dyDescent="0.2">
      <c r="A76" s="48">
        <v>70</v>
      </c>
      <c r="B76" s="51" t="s">
        <v>109</v>
      </c>
      <c r="C76" s="17" t="s">
        <v>15</v>
      </c>
      <c r="D76" s="11">
        <v>1</v>
      </c>
      <c r="E76" s="10">
        <f>ROUND(AVERAGE('Lote 3 Ferreteria'!E76,'Lote 3 Ferreteria'!H76,'Lote 3 Ferreteria'!K76),0)</f>
        <v>9219</v>
      </c>
      <c r="F76" s="10">
        <f t="shared" si="4"/>
        <v>1752</v>
      </c>
      <c r="G76" s="65">
        <f t="shared" si="5"/>
        <v>10971</v>
      </c>
      <c r="I76" s="47"/>
    </row>
    <row r="77" spans="1:9" ht="16.5" x14ac:dyDescent="0.2">
      <c r="A77" s="48">
        <v>71</v>
      </c>
      <c r="B77" s="51" t="s">
        <v>110</v>
      </c>
      <c r="C77" s="12" t="s">
        <v>15</v>
      </c>
      <c r="D77" s="11">
        <v>1</v>
      </c>
      <c r="E77" s="10">
        <f>ROUND(AVERAGE('Lote 3 Ferreteria'!E77,'Lote 3 Ferreteria'!H77,'Lote 3 Ferreteria'!K77),0)</f>
        <v>122276</v>
      </c>
      <c r="F77" s="10">
        <f t="shared" si="4"/>
        <v>23232</v>
      </c>
      <c r="G77" s="65">
        <f t="shared" si="5"/>
        <v>145508</v>
      </c>
      <c r="I77" s="47"/>
    </row>
    <row r="78" spans="1:9" ht="16.5" x14ac:dyDescent="0.2">
      <c r="A78" s="48">
        <v>72</v>
      </c>
      <c r="B78" s="51" t="s">
        <v>111</v>
      </c>
      <c r="C78" s="12" t="s">
        <v>15</v>
      </c>
      <c r="D78" s="11">
        <v>1</v>
      </c>
      <c r="E78" s="10">
        <f>ROUND(AVERAGE('Lote 3 Ferreteria'!E78,'Lote 3 Ferreteria'!H78,'Lote 3 Ferreteria'!K78),0)</f>
        <v>4695</v>
      </c>
      <c r="F78" s="10">
        <f t="shared" si="4"/>
        <v>892</v>
      </c>
      <c r="G78" s="65">
        <f t="shared" si="5"/>
        <v>5587</v>
      </c>
      <c r="I78" s="47"/>
    </row>
    <row r="79" spans="1:9" ht="16.5" x14ac:dyDescent="0.2">
      <c r="A79" s="48">
        <v>73</v>
      </c>
      <c r="B79" s="51" t="s">
        <v>112</v>
      </c>
      <c r="C79" s="12" t="s">
        <v>15</v>
      </c>
      <c r="D79" s="11">
        <v>1</v>
      </c>
      <c r="E79" s="10">
        <f>ROUND(AVERAGE('Lote 3 Ferreteria'!E79,'Lote 3 Ferreteria'!H79,'Lote 3 Ferreteria'!K79),0)</f>
        <v>12947</v>
      </c>
      <c r="F79" s="10">
        <f t="shared" si="4"/>
        <v>2460</v>
      </c>
      <c r="G79" s="65">
        <f t="shared" si="5"/>
        <v>15407</v>
      </c>
      <c r="I79" s="47"/>
    </row>
    <row r="80" spans="1:9" ht="16.5" x14ac:dyDescent="0.2">
      <c r="A80" s="48">
        <v>74</v>
      </c>
      <c r="B80" s="51" t="s">
        <v>113</v>
      </c>
      <c r="C80" s="12" t="s">
        <v>15</v>
      </c>
      <c r="D80" s="11">
        <v>1</v>
      </c>
      <c r="E80" s="10">
        <f>ROUND(AVERAGE('Lote 3 Ferreteria'!E80,'Lote 3 Ferreteria'!H80,'Lote 3 Ferreteria'!K80),0)</f>
        <v>3625</v>
      </c>
      <c r="F80" s="10">
        <f t="shared" si="4"/>
        <v>689</v>
      </c>
      <c r="G80" s="65">
        <f t="shared" si="5"/>
        <v>4314</v>
      </c>
      <c r="I80" s="47"/>
    </row>
    <row r="81" spans="1:9" ht="16.5" x14ac:dyDescent="0.2">
      <c r="A81" s="48">
        <v>75</v>
      </c>
      <c r="B81" s="51" t="s">
        <v>31</v>
      </c>
      <c r="C81" s="9" t="s">
        <v>15</v>
      </c>
      <c r="D81" s="11">
        <v>1</v>
      </c>
      <c r="E81" s="10">
        <f>ROUND(AVERAGE('Lote 3 Ferreteria'!E81,'Lote 3 Ferreteria'!H81,'Lote 3 Ferreteria'!K81),0)</f>
        <v>9737</v>
      </c>
      <c r="F81" s="10">
        <f t="shared" si="4"/>
        <v>1850</v>
      </c>
      <c r="G81" s="65">
        <f t="shared" si="5"/>
        <v>11587</v>
      </c>
      <c r="I81" s="47"/>
    </row>
    <row r="82" spans="1:9" ht="16.5" x14ac:dyDescent="0.2">
      <c r="A82" s="48">
        <v>76</v>
      </c>
      <c r="B82" s="51" t="s">
        <v>32</v>
      </c>
      <c r="C82" s="9" t="s">
        <v>15</v>
      </c>
      <c r="D82" s="11">
        <v>1</v>
      </c>
      <c r="E82" s="10">
        <f>ROUND(AVERAGE('Lote 3 Ferreteria'!E82,'Lote 3 Ferreteria'!H82,'Lote 3 Ferreteria'!K82),0)</f>
        <v>11670</v>
      </c>
      <c r="F82" s="10">
        <f t="shared" si="4"/>
        <v>2217</v>
      </c>
      <c r="G82" s="65">
        <f t="shared" si="5"/>
        <v>13887</v>
      </c>
      <c r="I82" s="47"/>
    </row>
    <row r="83" spans="1:9" ht="16.5" x14ac:dyDescent="0.2">
      <c r="A83" s="48">
        <v>77</v>
      </c>
      <c r="B83" s="51" t="s">
        <v>114</v>
      </c>
      <c r="C83" s="18" t="s">
        <v>15</v>
      </c>
      <c r="D83" s="11">
        <v>1</v>
      </c>
      <c r="E83" s="10">
        <f>ROUND(AVERAGE('Lote 3 Ferreteria'!E83,'Lote 3 Ferreteria'!H83,'Lote 3 Ferreteria'!K83),0)</f>
        <v>4744433</v>
      </c>
      <c r="F83" s="10">
        <f t="shared" si="4"/>
        <v>901442</v>
      </c>
      <c r="G83" s="65">
        <f t="shared" si="5"/>
        <v>5645875</v>
      </c>
      <c r="I83" s="47"/>
    </row>
    <row r="84" spans="1:9" ht="16.5" x14ac:dyDescent="0.2">
      <c r="A84" s="48">
        <v>78</v>
      </c>
      <c r="B84" s="80" t="s">
        <v>115</v>
      </c>
      <c r="C84" s="77" t="s">
        <v>15</v>
      </c>
      <c r="D84" s="81">
        <v>1</v>
      </c>
      <c r="E84" s="10">
        <f>ROUND(AVERAGE('Lote 3 Ferreteria'!E84,'Lote 3 Ferreteria'!H84,'Lote 3 Ferreteria'!K84),0)</f>
        <v>5621467</v>
      </c>
      <c r="F84" s="10">
        <f t="shared" si="4"/>
        <v>1068079</v>
      </c>
      <c r="G84" s="65">
        <f t="shared" si="5"/>
        <v>6689546</v>
      </c>
      <c r="I84" s="47"/>
    </row>
    <row r="85" spans="1:9" ht="25.5" x14ac:dyDescent="0.2">
      <c r="A85" s="48">
        <v>79</v>
      </c>
      <c r="B85" s="80" t="s">
        <v>116</v>
      </c>
      <c r="C85" s="77" t="s">
        <v>15</v>
      </c>
      <c r="D85" s="81">
        <v>1</v>
      </c>
      <c r="E85" s="10">
        <f>ROUND(AVERAGE('Lote 3 Ferreteria'!E85,'Lote 3 Ferreteria'!H85,'Lote 3 Ferreteria'!K85),0)</f>
        <v>82427</v>
      </c>
      <c r="F85" s="10">
        <f t="shared" si="4"/>
        <v>15661</v>
      </c>
      <c r="G85" s="65">
        <f t="shared" si="5"/>
        <v>98088</v>
      </c>
      <c r="I85" s="47"/>
    </row>
    <row r="86" spans="1:9" ht="16.5" x14ac:dyDescent="0.2">
      <c r="A86" s="48">
        <v>80</v>
      </c>
      <c r="B86" s="51" t="s">
        <v>117</v>
      </c>
      <c r="C86" s="18" t="s">
        <v>15</v>
      </c>
      <c r="D86" s="11">
        <v>1</v>
      </c>
      <c r="E86" s="10">
        <f>ROUND(AVERAGE('Lote 3 Ferreteria'!E86,'Lote 3 Ferreteria'!H86,'Lote 3 Ferreteria'!K86),0)</f>
        <v>1162333</v>
      </c>
      <c r="F86" s="10">
        <f t="shared" si="4"/>
        <v>220843</v>
      </c>
      <c r="G86" s="65">
        <f t="shared" si="5"/>
        <v>1383176</v>
      </c>
      <c r="I86" s="47"/>
    </row>
    <row r="87" spans="1:9" ht="16.5" x14ac:dyDescent="0.2">
      <c r="A87" s="48">
        <v>81</v>
      </c>
      <c r="B87" s="51" t="s">
        <v>118</v>
      </c>
      <c r="C87" s="18" t="s">
        <v>15</v>
      </c>
      <c r="D87" s="11">
        <v>1</v>
      </c>
      <c r="E87" s="10">
        <f>ROUND(AVERAGE('Lote 3 Ferreteria'!E87,'Lote 3 Ferreteria'!H87,'Lote 3 Ferreteria'!K87),0)</f>
        <v>1056667</v>
      </c>
      <c r="F87" s="10">
        <f t="shared" si="4"/>
        <v>200767</v>
      </c>
      <c r="G87" s="65">
        <f t="shared" si="5"/>
        <v>1257434</v>
      </c>
      <c r="I87" s="47"/>
    </row>
    <row r="88" spans="1:9" ht="16.5" x14ac:dyDescent="0.2">
      <c r="A88" s="48">
        <v>82</v>
      </c>
      <c r="B88" s="51" t="s">
        <v>119</v>
      </c>
      <c r="C88" s="17" t="s">
        <v>15</v>
      </c>
      <c r="D88" s="11">
        <v>1</v>
      </c>
      <c r="E88" s="10">
        <f>ROUND(AVERAGE('Lote 3 Ferreteria'!E88,'Lote 3 Ferreteria'!H88,'Lote 3 Ferreteria'!K88),0)</f>
        <v>160122</v>
      </c>
      <c r="F88" s="10">
        <f t="shared" si="4"/>
        <v>30423</v>
      </c>
      <c r="G88" s="65">
        <f t="shared" si="5"/>
        <v>190545</v>
      </c>
      <c r="I88" s="47"/>
    </row>
    <row r="89" spans="1:9" ht="16.5" x14ac:dyDescent="0.2">
      <c r="A89" s="48">
        <v>83</v>
      </c>
      <c r="B89" s="51" t="s">
        <v>120</v>
      </c>
      <c r="C89" s="17" t="s">
        <v>15</v>
      </c>
      <c r="D89" s="11">
        <v>1</v>
      </c>
      <c r="E89" s="10">
        <f>ROUND(AVERAGE('Lote 3 Ferreteria'!E89,'Lote 3 Ferreteria'!H89,'Lote 3 Ferreteria'!K89),0)</f>
        <v>160122</v>
      </c>
      <c r="F89" s="10">
        <f t="shared" si="4"/>
        <v>30423</v>
      </c>
      <c r="G89" s="65">
        <f t="shared" si="5"/>
        <v>190545</v>
      </c>
      <c r="I89" s="47"/>
    </row>
    <row r="90" spans="1:9" ht="16.5" x14ac:dyDescent="0.2">
      <c r="A90" s="48">
        <v>84</v>
      </c>
      <c r="B90" s="51" t="s">
        <v>121</v>
      </c>
      <c r="C90" s="17" t="s">
        <v>15</v>
      </c>
      <c r="D90" s="11">
        <v>1</v>
      </c>
      <c r="E90" s="10">
        <f>ROUND(AVERAGE('Lote 3 Ferreteria'!E90,'Lote 3 Ferreteria'!H90,'Lote 3 Ferreteria'!K90),0)</f>
        <v>160122</v>
      </c>
      <c r="F90" s="10">
        <f t="shared" si="4"/>
        <v>30423</v>
      </c>
      <c r="G90" s="65">
        <f t="shared" si="5"/>
        <v>190545</v>
      </c>
      <c r="I90" s="47"/>
    </row>
    <row r="91" spans="1:9" ht="16.5" x14ac:dyDescent="0.2">
      <c r="A91" s="48">
        <v>85</v>
      </c>
      <c r="B91" s="51" t="s">
        <v>122</v>
      </c>
      <c r="C91" s="18" t="s">
        <v>15</v>
      </c>
      <c r="D91" s="11">
        <v>1</v>
      </c>
      <c r="E91" s="10">
        <f>ROUND(AVERAGE('Lote 3 Ferreteria'!E91,'Lote 3 Ferreteria'!H91,'Lote 3 Ferreteria'!K91),0)</f>
        <v>2308850</v>
      </c>
      <c r="F91" s="10">
        <f t="shared" si="4"/>
        <v>438682</v>
      </c>
      <c r="G91" s="65">
        <f t="shared" si="5"/>
        <v>2747532</v>
      </c>
      <c r="I91" s="47"/>
    </row>
    <row r="92" spans="1:9" ht="16.5" x14ac:dyDescent="0.2">
      <c r="A92" s="48">
        <v>86</v>
      </c>
      <c r="B92" s="51" t="s">
        <v>123</v>
      </c>
      <c r="C92" s="18" t="s">
        <v>15</v>
      </c>
      <c r="D92" s="11">
        <v>1</v>
      </c>
      <c r="E92" s="10">
        <f>ROUND(AVERAGE('Lote 3 Ferreteria'!E92,'Lote 3 Ferreteria'!H92,'Lote 3 Ferreteria'!K92),0)</f>
        <v>3114023</v>
      </c>
      <c r="F92" s="10">
        <f t="shared" si="4"/>
        <v>591664</v>
      </c>
      <c r="G92" s="65">
        <f t="shared" si="5"/>
        <v>3705687</v>
      </c>
      <c r="I92" s="47"/>
    </row>
    <row r="93" spans="1:9" ht="16.5" x14ac:dyDescent="0.2">
      <c r="A93" s="48">
        <v>87</v>
      </c>
      <c r="B93" s="51" t="s">
        <v>124</v>
      </c>
      <c r="C93" s="18" t="s">
        <v>15</v>
      </c>
      <c r="D93" s="11">
        <v>1</v>
      </c>
      <c r="E93" s="10">
        <f>ROUND(AVERAGE('Lote 3 Ferreteria'!E93,'Lote 3 Ferreteria'!H93,'Lote 3 Ferreteria'!K93),0)</f>
        <v>1585000</v>
      </c>
      <c r="F93" s="10">
        <f t="shared" si="4"/>
        <v>301150</v>
      </c>
      <c r="G93" s="65">
        <f t="shared" si="5"/>
        <v>1886150</v>
      </c>
      <c r="I93" s="47"/>
    </row>
    <row r="94" spans="1:9" ht="17.25" customHeight="1" x14ac:dyDescent="0.2">
      <c r="A94" s="48">
        <v>88</v>
      </c>
      <c r="B94" s="80" t="s">
        <v>125</v>
      </c>
      <c r="C94" s="75" t="s">
        <v>15</v>
      </c>
      <c r="D94" s="81">
        <v>1</v>
      </c>
      <c r="E94" s="10">
        <f>ROUND(AVERAGE('Lote 3 Ferreteria'!E94,'Lote 3 Ferreteria'!H94,'Lote 3 Ferreteria'!K94),0)</f>
        <v>396283</v>
      </c>
      <c r="F94" s="10">
        <f t="shared" si="4"/>
        <v>75294</v>
      </c>
      <c r="G94" s="65">
        <f t="shared" si="5"/>
        <v>471577</v>
      </c>
      <c r="I94" s="47"/>
    </row>
    <row r="95" spans="1:9" ht="16.5" x14ac:dyDescent="0.2">
      <c r="A95" s="48">
        <v>89</v>
      </c>
      <c r="B95" s="51" t="s">
        <v>126</v>
      </c>
      <c r="C95" s="18" t="s">
        <v>15</v>
      </c>
      <c r="D95" s="11">
        <v>1</v>
      </c>
      <c r="E95" s="10">
        <f>ROUND(AVERAGE('Lote 3 Ferreteria'!E95,'Lote 3 Ferreteria'!H95,'Lote 3 Ferreteria'!K95),0)</f>
        <v>43681</v>
      </c>
      <c r="F95" s="10">
        <f t="shared" si="4"/>
        <v>8299</v>
      </c>
      <c r="G95" s="65">
        <f t="shared" si="5"/>
        <v>51980</v>
      </c>
      <c r="I95" s="47"/>
    </row>
    <row r="96" spans="1:9" ht="16.5" x14ac:dyDescent="0.2">
      <c r="A96" s="48">
        <v>90</v>
      </c>
      <c r="B96" s="51" t="s">
        <v>127</v>
      </c>
      <c r="C96" s="12" t="s">
        <v>15</v>
      </c>
      <c r="D96" s="11">
        <v>1</v>
      </c>
      <c r="E96" s="10">
        <f>ROUND(AVERAGE('Lote 3 Ferreteria'!E96,'Lote 3 Ferreteria'!H96,'Lote 3 Ferreteria'!K96),0)</f>
        <v>136330</v>
      </c>
      <c r="F96" s="10">
        <f t="shared" ref="F96:F117" si="6">ROUND(E96*19%,0)</f>
        <v>25903</v>
      </c>
      <c r="G96" s="65">
        <f t="shared" si="5"/>
        <v>162233</v>
      </c>
      <c r="I96" s="47"/>
    </row>
    <row r="97" spans="1:9" ht="16.5" x14ac:dyDescent="0.2">
      <c r="A97" s="48">
        <v>91</v>
      </c>
      <c r="B97" s="51" t="s">
        <v>128</v>
      </c>
      <c r="C97" s="12" t="s">
        <v>15</v>
      </c>
      <c r="D97" s="11">
        <v>1</v>
      </c>
      <c r="E97" s="10">
        <f>ROUND(AVERAGE('Lote 3 Ferreteria'!E97,'Lote 3 Ferreteria'!H97,'Lote 3 Ferreteria'!K97),0)</f>
        <v>163817</v>
      </c>
      <c r="F97" s="10">
        <f t="shared" si="6"/>
        <v>31125</v>
      </c>
      <c r="G97" s="65">
        <f t="shared" si="5"/>
        <v>194942</v>
      </c>
      <c r="I97" s="47"/>
    </row>
    <row r="98" spans="1:9" ht="16.5" x14ac:dyDescent="0.2">
      <c r="A98" s="48">
        <v>92</v>
      </c>
      <c r="B98" s="51" t="s">
        <v>129</v>
      </c>
      <c r="C98" s="12" t="s">
        <v>15</v>
      </c>
      <c r="D98" s="11">
        <v>1</v>
      </c>
      <c r="E98" s="10">
        <f>ROUND(AVERAGE('Lote 3 Ferreteria'!E98,'Lote 3 Ferreteria'!H98,'Lote 3 Ferreteria'!K98),0)</f>
        <v>153250</v>
      </c>
      <c r="F98" s="10">
        <f t="shared" si="6"/>
        <v>29118</v>
      </c>
      <c r="G98" s="65">
        <f t="shared" si="5"/>
        <v>182368</v>
      </c>
      <c r="I98" s="47"/>
    </row>
    <row r="99" spans="1:9" ht="25.5" x14ac:dyDescent="0.2">
      <c r="A99" s="48">
        <v>93</v>
      </c>
      <c r="B99" s="51" t="s">
        <v>130</v>
      </c>
      <c r="C99" s="17" t="s">
        <v>15</v>
      </c>
      <c r="D99" s="11">
        <v>1</v>
      </c>
      <c r="E99" s="10">
        <f>ROUND(AVERAGE('Lote 3 Ferreteria'!E99,'Lote 3 Ferreteria'!H99,'Lote 3 Ferreteria'!K99),0)</f>
        <v>38053</v>
      </c>
      <c r="F99" s="10">
        <f t="shared" si="6"/>
        <v>7230</v>
      </c>
      <c r="G99" s="65">
        <f t="shared" si="5"/>
        <v>45283</v>
      </c>
      <c r="I99" s="47"/>
    </row>
    <row r="100" spans="1:9" ht="25.5" x14ac:dyDescent="0.2">
      <c r="A100" s="48">
        <v>94</v>
      </c>
      <c r="B100" s="51" t="s">
        <v>131</v>
      </c>
      <c r="C100" s="17" t="s">
        <v>15</v>
      </c>
      <c r="D100" s="11">
        <v>1</v>
      </c>
      <c r="E100" s="10">
        <f>ROUND(AVERAGE('Lote 3 Ferreteria'!E100,'Lote 3 Ferreteria'!H100,'Lote 3 Ferreteria'!K100),0)</f>
        <v>158500</v>
      </c>
      <c r="F100" s="10">
        <f t="shared" si="6"/>
        <v>30115</v>
      </c>
      <c r="G100" s="65">
        <f t="shared" si="5"/>
        <v>188615</v>
      </c>
      <c r="I100" s="47"/>
    </row>
    <row r="101" spans="1:9" ht="16.5" x14ac:dyDescent="0.2">
      <c r="A101" s="48">
        <v>95</v>
      </c>
      <c r="B101" s="51" t="s">
        <v>132</v>
      </c>
      <c r="C101" s="17" t="s">
        <v>15</v>
      </c>
      <c r="D101" s="11">
        <v>1</v>
      </c>
      <c r="E101" s="10">
        <f>ROUND(AVERAGE('Lote 3 Ferreteria'!E101,'Lote 3 Ferreteria'!H101,'Lote 3 Ferreteria'!K101),0)</f>
        <v>9530</v>
      </c>
      <c r="F101" s="10">
        <f t="shared" si="6"/>
        <v>1811</v>
      </c>
      <c r="G101" s="65">
        <f t="shared" si="5"/>
        <v>11341</v>
      </c>
      <c r="I101" s="47"/>
    </row>
    <row r="102" spans="1:9" ht="25.5" x14ac:dyDescent="0.2">
      <c r="A102" s="48">
        <v>96</v>
      </c>
      <c r="B102" s="51" t="s">
        <v>133</v>
      </c>
      <c r="C102" s="18" t="s">
        <v>15</v>
      </c>
      <c r="D102" s="11">
        <v>1</v>
      </c>
      <c r="E102" s="10">
        <f>ROUND(AVERAGE('Lote 3 Ferreteria'!E102,'Lote 3 Ferreteria'!H102,'Lote 3 Ferreteria'!K102),0)</f>
        <v>114127</v>
      </c>
      <c r="F102" s="10">
        <f t="shared" si="6"/>
        <v>21684</v>
      </c>
      <c r="G102" s="65">
        <f t="shared" si="5"/>
        <v>135811</v>
      </c>
      <c r="I102" s="47"/>
    </row>
    <row r="103" spans="1:9" ht="16.5" x14ac:dyDescent="0.2">
      <c r="A103" s="48">
        <v>97</v>
      </c>
      <c r="B103" s="51" t="s">
        <v>134</v>
      </c>
      <c r="C103" s="12" t="s">
        <v>28</v>
      </c>
      <c r="D103" s="11">
        <v>1</v>
      </c>
      <c r="E103" s="10">
        <f>ROUND(AVERAGE('Lote 3 Ferreteria'!E103,'Lote 3 Ferreteria'!H103,'Lote 3 Ferreteria'!K103),0)</f>
        <v>1437067</v>
      </c>
      <c r="F103" s="10">
        <f t="shared" si="6"/>
        <v>273043</v>
      </c>
      <c r="G103" s="65">
        <f t="shared" si="5"/>
        <v>1710110</v>
      </c>
      <c r="I103" s="47"/>
    </row>
    <row r="104" spans="1:9" ht="16.5" x14ac:dyDescent="0.2">
      <c r="A104" s="48">
        <v>98</v>
      </c>
      <c r="B104" s="80" t="s">
        <v>135</v>
      </c>
      <c r="C104" s="75" t="s">
        <v>28</v>
      </c>
      <c r="D104" s="81">
        <v>1</v>
      </c>
      <c r="E104" s="10">
        <f>ROUND(AVERAGE('Lote 3 Ferreteria'!E104,'Lote 3 Ferreteria'!H104,'Lote 3 Ferreteria'!K104),0)</f>
        <v>1035533</v>
      </c>
      <c r="F104" s="10">
        <f t="shared" si="6"/>
        <v>196751</v>
      </c>
      <c r="G104" s="65">
        <f t="shared" si="5"/>
        <v>1232284</v>
      </c>
      <c r="I104" s="47"/>
    </row>
    <row r="105" spans="1:9" ht="16.5" x14ac:dyDescent="0.2">
      <c r="A105" s="48">
        <v>99</v>
      </c>
      <c r="B105" s="51" t="s">
        <v>136</v>
      </c>
      <c r="C105" s="12" t="s">
        <v>30</v>
      </c>
      <c r="D105" s="11">
        <v>1</v>
      </c>
      <c r="E105" s="10">
        <f>ROUND(AVERAGE('Lote 3 Ferreteria'!E105,'Lote 3 Ferreteria'!H105,'Lote 3 Ferreteria'!K105),0)</f>
        <v>20926</v>
      </c>
      <c r="F105" s="10">
        <f t="shared" si="6"/>
        <v>3976</v>
      </c>
      <c r="G105" s="65">
        <f t="shared" si="5"/>
        <v>24902</v>
      </c>
      <c r="I105" s="47"/>
    </row>
    <row r="106" spans="1:9" ht="16.5" x14ac:dyDescent="0.2">
      <c r="A106" s="48">
        <v>100</v>
      </c>
      <c r="B106" s="51" t="s">
        <v>137</v>
      </c>
      <c r="C106" s="18" t="s">
        <v>15</v>
      </c>
      <c r="D106" s="11">
        <v>1</v>
      </c>
      <c r="E106" s="10">
        <f>ROUND(AVERAGE('Lote 3 Ferreteria'!E106,'Lote 3 Ferreteria'!H106,'Lote 3 Ferreteria'!K106),0)</f>
        <v>1680100</v>
      </c>
      <c r="F106" s="10">
        <f t="shared" si="6"/>
        <v>319219</v>
      </c>
      <c r="G106" s="65">
        <f t="shared" si="5"/>
        <v>1999319</v>
      </c>
      <c r="I106" s="47"/>
    </row>
    <row r="107" spans="1:9" ht="16.5" x14ac:dyDescent="0.2">
      <c r="A107" s="48">
        <v>101</v>
      </c>
      <c r="B107" s="51" t="s">
        <v>138</v>
      </c>
      <c r="C107" s="18" t="s">
        <v>15</v>
      </c>
      <c r="D107" s="11">
        <v>1</v>
      </c>
      <c r="E107" s="10">
        <f>ROUND(AVERAGE('Lote 3 Ferreteria'!E107,'Lote 3 Ferreteria'!H107,'Lote 3 Ferreteria'!K107),0)</f>
        <v>2282400</v>
      </c>
      <c r="F107" s="10">
        <f t="shared" si="6"/>
        <v>433656</v>
      </c>
      <c r="G107" s="65">
        <f t="shared" si="5"/>
        <v>2716056</v>
      </c>
      <c r="I107" s="47"/>
    </row>
    <row r="108" spans="1:9" ht="16.5" x14ac:dyDescent="0.2">
      <c r="A108" s="48">
        <v>102</v>
      </c>
      <c r="B108" s="51" t="s">
        <v>139</v>
      </c>
      <c r="C108" s="18" t="s">
        <v>15</v>
      </c>
      <c r="D108" s="11">
        <v>1</v>
      </c>
      <c r="E108" s="10">
        <f>ROUND(AVERAGE('Lote 3 Ferreteria'!E108,'Lote 3 Ferreteria'!H108,'Lote 3 Ferreteria'!K108),0)</f>
        <v>2398633</v>
      </c>
      <c r="F108" s="10">
        <f t="shared" si="6"/>
        <v>455740</v>
      </c>
      <c r="G108" s="65">
        <f t="shared" si="5"/>
        <v>2854373</v>
      </c>
      <c r="I108" s="47"/>
    </row>
    <row r="109" spans="1:9" ht="16.5" x14ac:dyDescent="0.2">
      <c r="A109" s="48">
        <v>103</v>
      </c>
      <c r="B109" s="51" t="s">
        <v>140</v>
      </c>
      <c r="C109" s="18" t="s">
        <v>15</v>
      </c>
      <c r="D109" s="11">
        <v>1</v>
      </c>
      <c r="E109" s="10">
        <f>ROUND(AVERAGE('Lote 3 Ferreteria'!E109,'Lote 3 Ferreteria'!H109,'Lote 3 Ferreteria'!K109),0)</f>
        <v>2409200</v>
      </c>
      <c r="F109" s="10">
        <f t="shared" si="6"/>
        <v>457748</v>
      </c>
      <c r="G109" s="65">
        <f t="shared" si="5"/>
        <v>2866948</v>
      </c>
      <c r="I109" s="47"/>
    </row>
    <row r="110" spans="1:9" ht="16.5" x14ac:dyDescent="0.2">
      <c r="A110" s="48">
        <v>104</v>
      </c>
      <c r="B110" s="51" t="s">
        <v>141</v>
      </c>
      <c r="C110" s="18" t="s">
        <v>15</v>
      </c>
      <c r="D110" s="11">
        <v>1</v>
      </c>
      <c r="E110" s="10">
        <f>ROUND(AVERAGE('Lote 3 Ferreteria'!E110,'Lote 3 Ferreteria'!H110,'Lote 3 Ferreteria'!K110),0)</f>
        <v>3096033</v>
      </c>
      <c r="F110" s="10">
        <f t="shared" si="6"/>
        <v>588246</v>
      </c>
      <c r="G110" s="65">
        <f t="shared" si="5"/>
        <v>3684279</v>
      </c>
      <c r="I110" s="47"/>
    </row>
    <row r="111" spans="1:9" ht="16.5" x14ac:dyDescent="0.2">
      <c r="A111" s="48">
        <v>105</v>
      </c>
      <c r="B111" s="51" t="s">
        <v>142</v>
      </c>
      <c r="C111" s="8" t="s">
        <v>15</v>
      </c>
      <c r="D111" s="11">
        <v>1</v>
      </c>
      <c r="E111" s="10">
        <f>ROUND(AVERAGE('Lote 3 Ferreteria'!E111,'Lote 3 Ferreteria'!H111,'Lote 3 Ferreteria'!K111),0)</f>
        <v>15883</v>
      </c>
      <c r="F111" s="10">
        <f t="shared" si="6"/>
        <v>3018</v>
      </c>
      <c r="G111" s="65">
        <f t="shared" si="5"/>
        <v>18901</v>
      </c>
      <c r="I111" s="47"/>
    </row>
    <row r="112" spans="1:9" ht="16.5" x14ac:dyDescent="0.2">
      <c r="A112" s="48">
        <v>106</v>
      </c>
      <c r="B112" s="51" t="s">
        <v>143</v>
      </c>
      <c r="C112" s="12" t="s">
        <v>15</v>
      </c>
      <c r="D112" s="11">
        <v>1</v>
      </c>
      <c r="E112" s="10">
        <f>ROUND(AVERAGE('Lote 3 Ferreteria'!E112,'Lote 3 Ferreteria'!H112,'Lote 3 Ferreteria'!K112),0)</f>
        <v>1933</v>
      </c>
      <c r="F112" s="10">
        <f t="shared" si="6"/>
        <v>367</v>
      </c>
      <c r="G112" s="65">
        <f t="shared" si="5"/>
        <v>2300</v>
      </c>
      <c r="I112" s="47"/>
    </row>
    <row r="113" spans="1:9" ht="16.5" x14ac:dyDescent="0.2">
      <c r="A113" s="48">
        <v>107</v>
      </c>
      <c r="B113" s="51" t="s">
        <v>144</v>
      </c>
      <c r="C113" s="17" t="s">
        <v>33</v>
      </c>
      <c r="D113" s="11">
        <v>1</v>
      </c>
      <c r="E113" s="10">
        <f>ROUND(AVERAGE('Lote 3 Ferreteria'!E113,'Lote 3 Ferreteria'!H113,'Lote 3 Ferreteria'!K113),0)</f>
        <v>47583</v>
      </c>
      <c r="F113" s="10">
        <f t="shared" si="6"/>
        <v>9041</v>
      </c>
      <c r="G113" s="65">
        <f t="shared" si="5"/>
        <v>56624</v>
      </c>
      <c r="I113" s="47"/>
    </row>
    <row r="114" spans="1:9" ht="16.5" x14ac:dyDescent="0.2">
      <c r="A114" s="48">
        <v>108</v>
      </c>
      <c r="B114" s="51" t="s">
        <v>145</v>
      </c>
      <c r="C114" s="17" t="s">
        <v>33</v>
      </c>
      <c r="D114" s="11">
        <v>1</v>
      </c>
      <c r="E114" s="10">
        <f>ROUND(AVERAGE('Lote 3 Ferreteria'!E114,'Lote 3 Ferreteria'!H114,'Lote 3 Ferreteria'!K114),0)</f>
        <v>47583</v>
      </c>
      <c r="F114" s="10">
        <f t="shared" si="6"/>
        <v>9041</v>
      </c>
      <c r="G114" s="65">
        <f t="shared" si="5"/>
        <v>56624</v>
      </c>
      <c r="I114" s="47"/>
    </row>
    <row r="115" spans="1:9" ht="16.5" x14ac:dyDescent="0.2">
      <c r="A115" s="48">
        <v>109</v>
      </c>
      <c r="B115" s="51" t="s">
        <v>146</v>
      </c>
      <c r="C115" s="17" t="s">
        <v>34</v>
      </c>
      <c r="D115" s="11">
        <v>1</v>
      </c>
      <c r="E115" s="10">
        <f>ROUND(AVERAGE('Lote 3 Ferreteria'!E115,'Lote 3 Ferreteria'!H115,'Lote 3 Ferreteria'!K115),0)</f>
        <v>25069</v>
      </c>
      <c r="F115" s="10">
        <f t="shared" si="6"/>
        <v>4763</v>
      </c>
      <c r="G115" s="65">
        <f t="shared" si="5"/>
        <v>29832</v>
      </c>
      <c r="I115" s="47"/>
    </row>
    <row r="116" spans="1:9" ht="16.5" x14ac:dyDescent="0.2">
      <c r="A116" s="48">
        <v>110</v>
      </c>
      <c r="B116" s="51" t="s">
        <v>147</v>
      </c>
      <c r="C116" s="12" t="s">
        <v>34</v>
      </c>
      <c r="D116" s="11">
        <v>1</v>
      </c>
      <c r="E116" s="10">
        <f>ROUND(AVERAGE('Lote 3 Ferreteria'!E116,'Lote 3 Ferreteria'!H116,'Lote 3 Ferreteria'!K116),0)</f>
        <v>27487</v>
      </c>
      <c r="F116" s="10">
        <f t="shared" si="6"/>
        <v>5223</v>
      </c>
      <c r="G116" s="65">
        <f t="shared" si="5"/>
        <v>32710</v>
      </c>
      <c r="I116" s="47"/>
    </row>
    <row r="117" spans="1:9" ht="16.5" x14ac:dyDescent="0.2">
      <c r="A117" s="48">
        <v>111</v>
      </c>
      <c r="B117" s="51" t="s">
        <v>35</v>
      </c>
      <c r="C117" s="18" t="s">
        <v>36</v>
      </c>
      <c r="D117" s="11">
        <v>1</v>
      </c>
      <c r="E117" s="10">
        <f>ROUND(AVERAGE('Lote 3 Ferreteria'!E117,'Lote 3 Ferreteria'!H117,'Lote 3 Ferreteria'!K117),0)</f>
        <v>63778</v>
      </c>
      <c r="F117" s="10">
        <f t="shared" si="6"/>
        <v>12118</v>
      </c>
      <c r="G117" s="65">
        <f t="shared" si="5"/>
        <v>75896</v>
      </c>
      <c r="I117" s="47"/>
    </row>
    <row r="118" spans="1:9" ht="16.5" x14ac:dyDescent="0.2">
      <c r="A118" s="48">
        <v>112</v>
      </c>
      <c r="B118" s="51" t="s">
        <v>148</v>
      </c>
      <c r="C118" s="9" t="s">
        <v>15</v>
      </c>
      <c r="D118" s="11">
        <v>1</v>
      </c>
      <c r="E118" s="10">
        <f>ROUND(AVERAGE('Lote 3 Ferreteria'!E118,'Lote 3 Ferreteria'!H118,'Lote 3 Ferreteria'!K118),0)</f>
        <v>19027</v>
      </c>
      <c r="F118" s="57">
        <f>ROUND(E118*5%,0)</f>
        <v>951</v>
      </c>
      <c r="G118" s="65">
        <f t="shared" si="5"/>
        <v>19978</v>
      </c>
      <c r="I118" s="47"/>
    </row>
    <row r="119" spans="1:9" ht="16.5" x14ac:dyDescent="0.2">
      <c r="A119" s="48">
        <v>113</v>
      </c>
      <c r="B119" s="51" t="s">
        <v>149</v>
      </c>
      <c r="C119" s="12" t="s">
        <v>28</v>
      </c>
      <c r="D119" s="11">
        <v>1</v>
      </c>
      <c r="E119" s="10">
        <f>ROUND(AVERAGE('Lote 3 Ferreteria'!E119,'Lote 3 Ferreteria'!H119,'Lote 3 Ferreteria'!K119),0)</f>
        <v>34910</v>
      </c>
      <c r="F119" s="10">
        <f>ROUND(E119*19%,0)</f>
        <v>6633</v>
      </c>
      <c r="G119" s="65">
        <f t="shared" si="5"/>
        <v>41543</v>
      </c>
      <c r="I119" s="47"/>
    </row>
    <row r="120" spans="1:9" ht="16.5" x14ac:dyDescent="0.2">
      <c r="A120" s="48">
        <v>114</v>
      </c>
      <c r="B120" s="51" t="s">
        <v>150</v>
      </c>
      <c r="C120" s="12" t="s">
        <v>28</v>
      </c>
      <c r="D120" s="11">
        <v>1</v>
      </c>
      <c r="E120" s="10">
        <f>ROUND(AVERAGE('Lote 3 Ferreteria'!E120,'Lote 3 Ferreteria'!H120,'Lote 3 Ferreteria'!K120),0)</f>
        <v>182740</v>
      </c>
      <c r="F120" s="10">
        <f>ROUND(E120*19%,0)</f>
        <v>34721</v>
      </c>
      <c r="G120" s="65">
        <f t="shared" si="5"/>
        <v>217461</v>
      </c>
      <c r="I120" s="47"/>
    </row>
    <row r="121" spans="1:9" ht="16.5" x14ac:dyDescent="0.2">
      <c r="A121" s="48">
        <v>115</v>
      </c>
      <c r="B121" s="51" t="s">
        <v>151</v>
      </c>
      <c r="C121" s="9" t="s">
        <v>37</v>
      </c>
      <c r="D121" s="11">
        <v>1</v>
      </c>
      <c r="E121" s="10">
        <f>ROUND(AVERAGE('Lote 3 Ferreteria'!E121,'Lote 3 Ferreteria'!H121,'Lote 3 Ferreteria'!K121),0)</f>
        <v>20926</v>
      </c>
      <c r="F121" s="10">
        <f>ROUND(E121*19%,0)</f>
        <v>3976</v>
      </c>
      <c r="G121" s="65">
        <f t="shared" si="5"/>
        <v>24902</v>
      </c>
      <c r="I121" s="47"/>
    </row>
    <row r="122" spans="1:9" ht="16.5" x14ac:dyDescent="0.2">
      <c r="A122" s="48">
        <v>116</v>
      </c>
      <c r="B122" s="51" t="s">
        <v>152</v>
      </c>
      <c r="C122" s="12" t="s">
        <v>38</v>
      </c>
      <c r="D122" s="11">
        <v>1</v>
      </c>
      <c r="E122" s="10">
        <f>ROUND(AVERAGE('Lote 3 Ferreteria'!E122,'Lote 3 Ferreteria'!H122,'Lote 3 Ferreteria'!K122),0)</f>
        <v>15365</v>
      </c>
      <c r="F122" s="10">
        <f>ROUND(E122*19%,0)</f>
        <v>2919</v>
      </c>
      <c r="G122" s="65">
        <f t="shared" si="5"/>
        <v>18284</v>
      </c>
      <c r="I122" s="47"/>
    </row>
    <row r="123" spans="1:9" ht="16.5" x14ac:dyDescent="0.2">
      <c r="A123" s="48">
        <v>117</v>
      </c>
      <c r="B123" s="51" t="s">
        <v>39</v>
      </c>
      <c r="C123" s="12" t="s">
        <v>15</v>
      </c>
      <c r="D123" s="11">
        <v>1</v>
      </c>
      <c r="E123" s="10">
        <f>ROUND(AVERAGE('Lote 3 Ferreteria'!E123,'Lote 3 Ferreteria'!H123,'Lote 3 Ferreteria'!K123),0)</f>
        <v>36706</v>
      </c>
      <c r="F123" s="10">
        <f>ROUND(E123*19%,0)</f>
        <v>6974</v>
      </c>
      <c r="G123" s="65">
        <f t="shared" si="5"/>
        <v>43680</v>
      </c>
      <c r="I123" s="47"/>
    </row>
    <row r="124" spans="1:9" ht="16.5" x14ac:dyDescent="0.2">
      <c r="A124" s="48">
        <v>118</v>
      </c>
      <c r="B124" s="51" t="s">
        <v>153</v>
      </c>
      <c r="C124" s="12" t="s">
        <v>15</v>
      </c>
      <c r="D124" s="11">
        <v>1</v>
      </c>
      <c r="E124" s="10">
        <f>ROUND(AVERAGE('Lote 3 Ferreteria'!E124,'Lote 3 Ferreteria'!H124,'Lote 3 Ferreteria'!K124),0)</f>
        <v>83600</v>
      </c>
      <c r="F124" s="57">
        <f>ROUND(E124*5%,0)</f>
        <v>4180</v>
      </c>
      <c r="G124" s="65">
        <f t="shared" si="5"/>
        <v>87780</v>
      </c>
      <c r="I124" s="47"/>
    </row>
    <row r="125" spans="1:9" ht="16.5" x14ac:dyDescent="0.2">
      <c r="A125" s="48">
        <v>119</v>
      </c>
      <c r="B125" s="51" t="s">
        <v>154</v>
      </c>
      <c r="C125" s="12" t="s">
        <v>15</v>
      </c>
      <c r="D125" s="11">
        <v>1</v>
      </c>
      <c r="E125" s="10">
        <f>ROUND(AVERAGE('Lote 3 Ferreteria'!E125,'Lote 3 Ferreteria'!H125,'Lote 3 Ferreteria'!K125),0)</f>
        <v>459683</v>
      </c>
      <c r="F125" s="10">
        <f t="shared" ref="F125:F135" si="7">ROUND(E125*19%,0)</f>
        <v>87340</v>
      </c>
      <c r="G125" s="65">
        <f t="shared" si="5"/>
        <v>547023</v>
      </c>
      <c r="I125" s="47"/>
    </row>
    <row r="126" spans="1:9" ht="16.5" x14ac:dyDescent="0.2">
      <c r="A126" s="48">
        <v>120</v>
      </c>
      <c r="B126" s="51" t="s">
        <v>155</v>
      </c>
      <c r="C126" s="17" t="s">
        <v>15</v>
      </c>
      <c r="D126" s="11">
        <v>1</v>
      </c>
      <c r="E126" s="10">
        <f>ROUND(AVERAGE('Lote 3 Ferreteria'!E126,'Lote 3 Ferreteria'!H126,'Lote 3 Ferreteria'!K126),0)</f>
        <v>13777</v>
      </c>
      <c r="F126" s="10">
        <f t="shared" si="7"/>
        <v>2618</v>
      </c>
      <c r="G126" s="65">
        <f t="shared" si="5"/>
        <v>16395</v>
      </c>
      <c r="I126" s="47"/>
    </row>
    <row r="127" spans="1:9" ht="16.5" x14ac:dyDescent="0.2">
      <c r="A127" s="48">
        <v>121</v>
      </c>
      <c r="B127" s="51" t="s">
        <v>156</v>
      </c>
      <c r="C127" s="17" t="s">
        <v>15</v>
      </c>
      <c r="D127" s="11">
        <v>1</v>
      </c>
      <c r="E127" s="10">
        <f>ROUND(AVERAGE('Lote 3 Ferreteria'!E127,'Lote 3 Ferreteria'!H127,'Lote 3 Ferreteria'!K127),0)</f>
        <v>4902</v>
      </c>
      <c r="F127" s="10">
        <f t="shared" si="7"/>
        <v>931</v>
      </c>
      <c r="G127" s="65">
        <f t="shared" si="5"/>
        <v>5833</v>
      </c>
      <c r="I127" s="47"/>
    </row>
    <row r="128" spans="1:9" ht="16.5" x14ac:dyDescent="0.2">
      <c r="A128" s="48">
        <v>122</v>
      </c>
      <c r="B128" s="51" t="s">
        <v>157</v>
      </c>
      <c r="C128" s="17" t="s">
        <v>15</v>
      </c>
      <c r="D128" s="11">
        <v>1</v>
      </c>
      <c r="E128" s="10">
        <f>ROUND(AVERAGE('Lote 3 Ferreteria'!E128,'Lote 3 Ferreteria'!H128,'Lote 3 Ferreteria'!K128),0)</f>
        <v>9012</v>
      </c>
      <c r="F128" s="10">
        <f t="shared" si="7"/>
        <v>1712</v>
      </c>
      <c r="G128" s="65">
        <f t="shared" si="5"/>
        <v>10724</v>
      </c>
      <c r="I128" s="47"/>
    </row>
    <row r="129" spans="1:9" ht="16.5" x14ac:dyDescent="0.2">
      <c r="A129" s="48">
        <v>123</v>
      </c>
      <c r="B129" s="51" t="s">
        <v>158</v>
      </c>
      <c r="C129" s="12" t="s">
        <v>30</v>
      </c>
      <c r="D129" s="11">
        <v>1</v>
      </c>
      <c r="E129" s="10">
        <f>ROUND(AVERAGE('Lote 3 Ferreteria'!E129,'Lote 3 Ferreteria'!H129,'Lote 3 Ferreteria'!K129),0)</f>
        <v>2810733</v>
      </c>
      <c r="F129" s="10">
        <f t="shared" si="7"/>
        <v>534039</v>
      </c>
      <c r="G129" s="65">
        <f t="shared" si="5"/>
        <v>3344772</v>
      </c>
      <c r="I129" s="47"/>
    </row>
    <row r="130" spans="1:9" ht="16.5" x14ac:dyDescent="0.2">
      <c r="A130" s="48">
        <v>124</v>
      </c>
      <c r="B130" s="51" t="s">
        <v>159</v>
      </c>
      <c r="C130" s="18" t="s">
        <v>15</v>
      </c>
      <c r="D130" s="11">
        <v>1</v>
      </c>
      <c r="E130" s="10">
        <f>ROUND(AVERAGE('Lote 3 Ferreteria'!E130,'Lote 3 Ferreteria'!H130,'Lote 3 Ferreteria'!K130),0)</f>
        <v>24758</v>
      </c>
      <c r="F130" s="10">
        <f t="shared" si="7"/>
        <v>4704</v>
      </c>
      <c r="G130" s="65">
        <f t="shared" si="5"/>
        <v>29462</v>
      </c>
      <c r="I130" s="47"/>
    </row>
    <row r="131" spans="1:9" ht="16.5" x14ac:dyDescent="0.2">
      <c r="A131" s="48">
        <v>125</v>
      </c>
      <c r="B131" s="51" t="s">
        <v>160</v>
      </c>
      <c r="C131" s="18" t="s">
        <v>15</v>
      </c>
      <c r="D131" s="11">
        <v>1</v>
      </c>
      <c r="E131" s="10">
        <f>ROUND(AVERAGE('Lote 3 Ferreteria'!E131,'Lote 3 Ferreteria'!H131,'Lote 3 Ferreteria'!K131),0)</f>
        <v>88054</v>
      </c>
      <c r="F131" s="10">
        <f t="shared" si="7"/>
        <v>16730</v>
      </c>
      <c r="G131" s="65">
        <f t="shared" si="5"/>
        <v>104784</v>
      </c>
      <c r="I131" s="47"/>
    </row>
    <row r="132" spans="1:9" ht="16.5" x14ac:dyDescent="0.2">
      <c r="A132" s="48">
        <v>126</v>
      </c>
      <c r="B132" s="51" t="s">
        <v>161</v>
      </c>
      <c r="C132" s="12" t="s">
        <v>15</v>
      </c>
      <c r="D132" s="11">
        <v>1</v>
      </c>
      <c r="E132" s="10">
        <f>ROUND(AVERAGE('Lote 3 Ferreteria'!E132,'Lote 3 Ferreteria'!H132,'Lote 3 Ferreteria'!K132),0)</f>
        <v>54248</v>
      </c>
      <c r="F132" s="10">
        <f t="shared" si="7"/>
        <v>10307</v>
      </c>
      <c r="G132" s="65">
        <f t="shared" si="5"/>
        <v>64555</v>
      </c>
      <c r="I132" s="47"/>
    </row>
    <row r="133" spans="1:9" ht="16.5" x14ac:dyDescent="0.2">
      <c r="A133" s="48">
        <v>127</v>
      </c>
      <c r="B133" s="51" t="s">
        <v>162</v>
      </c>
      <c r="C133" s="12" t="s">
        <v>15</v>
      </c>
      <c r="D133" s="11">
        <v>1</v>
      </c>
      <c r="E133" s="10">
        <f>ROUND(AVERAGE('Lote 3 Ferreteria'!E133,'Lote 3 Ferreteria'!H133,'Lote 3 Ferreteria'!K133),0)</f>
        <v>122587</v>
      </c>
      <c r="F133" s="10">
        <f t="shared" si="7"/>
        <v>23292</v>
      </c>
      <c r="G133" s="65">
        <f t="shared" si="5"/>
        <v>145879</v>
      </c>
      <c r="I133" s="47"/>
    </row>
    <row r="134" spans="1:9" ht="16.5" x14ac:dyDescent="0.2">
      <c r="A134" s="48">
        <v>128</v>
      </c>
      <c r="B134" s="51" t="s">
        <v>163</v>
      </c>
      <c r="C134" s="12" t="s">
        <v>15</v>
      </c>
      <c r="D134" s="11">
        <v>1</v>
      </c>
      <c r="E134" s="10">
        <f>ROUND(AVERAGE('Lote 3 Ferreteria'!E134,'Lote 3 Ferreteria'!H134,'Lote 3 Ferreteria'!K134),0)</f>
        <v>83497</v>
      </c>
      <c r="F134" s="10">
        <f t="shared" si="7"/>
        <v>15864</v>
      </c>
      <c r="G134" s="65">
        <f t="shared" ref="G134:G194" si="8">+ROUND(E134+F134,0)</f>
        <v>99361</v>
      </c>
      <c r="I134" s="47"/>
    </row>
    <row r="135" spans="1:9" ht="16.5" x14ac:dyDescent="0.2">
      <c r="A135" s="48">
        <v>129</v>
      </c>
      <c r="B135" s="51" t="s">
        <v>164</v>
      </c>
      <c r="C135" s="12" t="s">
        <v>15</v>
      </c>
      <c r="D135" s="11">
        <v>1</v>
      </c>
      <c r="E135" s="10">
        <f>ROUND(AVERAGE('Lote 3 Ferreteria'!E135,'Lote 3 Ferreteria'!H135,'Lote 3 Ferreteria'!K135),0)</f>
        <v>88780</v>
      </c>
      <c r="F135" s="10">
        <f t="shared" si="7"/>
        <v>16868</v>
      </c>
      <c r="G135" s="65">
        <f t="shared" si="8"/>
        <v>105648</v>
      </c>
      <c r="I135" s="47"/>
    </row>
    <row r="136" spans="1:9" ht="16.5" x14ac:dyDescent="0.2">
      <c r="A136" s="48">
        <v>130</v>
      </c>
      <c r="B136" s="51" t="s">
        <v>165</v>
      </c>
      <c r="C136" s="12" t="s">
        <v>15</v>
      </c>
      <c r="D136" s="11">
        <v>1</v>
      </c>
      <c r="E136" s="10">
        <f>ROUND(AVERAGE('Lote 3 Ferreteria'!E136,'Lote 3 Ferreteria'!H136,'Lote 3 Ferreteria'!K136),0)</f>
        <v>176697</v>
      </c>
      <c r="F136" s="57">
        <f>ROUND(E136*5%,0)</f>
        <v>8835</v>
      </c>
      <c r="G136" s="65">
        <f t="shared" si="8"/>
        <v>185532</v>
      </c>
      <c r="I136" s="47"/>
    </row>
    <row r="137" spans="1:9" ht="16.5" x14ac:dyDescent="0.2">
      <c r="A137" s="48">
        <v>131</v>
      </c>
      <c r="B137" s="51" t="s">
        <v>40</v>
      </c>
      <c r="C137" s="12" t="s">
        <v>15</v>
      </c>
      <c r="D137" s="11">
        <v>1</v>
      </c>
      <c r="E137" s="10">
        <f>ROUND(AVERAGE('Lote 3 Ferreteria'!E137,'Lote 3 Ferreteria'!H137,'Lote 3 Ferreteria'!K137),0)</f>
        <v>142683</v>
      </c>
      <c r="F137" s="10">
        <f t="shared" ref="F137:F146" si="9">ROUND(E137*19%,0)</f>
        <v>27110</v>
      </c>
      <c r="G137" s="65">
        <f t="shared" si="8"/>
        <v>169793</v>
      </c>
      <c r="I137" s="47"/>
    </row>
    <row r="138" spans="1:9" ht="16.5" x14ac:dyDescent="0.2">
      <c r="A138" s="48">
        <v>132</v>
      </c>
      <c r="B138" s="80" t="s">
        <v>41</v>
      </c>
      <c r="C138" s="75" t="s">
        <v>15</v>
      </c>
      <c r="D138" s="81">
        <v>1</v>
      </c>
      <c r="E138" s="10">
        <f>ROUND(AVERAGE('Lote 3 Ferreteria'!E138,'Lote 3 Ferreteria'!H138,'Lote 3 Ferreteria'!K138),0)</f>
        <v>17161</v>
      </c>
      <c r="F138" s="10">
        <f t="shared" si="9"/>
        <v>3261</v>
      </c>
      <c r="G138" s="65">
        <f t="shared" si="8"/>
        <v>20422</v>
      </c>
      <c r="I138" s="47"/>
    </row>
    <row r="139" spans="1:9" ht="16.5" x14ac:dyDescent="0.2">
      <c r="A139" s="48">
        <v>133</v>
      </c>
      <c r="B139" s="51" t="s">
        <v>42</v>
      </c>
      <c r="C139" s="12" t="s">
        <v>15</v>
      </c>
      <c r="D139" s="11">
        <v>1</v>
      </c>
      <c r="E139" s="10">
        <f>ROUND(AVERAGE('Lote 3 Ferreteria'!E139,'Lote 3 Ferreteria'!H139,'Lote 3 Ferreteria'!K139),0)</f>
        <v>21133</v>
      </c>
      <c r="F139" s="10">
        <f t="shared" si="9"/>
        <v>4015</v>
      </c>
      <c r="G139" s="65">
        <f t="shared" si="8"/>
        <v>25148</v>
      </c>
      <c r="I139" s="47"/>
    </row>
    <row r="140" spans="1:9" ht="16.5" x14ac:dyDescent="0.2">
      <c r="A140" s="48">
        <v>134</v>
      </c>
      <c r="B140" s="80" t="s">
        <v>43</v>
      </c>
      <c r="C140" s="75" t="s">
        <v>15</v>
      </c>
      <c r="D140" s="81">
        <v>1</v>
      </c>
      <c r="E140" s="10">
        <f>ROUND(AVERAGE('Lote 3 Ferreteria'!E140,'Lote 3 Ferreteria'!H140,'Lote 3 Ferreteria'!K140),0)</f>
        <v>17161</v>
      </c>
      <c r="F140" s="10">
        <f t="shared" si="9"/>
        <v>3261</v>
      </c>
      <c r="G140" s="65">
        <f t="shared" si="8"/>
        <v>20422</v>
      </c>
      <c r="I140" s="47"/>
    </row>
    <row r="141" spans="1:9" ht="16.5" x14ac:dyDescent="0.2">
      <c r="A141" s="48">
        <v>135</v>
      </c>
      <c r="B141" s="51" t="s">
        <v>166</v>
      </c>
      <c r="C141" s="9" t="s">
        <v>15</v>
      </c>
      <c r="D141" s="11">
        <v>1</v>
      </c>
      <c r="E141" s="10">
        <f>ROUND(AVERAGE('Lote 3 Ferreteria'!E141,'Lote 3 Ferreteria'!H141,'Lote 3 Ferreteria'!K141),0)</f>
        <v>58150</v>
      </c>
      <c r="F141" s="10">
        <f t="shared" si="9"/>
        <v>11049</v>
      </c>
      <c r="G141" s="65">
        <f t="shared" si="8"/>
        <v>69199</v>
      </c>
      <c r="I141" s="47"/>
    </row>
    <row r="142" spans="1:9" ht="16.5" x14ac:dyDescent="0.2">
      <c r="A142" s="48">
        <v>136</v>
      </c>
      <c r="B142" s="51" t="s">
        <v>167</v>
      </c>
      <c r="C142" s="9" t="s">
        <v>44</v>
      </c>
      <c r="D142" s="11">
        <v>1</v>
      </c>
      <c r="E142" s="10">
        <f>ROUND(AVERAGE('Lote 3 Ferreteria'!E142,'Lote 3 Ferreteria'!H142,'Lote 3 Ferreteria'!K142),0)</f>
        <v>2324667</v>
      </c>
      <c r="F142" s="10">
        <f t="shared" si="9"/>
        <v>441687</v>
      </c>
      <c r="G142" s="65">
        <f t="shared" si="8"/>
        <v>2766354</v>
      </c>
      <c r="I142" s="47"/>
    </row>
    <row r="143" spans="1:9" ht="16.5" x14ac:dyDescent="0.2">
      <c r="A143" s="48">
        <v>137</v>
      </c>
      <c r="B143" s="80" t="s">
        <v>168</v>
      </c>
      <c r="C143" s="75" t="s">
        <v>15</v>
      </c>
      <c r="D143" s="81">
        <v>1</v>
      </c>
      <c r="E143" s="10">
        <f>ROUND(AVERAGE('Lote 3 Ferreteria'!E143,'Lote 3 Ferreteria'!H143,'Lote 3 Ferreteria'!K143),0)</f>
        <v>877033</v>
      </c>
      <c r="F143" s="10">
        <f t="shared" si="9"/>
        <v>166636</v>
      </c>
      <c r="G143" s="65">
        <f t="shared" si="8"/>
        <v>1043669</v>
      </c>
      <c r="I143" s="47"/>
    </row>
    <row r="144" spans="1:9" ht="16.5" x14ac:dyDescent="0.2">
      <c r="A144" s="48">
        <v>138</v>
      </c>
      <c r="B144" s="51" t="s">
        <v>169</v>
      </c>
      <c r="C144" s="12" t="s">
        <v>15</v>
      </c>
      <c r="D144" s="11">
        <v>1</v>
      </c>
      <c r="E144" s="10">
        <f>ROUND(AVERAGE('Lote 3 Ferreteria'!E144,'Lote 3 Ferreteria'!H144,'Lote 3 Ferreteria'!K144),0)</f>
        <v>109913</v>
      </c>
      <c r="F144" s="10">
        <f t="shared" si="9"/>
        <v>20883</v>
      </c>
      <c r="G144" s="65">
        <f t="shared" si="8"/>
        <v>130796</v>
      </c>
      <c r="I144" s="47"/>
    </row>
    <row r="145" spans="1:9" ht="16.5" x14ac:dyDescent="0.2">
      <c r="A145" s="48">
        <v>139</v>
      </c>
      <c r="B145" s="51" t="s">
        <v>170</v>
      </c>
      <c r="C145" s="12" t="s">
        <v>15</v>
      </c>
      <c r="D145" s="11">
        <v>1</v>
      </c>
      <c r="E145" s="10">
        <f>ROUND(AVERAGE('Lote 3 Ferreteria'!E145,'Lote 3 Ferreteria'!H145,'Lote 3 Ferreteria'!K145),0)</f>
        <v>612867</v>
      </c>
      <c r="F145" s="10">
        <f t="shared" si="9"/>
        <v>116445</v>
      </c>
      <c r="G145" s="65">
        <f t="shared" si="8"/>
        <v>729312</v>
      </c>
      <c r="I145" s="47"/>
    </row>
    <row r="146" spans="1:9" ht="16.5" x14ac:dyDescent="0.2">
      <c r="A146" s="48">
        <v>140</v>
      </c>
      <c r="B146" s="51" t="s">
        <v>171</v>
      </c>
      <c r="C146" s="12" t="s">
        <v>37</v>
      </c>
      <c r="D146" s="11">
        <v>1</v>
      </c>
      <c r="E146" s="10">
        <f>ROUND(AVERAGE('Lote 3 Ferreteria'!E146,'Lote 3 Ferreteria'!H146,'Lote 3 Ferreteria'!K146),0)</f>
        <v>378</v>
      </c>
      <c r="F146" s="10">
        <f t="shared" si="9"/>
        <v>72</v>
      </c>
      <c r="G146" s="65">
        <f t="shared" si="8"/>
        <v>450</v>
      </c>
      <c r="I146" s="47"/>
    </row>
    <row r="147" spans="1:9" ht="16.5" x14ac:dyDescent="0.2">
      <c r="A147" s="48">
        <v>141</v>
      </c>
      <c r="B147" s="51" t="s">
        <v>172</v>
      </c>
      <c r="C147" s="12" t="s">
        <v>15</v>
      </c>
      <c r="D147" s="11">
        <v>1</v>
      </c>
      <c r="E147" s="10">
        <f>ROUND(AVERAGE('Lote 3 Ferreteria'!E147,'Lote 3 Ferreteria'!H147,'Lote 3 Ferreteria'!K147),0)</f>
        <v>30663</v>
      </c>
      <c r="F147" s="57">
        <f>ROUND(E147*5%,0)</f>
        <v>1533</v>
      </c>
      <c r="G147" s="65">
        <f t="shared" si="8"/>
        <v>32196</v>
      </c>
      <c r="I147" s="47"/>
    </row>
    <row r="148" spans="1:9" ht="16.5" x14ac:dyDescent="0.2">
      <c r="A148" s="48">
        <v>142</v>
      </c>
      <c r="B148" s="51" t="s">
        <v>173</v>
      </c>
      <c r="C148" s="12" t="s">
        <v>28</v>
      </c>
      <c r="D148" s="11">
        <v>1</v>
      </c>
      <c r="E148" s="10">
        <f>ROUND(AVERAGE('Lote 3 Ferreteria'!E148,'Lote 3 Ferreteria'!H148,'Lote 3 Ferreteria'!K148),0)</f>
        <v>180737</v>
      </c>
      <c r="F148" s="10">
        <f t="shared" ref="F148:F175" si="10">ROUND(E148*19%,0)</f>
        <v>34340</v>
      </c>
      <c r="G148" s="65">
        <f t="shared" si="8"/>
        <v>215077</v>
      </c>
      <c r="I148" s="47"/>
    </row>
    <row r="149" spans="1:9" ht="16.5" x14ac:dyDescent="0.2">
      <c r="A149" s="48">
        <v>143</v>
      </c>
      <c r="B149" s="51" t="s">
        <v>45</v>
      </c>
      <c r="C149" s="9" t="s">
        <v>15</v>
      </c>
      <c r="D149" s="11">
        <v>1</v>
      </c>
      <c r="E149" s="10">
        <f>ROUND(AVERAGE('Lote 3 Ferreteria'!E149,'Lote 3 Ferreteria'!H149,'Lote 3 Ferreteria'!K149),0)</f>
        <v>22029</v>
      </c>
      <c r="F149" s="10">
        <f t="shared" si="10"/>
        <v>4186</v>
      </c>
      <c r="G149" s="65">
        <f t="shared" si="8"/>
        <v>26215</v>
      </c>
      <c r="I149" s="47"/>
    </row>
    <row r="150" spans="1:9" ht="16.5" x14ac:dyDescent="0.2">
      <c r="A150" s="48">
        <v>144</v>
      </c>
      <c r="B150" s="51" t="s">
        <v>174</v>
      </c>
      <c r="C150" s="9" t="s">
        <v>15</v>
      </c>
      <c r="D150" s="11">
        <v>1</v>
      </c>
      <c r="E150" s="10">
        <f>ROUND(AVERAGE('Lote 3 Ferreteria'!E150,'Lote 3 Ferreteria'!H150,'Lote 3 Ferreteria'!K150),0)</f>
        <v>64503</v>
      </c>
      <c r="F150" s="10">
        <f t="shared" si="10"/>
        <v>12256</v>
      </c>
      <c r="G150" s="65">
        <f t="shared" si="8"/>
        <v>76759</v>
      </c>
      <c r="I150" s="47"/>
    </row>
    <row r="151" spans="1:9" ht="16.5" x14ac:dyDescent="0.2">
      <c r="A151" s="48">
        <v>145</v>
      </c>
      <c r="B151" s="51" t="s">
        <v>175</v>
      </c>
      <c r="C151" s="9" t="s">
        <v>15</v>
      </c>
      <c r="D151" s="11">
        <v>1</v>
      </c>
      <c r="E151" s="10">
        <f>ROUND(AVERAGE('Lote 3 Ferreteria'!E151,'Lote 3 Ferreteria'!H151,'Lote 3 Ferreteria'!K151),0)</f>
        <v>79283</v>
      </c>
      <c r="F151" s="10">
        <f t="shared" si="10"/>
        <v>15064</v>
      </c>
      <c r="G151" s="65">
        <f t="shared" si="8"/>
        <v>94347</v>
      </c>
      <c r="I151" s="47"/>
    </row>
    <row r="152" spans="1:9" ht="16.5" x14ac:dyDescent="0.2">
      <c r="A152" s="48">
        <v>146</v>
      </c>
      <c r="B152" s="51" t="s">
        <v>176</v>
      </c>
      <c r="C152" s="12" t="s">
        <v>15</v>
      </c>
      <c r="D152" s="11">
        <v>1</v>
      </c>
      <c r="E152" s="10">
        <f>ROUND(AVERAGE('Lote 3 Ferreteria'!E152,'Lote 3 Ferreteria'!H152,'Lote 3 Ferreteria'!K152),0)</f>
        <v>100209</v>
      </c>
      <c r="F152" s="10">
        <f t="shared" si="10"/>
        <v>19040</v>
      </c>
      <c r="G152" s="65">
        <f t="shared" si="8"/>
        <v>119249</v>
      </c>
      <c r="I152" s="47"/>
    </row>
    <row r="153" spans="1:9" ht="16.5" x14ac:dyDescent="0.2">
      <c r="A153" s="48">
        <v>147</v>
      </c>
      <c r="B153" s="51" t="s">
        <v>46</v>
      </c>
      <c r="C153" s="12" t="s">
        <v>15</v>
      </c>
      <c r="D153" s="11">
        <v>1</v>
      </c>
      <c r="E153" s="10">
        <f>ROUND(AVERAGE('Lote 3 Ferreteria'!E153,'Lote 3 Ferreteria'!H153,'Lote 3 Ferreteria'!K153),0)</f>
        <v>202907</v>
      </c>
      <c r="F153" s="10">
        <f t="shared" si="10"/>
        <v>38552</v>
      </c>
      <c r="G153" s="65">
        <f t="shared" si="8"/>
        <v>241459</v>
      </c>
      <c r="I153" s="47"/>
    </row>
    <row r="154" spans="1:9" ht="16.5" x14ac:dyDescent="0.2">
      <c r="A154" s="48">
        <v>148</v>
      </c>
      <c r="B154" s="51" t="s">
        <v>177</v>
      </c>
      <c r="C154" s="12" t="s">
        <v>47</v>
      </c>
      <c r="D154" s="11">
        <v>1</v>
      </c>
      <c r="E154" s="10">
        <f>ROUND(AVERAGE('Lote 3 Ferreteria'!E154,'Lote 3 Ferreteria'!H154,'Lote 3 Ferreteria'!K154),0)</f>
        <v>16713</v>
      </c>
      <c r="F154" s="10">
        <f t="shared" si="10"/>
        <v>3175</v>
      </c>
      <c r="G154" s="65">
        <f t="shared" si="8"/>
        <v>19888</v>
      </c>
      <c r="I154" s="47"/>
    </row>
    <row r="155" spans="1:9" ht="16.5" x14ac:dyDescent="0.2">
      <c r="A155" s="48">
        <v>149</v>
      </c>
      <c r="B155" s="51" t="s">
        <v>178</v>
      </c>
      <c r="C155" s="17" t="s">
        <v>15</v>
      </c>
      <c r="D155" s="11">
        <v>1</v>
      </c>
      <c r="E155" s="10">
        <f>ROUND(AVERAGE('Lote 3 Ferreteria'!E155,'Lote 3 Ferreteria'!H155,'Lote 3 Ferreteria'!K155),0)</f>
        <v>17264</v>
      </c>
      <c r="F155" s="10">
        <f t="shared" si="10"/>
        <v>3280</v>
      </c>
      <c r="G155" s="65">
        <f t="shared" si="8"/>
        <v>20544</v>
      </c>
      <c r="I155" s="47"/>
    </row>
    <row r="156" spans="1:9" ht="16.5" x14ac:dyDescent="0.2">
      <c r="A156" s="48">
        <v>150</v>
      </c>
      <c r="B156" s="51" t="s">
        <v>179</v>
      </c>
      <c r="C156" s="17" t="s">
        <v>15</v>
      </c>
      <c r="D156" s="11">
        <v>1</v>
      </c>
      <c r="E156" s="10">
        <f>ROUND(AVERAGE('Lote 3 Ferreteria'!E156,'Lote 3 Ferreteria'!H156,'Lote 3 Ferreteria'!K156),0)</f>
        <v>1103</v>
      </c>
      <c r="F156" s="10">
        <f t="shared" si="10"/>
        <v>210</v>
      </c>
      <c r="G156" s="65">
        <f t="shared" si="8"/>
        <v>1313</v>
      </c>
      <c r="I156" s="47"/>
    </row>
    <row r="157" spans="1:9" ht="16.5" x14ac:dyDescent="0.2">
      <c r="A157" s="48">
        <v>151</v>
      </c>
      <c r="B157" s="51" t="s">
        <v>180</v>
      </c>
      <c r="C157" s="17" t="s">
        <v>15</v>
      </c>
      <c r="D157" s="11">
        <v>1</v>
      </c>
      <c r="E157" s="10">
        <f>ROUND(AVERAGE('Lote 3 Ferreteria'!E157,'Lote 3 Ferreteria'!H157,'Lote 3 Ferreteria'!K157),0)</f>
        <v>17990</v>
      </c>
      <c r="F157" s="10">
        <f t="shared" si="10"/>
        <v>3418</v>
      </c>
      <c r="G157" s="65">
        <f t="shared" si="8"/>
        <v>21408</v>
      </c>
      <c r="I157" s="47"/>
    </row>
    <row r="158" spans="1:9" ht="16.5" x14ac:dyDescent="0.2">
      <c r="A158" s="48">
        <v>152</v>
      </c>
      <c r="B158" s="51" t="s">
        <v>181</v>
      </c>
      <c r="C158" s="17" t="s">
        <v>15</v>
      </c>
      <c r="D158" s="11">
        <v>1</v>
      </c>
      <c r="E158" s="10">
        <f>ROUND(AVERAGE('Lote 3 Ferreteria'!E158,'Lote 3 Ferreteria'!H158,'Lote 3 Ferreteria'!K158),0)</f>
        <v>17783</v>
      </c>
      <c r="F158" s="10">
        <f t="shared" si="10"/>
        <v>3379</v>
      </c>
      <c r="G158" s="65">
        <f t="shared" si="8"/>
        <v>21162</v>
      </c>
      <c r="I158" s="47"/>
    </row>
    <row r="159" spans="1:9" ht="16.5" x14ac:dyDescent="0.2">
      <c r="A159" s="48">
        <v>153</v>
      </c>
      <c r="B159" s="51" t="s">
        <v>182</v>
      </c>
      <c r="C159" s="17" t="s">
        <v>15</v>
      </c>
      <c r="D159" s="11">
        <v>1</v>
      </c>
      <c r="E159" s="10">
        <f>ROUND(AVERAGE('Lote 3 Ferreteria'!E159,'Lote 3 Ferreteria'!H159,'Lote 3 Ferreteria'!K159),0)</f>
        <v>9945</v>
      </c>
      <c r="F159" s="10">
        <f t="shared" si="10"/>
        <v>1890</v>
      </c>
      <c r="G159" s="65">
        <f t="shared" si="8"/>
        <v>11835</v>
      </c>
      <c r="I159" s="47"/>
    </row>
    <row r="160" spans="1:9" ht="16.5" x14ac:dyDescent="0.2">
      <c r="A160" s="48">
        <v>154</v>
      </c>
      <c r="B160" s="51" t="s">
        <v>183</v>
      </c>
      <c r="C160" s="17" t="s">
        <v>15</v>
      </c>
      <c r="D160" s="11">
        <v>1</v>
      </c>
      <c r="E160" s="10">
        <f>ROUND(AVERAGE('Lote 3 Ferreteria'!E160,'Lote 3 Ferreteria'!H160,'Lote 3 Ferreteria'!K160),0)</f>
        <v>70098</v>
      </c>
      <c r="F160" s="10">
        <f t="shared" si="10"/>
        <v>13319</v>
      </c>
      <c r="G160" s="65">
        <f t="shared" si="8"/>
        <v>83417</v>
      </c>
      <c r="I160" s="47"/>
    </row>
    <row r="161" spans="1:9" ht="25.5" x14ac:dyDescent="0.2">
      <c r="A161" s="48">
        <v>155</v>
      </c>
      <c r="B161" s="51" t="s">
        <v>184</v>
      </c>
      <c r="C161" s="17" t="s">
        <v>15</v>
      </c>
      <c r="D161" s="11">
        <v>1</v>
      </c>
      <c r="E161" s="10">
        <f>ROUND(AVERAGE('Lote 3 Ferreteria'!E161,'Lote 3 Ferreteria'!H161,'Lote 3 Ferreteria'!K161),0)</f>
        <v>618391</v>
      </c>
      <c r="F161" s="10">
        <f t="shared" si="10"/>
        <v>117494</v>
      </c>
      <c r="G161" s="65">
        <f t="shared" si="8"/>
        <v>735885</v>
      </c>
      <c r="I161" s="47"/>
    </row>
    <row r="162" spans="1:9" ht="16.5" x14ac:dyDescent="0.2">
      <c r="A162" s="48">
        <v>156</v>
      </c>
      <c r="B162" s="51" t="s">
        <v>185</v>
      </c>
      <c r="C162" s="17" t="s">
        <v>15</v>
      </c>
      <c r="D162" s="11">
        <v>1</v>
      </c>
      <c r="E162" s="10">
        <f>ROUND(AVERAGE('Lote 3 Ferreteria'!E162,'Lote 3 Ferreteria'!H162,'Lote 3 Ferreteria'!K162),0)</f>
        <v>327567</v>
      </c>
      <c r="F162" s="10">
        <f t="shared" si="10"/>
        <v>62238</v>
      </c>
      <c r="G162" s="65">
        <f t="shared" si="8"/>
        <v>389805</v>
      </c>
      <c r="I162" s="47"/>
    </row>
    <row r="163" spans="1:9" ht="16.5" x14ac:dyDescent="0.2">
      <c r="A163" s="48">
        <v>157</v>
      </c>
      <c r="B163" s="51" t="s">
        <v>186</v>
      </c>
      <c r="C163" s="18" t="s">
        <v>15</v>
      </c>
      <c r="D163" s="11">
        <v>1</v>
      </c>
      <c r="E163" s="10">
        <f>ROUND(AVERAGE('Lote 3 Ferreteria'!E163,'Lote 3 Ferreteria'!H163,'Lote 3 Ferreteria'!K163),0)</f>
        <v>19027</v>
      </c>
      <c r="F163" s="10">
        <f t="shared" si="10"/>
        <v>3615</v>
      </c>
      <c r="G163" s="65">
        <f t="shared" si="8"/>
        <v>22642</v>
      </c>
      <c r="I163" s="47"/>
    </row>
    <row r="164" spans="1:9" ht="16.5" x14ac:dyDescent="0.2">
      <c r="A164" s="48">
        <v>158</v>
      </c>
      <c r="B164" s="51" t="s">
        <v>187</v>
      </c>
      <c r="C164" s="18" t="s">
        <v>15</v>
      </c>
      <c r="D164" s="11">
        <v>1</v>
      </c>
      <c r="E164" s="10">
        <f>ROUND(AVERAGE('Lote 3 Ferreteria'!E164,'Lote 3 Ferreteria'!H164,'Lote 3 Ferreteria'!K164),0)</f>
        <v>1649503</v>
      </c>
      <c r="F164" s="10">
        <f t="shared" si="10"/>
        <v>313406</v>
      </c>
      <c r="G164" s="65">
        <f t="shared" si="8"/>
        <v>1962909</v>
      </c>
      <c r="I164" s="47"/>
    </row>
    <row r="165" spans="1:9" ht="16.5" x14ac:dyDescent="0.2">
      <c r="A165" s="48">
        <v>159</v>
      </c>
      <c r="B165" s="51" t="s">
        <v>188</v>
      </c>
      <c r="C165" s="18" t="s">
        <v>47</v>
      </c>
      <c r="D165" s="11">
        <v>1</v>
      </c>
      <c r="E165" s="10">
        <f>ROUND(AVERAGE('Lote 3 Ferreteria'!E165,'Lote 3 Ferreteria'!H165,'Lote 3 Ferreteria'!K165),0)</f>
        <v>17990</v>
      </c>
      <c r="F165" s="10">
        <f t="shared" si="10"/>
        <v>3418</v>
      </c>
      <c r="G165" s="65">
        <f t="shared" si="8"/>
        <v>21408</v>
      </c>
      <c r="I165" s="47"/>
    </row>
    <row r="166" spans="1:9" ht="16.5" x14ac:dyDescent="0.2">
      <c r="A166" s="48">
        <v>160</v>
      </c>
      <c r="B166" s="51" t="s">
        <v>189</v>
      </c>
      <c r="C166" s="18" t="s">
        <v>15</v>
      </c>
      <c r="D166" s="11">
        <v>1</v>
      </c>
      <c r="E166" s="10">
        <f>ROUND(AVERAGE('Lote 3 Ferreteria'!E166,'Lote 3 Ferreteria'!H166,'Lote 3 Ferreteria'!K166),0)</f>
        <v>9530</v>
      </c>
      <c r="F166" s="10">
        <f t="shared" si="10"/>
        <v>1811</v>
      </c>
      <c r="G166" s="65">
        <f t="shared" si="8"/>
        <v>11341</v>
      </c>
      <c r="I166" s="47"/>
    </row>
    <row r="167" spans="1:9" ht="16.5" x14ac:dyDescent="0.2">
      <c r="A167" s="48">
        <v>161</v>
      </c>
      <c r="B167" s="51" t="s">
        <v>190</v>
      </c>
      <c r="C167" s="18" t="s">
        <v>15</v>
      </c>
      <c r="D167" s="11">
        <v>1</v>
      </c>
      <c r="E167" s="10">
        <f>ROUND(AVERAGE('Lote 3 Ferreteria'!E167,'Lote 3 Ferreteria'!H167,'Lote 3 Ferreteria'!K167),0)</f>
        <v>585</v>
      </c>
      <c r="F167" s="10">
        <f t="shared" si="10"/>
        <v>111</v>
      </c>
      <c r="G167" s="65">
        <f t="shared" si="8"/>
        <v>696</v>
      </c>
      <c r="I167" s="47"/>
    </row>
    <row r="168" spans="1:9" ht="25.5" x14ac:dyDescent="0.2">
      <c r="A168" s="48">
        <v>162</v>
      </c>
      <c r="B168" s="51" t="s">
        <v>191</v>
      </c>
      <c r="C168" s="18" t="s">
        <v>15</v>
      </c>
      <c r="D168" s="11">
        <v>1</v>
      </c>
      <c r="E168" s="10">
        <f>ROUND(AVERAGE('Lote 3 Ferreteria'!E168,'Lote 3 Ferreteria'!H168,'Lote 3 Ferreteria'!K168),0)</f>
        <v>29593</v>
      </c>
      <c r="F168" s="10">
        <f t="shared" si="10"/>
        <v>5623</v>
      </c>
      <c r="G168" s="65">
        <f t="shared" si="8"/>
        <v>35216</v>
      </c>
      <c r="I168" s="47"/>
    </row>
    <row r="169" spans="1:9" ht="16.5" x14ac:dyDescent="0.2">
      <c r="A169" s="48">
        <v>163</v>
      </c>
      <c r="B169" s="51" t="s">
        <v>192</v>
      </c>
      <c r="C169" s="18" t="s">
        <v>15</v>
      </c>
      <c r="D169" s="11">
        <v>1</v>
      </c>
      <c r="E169" s="10">
        <f>ROUND(AVERAGE('Lote 3 Ferreteria'!E169,'Lote 3 Ferreteria'!H169,'Lote 3 Ferreteria'!K169),0)</f>
        <v>17990</v>
      </c>
      <c r="F169" s="10">
        <f t="shared" si="10"/>
        <v>3418</v>
      </c>
      <c r="G169" s="65">
        <f t="shared" si="8"/>
        <v>21408</v>
      </c>
      <c r="I169" s="47"/>
    </row>
    <row r="170" spans="1:9" ht="16.5" x14ac:dyDescent="0.2">
      <c r="A170" s="48">
        <v>164</v>
      </c>
      <c r="B170" s="51" t="s">
        <v>193</v>
      </c>
      <c r="C170" s="18" t="s">
        <v>15</v>
      </c>
      <c r="D170" s="11">
        <v>1</v>
      </c>
      <c r="E170" s="10">
        <f>ROUND(AVERAGE('Lote 3 Ferreteria'!E170,'Lote 3 Ferreteria'!H170,'Lote 3 Ferreteria'!K170),0)</f>
        <v>30456</v>
      </c>
      <c r="F170" s="10">
        <f t="shared" si="10"/>
        <v>5787</v>
      </c>
      <c r="G170" s="65">
        <f t="shared" si="8"/>
        <v>36243</v>
      </c>
      <c r="I170" s="47"/>
    </row>
    <row r="171" spans="1:9" ht="16.5" x14ac:dyDescent="0.2">
      <c r="A171" s="48">
        <v>165</v>
      </c>
      <c r="B171" s="51" t="s">
        <v>194</v>
      </c>
      <c r="C171" s="18" t="s">
        <v>15</v>
      </c>
      <c r="D171" s="11">
        <v>1</v>
      </c>
      <c r="E171" s="10">
        <f>ROUND(AVERAGE('Lote 3 Ferreteria'!E171,'Lote 3 Ferreteria'!H171,'Lote 3 Ferreteria'!K171),0)</f>
        <v>100417</v>
      </c>
      <c r="F171" s="10">
        <f t="shared" si="10"/>
        <v>19079</v>
      </c>
      <c r="G171" s="65">
        <f t="shared" si="8"/>
        <v>119496</v>
      </c>
      <c r="I171" s="47"/>
    </row>
    <row r="172" spans="1:9" ht="16.5" x14ac:dyDescent="0.2">
      <c r="A172" s="48">
        <v>166</v>
      </c>
      <c r="B172" s="51" t="s">
        <v>195</v>
      </c>
      <c r="C172" s="8" t="s">
        <v>15</v>
      </c>
      <c r="D172" s="11">
        <v>1</v>
      </c>
      <c r="E172" s="10">
        <f>ROUND(AVERAGE('Lote 3 Ferreteria'!E172,'Lote 3 Ferreteria'!H172,'Lote 3 Ferreteria'!K172),0)</f>
        <v>144583</v>
      </c>
      <c r="F172" s="10">
        <f t="shared" si="10"/>
        <v>27471</v>
      </c>
      <c r="G172" s="65">
        <f t="shared" si="8"/>
        <v>172054</v>
      </c>
      <c r="I172" s="47"/>
    </row>
    <row r="173" spans="1:9" ht="16.5" x14ac:dyDescent="0.2">
      <c r="A173" s="48">
        <v>167</v>
      </c>
      <c r="B173" s="51" t="s">
        <v>196</v>
      </c>
      <c r="C173" s="18" t="s">
        <v>15</v>
      </c>
      <c r="D173" s="11">
        <v>1</v>
      </c>
      <c r="E173" s="10">
        <f>ROUND(AVERAGE('Lote 3 Ferreteria'!E173,'Lote 3 Ferreteria'!H173,'Lote 3 Ferreteria'!K173),0)</f>
        <v>1891433</v>
      </c>
      <c r="F173" s="10">
        <f t="shared" si="10"/>
        <v>359372</v>
      </c>
      <c r="G173" s="65">
        <f t="shared" si="8"/>
        <v>2250805</v>
      </c>
      <c r="I173" s="47"/>
    </row>
    <row r="174" spans="1:9" ht="16.5" x14ac:dyDescent="0.2">
      <c r="A174" s="48">
        <v>168</v>
      </c>
      <c r="B174" s="51" t="s">
        <v>197</v>
      </c>
      <c r="C174" s="18" t="s">
        <v>15</v>
      </c>
      <c r="D174" s="8">
        <v>1</v>
      </c>
      <c r="E174" s="10">
        <f>ROUND(AVERAGE('Lote 3 Ferreteria'!E174,'Lote 3 Ferreteria'!H174,'Lote 3 Ferreteria'!K174),0)</f>
        <v>163817</v>
      </c>
      <c r="F174" s="10">
        <f t="shared" si="10"/>
        <v>31125</v>
      </c>
      <c r="G174" s="65">
        <f t="shared" si="8"/>
        <v>194942</v>
      </c>
      <c r="I174" s="47"/>
    </row>
    <row r="175" spans="1:9" ht="25.5" x14ac:dyDescent="0.2">
      <c r="A175" s="48">
        <v>169</v>
      </c>
      <c r="B175" s="51" t="s">
        <v>198</v>
      </c>
      <c r="C175" s="18" t="s">
        <v>15</v>
      </c>
      <c r="D175" s="8">
        <v>1</v>
      </c>
      <c r="E175" s="10">
        <f>ROUND(AVERAGE('Lote 3 Ferreteria'!E175,'Lote 3 Ferreteria'!H175,'Lote 3 Ferreteria'!K175),0)</f>
        <v>144790</v>
      </c>
      <c r="F175" s="10">
        <f t="shared" si="10"/>
        <v>27510</v>
      </c>
      <c r="G175" s="65">
        <f t="shared" si="8"/>
        <v>172300</v>
      </c>
      <c r="I175" s="47"/>
    </row>
    <row r="176" spans="1:9" ht="16.5" x14ac:dyDescent="0.2">
      <c r="A176" s="48">
        <v>170</v>
      </c>
      <c r="B176" s="52" t="s">
        <v>199</v>
      </c>
      <c r="C176" s="18" t="s">
        <v>15</v>
      </c>
      <c r="D176" s="46">
        <v>1</v>
      </c>
      <c r="E176" s="10">
        <f>ROUND(AVERAGE('Lote 3 Ferreteria'!E176,'Lote 3 Ferreteria'!H176,'Lote 3 Ferreteria'!K176),0)</f>
        <v>209227</v>
      </c>
      <c r="F176" s="57">
        <f>ROUND(E176*5%,0)</f>
        <v>10461</v>
      </c>
      <c r="G176" s="65">
        <f t="shared" si="8"/>
        <v>219688</v>
      </c>
      <c r="I176" s="47"/>
    </row>
    <row r="177" spans="1:9" ht="16.5" x14ac:dyDescent="0.2">
      <c r="A177" s="48">
        <v>171</v>
      </c>
      <c r="B177" s="52" t="s">
        <v>200</v>
      </c>
      <c r="C177" s="18" t="s">
        <v>15</v>
      </c>
      <c r="D177" s="46">
        <v>1</v>
      </c>
      <c r="E177" s="10">
        <f>ROUND(AVERAGE('Lote 3 Ferreteria'!E177,'Lote 3 Ferreteria'!H177,'Lote 3 Ferreteria'!K177),0)</f>
        <v>113816</v>
      </c>
      <c r="F177" s="10">
        <f t="shared" ref="F177:F201" si="11">ROUND(E177*19%,0)</f>
        <v>21625</v>
      </c>
      <c r="G177" s="65">
        <f t="shared" si="8"/>
        <v>135441</v>
      </c>
      <c r="I177" s="47"/>
    </row>
    <row r="178" spans="1:9" ht="16.5" x14ac:dyDescent="0.2">
      <c r="A178" s="48">
        <v>172</v>
      </c>
      <c r="B178" s="52" t="s">
        <v>201</v>
      </c>
      <c r="C178" s="18" t="s">
        <v>15</v>
      </c>
      <c r="D178" s="46">
        <v>1</v>
      </c>
      <c r="E178" s="10">
        <f>ROUND(AVERAGE('Lote 3 Ferreteria'!E178,'Lote 3 Ferreteria'!H178,'Lote 3 Ferreteria'!K178),0)</f>
        <v>3423600</v>
      </c>
      <c r="F178" s="10">
        <f t="shared" si="11"/>
        <v>650484</v>
      </c>
      <c r="G178" s="65">
        <f t="shared" si="8"/>
        <v>4074084</v>
      </c>
      <c r="I178" s="47"/>
    </row>
    <row r="179" spans="1:9" ht="16.5" x14ac:dyDescent="0.2">
      <c r="A179" s="48">
        <v>173</v>
      </c>
      <c r="B179" s="52" t="s">
        <v>202</v>
      </c>
      <c r="C179" s="18" t="s">
        <v>15</v>
      </c>
      <c r="D179" s="46">
        <v>1</v>
      </c>
      <c r="E179" s="10">
        <f>ROUND(AVERAGE('Lote 3 Ferreteria'!E179,'Lote 3 Ferreteria'!H179,'Lote 3 Ferreteria'!K179),0)</f>
        <v>131495</v>
      </c>
      <c r="F179" s="10">
        <f t="shared" si="11"/>
        <v>24984</v>
      </c>
      <c r="G179" s="65">
        <f t="shared" si="8"/>
        <v>156479</v>
      </c>
      <c r="I179" s="47"/>
    </row>
    <row r="180" spans="1:9" ht="16.5" x14ac:dyDescent="0.2">
      <c r="A180" s="48">
        <v>174</v>
      </c>
      <c r="B180" s="52" t="s">
        <v>203</v>
      </c>
      <c r="C180" s="18" t="s">
        <v>15</v>
      </c>
      <c r="D180" s="46">
        <v>1</v>
      </c>
      <c r="E180" s="10">
        <f>ROUND(AVERAGE('Lote 3 Ferreteria'!E180,'Lote 3 Ferreteria'!H180,'Lote 3 Ferreteria'!K180),0)</f>
        <v>581167</v>
      </c>
      <c r="F180" s="10">
        <f t="shared" si="11"/>
        <v>110422</v>
      </c>
      <c r="G180" s="65">
        <f t="shared" si="8"/>
        <v>691589</v>
      </c>
      <c r="I180" s="47"/>
    </row>
    <row r="181" spans="1:9" ht="16.5" x14ac:dyDescent="0.2">
      <c r="A181" s="48">
        <v>175</v>
      </c>
      <c r="B181" s="52" t="s">
        <v>204</v>
      </c>
      <c r="C181" s="18" t="s">
        <v>15</v>
      </c>
      <c r="D181" s="46">
        <v>1</v>
      </c>
      <c r="E181" s="10">
        <f>ROUND(AVERAGE('Lote 3 Ferreteria'!E181,'Lote 3 Ferreteria'!H181,'Lote 3 Ferreteria'!K181),0)</f>
        <v>63400</v>
      </c>
      <c r="F181" s="10">
        <f t="shared" si="11"/>
        <v>12046</v>
      </c>
      <c r="G181" s="65">
        <f t="shared" si="8"/>
        <v>75446</v>
      </c>
      <c r="I181" s="47"/>
    </row>
    <row r="182" spans="1:9" ht="16.5" x14ac:dyDescent="0.2">
      <c r="A182" s="48">
        <v>176</v>
      </c>
      <c r="B182" s="53" t="s">
        <v>205</v>
      </c>
      <c r="C182" s="18" t="s">
        <v>15</v>
      </c>
      <c r="D182" s="46">
        <v>1</v>
      </c>
      <c r="E182" s="10">
        <f>ROUND(AVERAGE('Lote 3 Ferreteria'!E182,'Lote 3 Ferreteria'!H182,'Lote 3 Ferreteria'!K182),0)</f>
        <v>51267</v>
      </c>
      <c r="F182" s="10">
        <f t="shared" si="11"/>
        <v>9741</v>
      </c>
      <c r="G182" s="65">
        <f t="shared" si="8"/>
        <v>61008</v>
      </c>
      <c r="I182" s="47"/>
    </row>
    <row r="183" spans="1:9" ht="16.5" x14ac:dyDescent="0.2">
      <c r="A183" s="48">
        <v>177</v>
      </c>
      <c r="B183" s="52" t="s">
        <v>206</v>
      </c>
      <c r="C183" s="18" t="s">
        <v>15</v>
      </c>
      <c r="D183" s="46">
        <v>1</v>
      </c>
      <c r="E183" s="10">
        <f>ROUND(AVERAGE('Lote 3 Ferreteria'!E183,'Lote 3 Ferreteria'!H183,'Lote 3 Ferreteria'!K183),0)</f>
        <v>111813</v>
      </c>
      <c r="F183" s="10">
        <f t="shared" si="11"/>
        <v>21244</v>
      </c>
      <c r="G183" s="65">
        <f t="shared" si="8"/>
        <v>133057</v>
      </c>
      <c r="I183" s="47"/>
    </row>
    <row r="184" spans="1:9" ht="16.5" x14ac:dyDescent="0.2">
      <c r="A184" s="48">
        <v>178</v>
      </c>
      <c r="B184" s="53" t="s">
        <v>207</v>
      </c>
      <c r="C184" s="18" t="s">
        <v>15</v>
      </c>
      <c r="D184" s="46">
        <v>1</v>
      </c>
      <c r="E184" s="10">
        <f>ROUND(AVERAGE('Lote 3 Ferreteria'!E184,'Lote 3 Ferreteria'!H184,'Lote 3 Ferreteria'!K184),0)</f>
        <v>80567</v>
      </c>
      <c r="F184" s="10">
        <f t="shared" si="11"/>
        <v>15308</v>
      </c>
      <c r="G184" s="65">
        <f t="shared" si="8"/>
        <v>95875</v>
      </c>
      <c r="I184" s="47"/>
    </row>
    <row r="185" spans="1:9" ht="16.5" x14ac:dyDescent="0.2">
      <c r="A185" s="48">
        <v>179</v>
      </c>
      <c r="B185" s="52" t="s">
        <v>208</v>
      </c>
      <c r="C185" s="18" t="s">
        <v>15</v>
      </c>
      <c r="D185" s="46">
        <v>1</v>
      </c>
      <c r="E185" s="10">
        <f>ROUND(AVERAGE('Lote 3 Ferreteria'!E185,'Lote 3 Ferreteria'!H185,'Lote 3 Ferreteria'!K185),0)</f>
        <v>509892</v>
      </c>
      <c r="F185" s="10">
        <f t="shared" si="11"/>
        <v>96879</v>
      </c>
      <c r="G185" s="65">
        <f t="shared" si="8"/>
        <v>606771</v>
      </c>
      <c r="I185" s="47"/>
    </row>
    <row r="186" spans="1:9" ht="25.5" x14ac:dyDescent="0.2">
      <c r="A186" s="48">
        <v>180</v>
      </c>
      <c r="B186" s="52" t="s">
        <v>209</v>
      </c>
      <c r="C186" s="18" t="s">
        <v>15</v>
      </c>
      <c r="D186" s="46">
        <v>1</v>
      </c>
      <c r="E186" s="10">
        <f>ROUND(AVERAGE('Lote 3 Ferreteria'!E186,'Lote 3 Ferreteria'!H186,'Lote 3 Ferreteria'!K186),0)</f>
        <v>5915227</v>
      </c>
      <c r="F186" s="10">
        <f t="shared" si="11"/>
        <v>1123893</v>
      </c>
      <c r="G186" s="65">
        <f t="shared" si="8"/>
        <v>7039120</v>
      </c>
      <c r="I186" s="47"/>
    </row>
    <row r="187" spans="1:9" ht="16.5" x14ac:dyDescent="0.2">
      <c r="A187" s="48">
        <v>181</v>
      </c>
      <c r="B187" s="52" t="s">
        <v>210</v>
      </c>
      <c r="C187" s="18" t="s">
        <v>15</v>
      </c>
      <c r="D187" s="46">
        <v>1</v>
      </c>
      <c r="E187" s="10">
        <f>ROUND(AVERAGE('Lote 3 Ferreteria'!E187,'Lote 3 Ferreteria'!H187,'Lote 3 Ferreteria'!K187),0)</f>
        <v>2357470</v>
      </c>
      <c r="F187" s="10">
        <f t="shared" si="11"/>
        <v>447919</v>
      </c>
      <c r="G187" s="65">
        <f t="shared" si="8"/>
        <v>2805389</v>
      </c>
      <c r="I187" s="47"/>
    </row>
    <row r="188" spans="1:9" ht="16.5" x14ac:dyDescent="0.2">
      <c r="A188" s="48">
        <v>182</v>
      </c>
      <c r="B188" s="52" t="s">
        <v>211</v>
      </c>
      <c r="C188" s="18" t="s">
        <v>15</v>
      </c>
      <c r="D188" s="46">
        <v>1</v>
      </c>
      <c r="E188" s="10">
        <f>ROUND(AVERAGE('Lote 3 Ferreteria'!E188,'Lote 3 Ferreteria'!H188,'Lote 3 Ferreteria'!K188),0)</f>
        <v>22029</v>
      </c>
      <c r="F188" s="10">
        <f t="shared" si="11"/>
        <v>4186</v>
      </c>
      <c r="G188" s="65">
        <f t="shared" si="8"/>
        <v>26215</v>
      </c>
      <c r="I188" s="47"/>
    </row>
    <row r="189" spans="1:9" ht="16.5" x14ac:dyDescent="0.2">
      <c r="A189" s="48">
        <v>183</v>
      </c>
      <c r="B189" s="52" t="s">
        <v>212</v>
      </c>
      <c r="C189" s="18" t="s">
        <v>15</v>
      </c>
      <c r="D189" s="46">
        <v>1</v>
      </c>
      <c r="E189" s="10">
        <f>ROUND(AVERAGE('Lote 3 Ferreteria'!E189,'Lote 3 Ferreteria'!H189,'Lote 3 Ferreteria'!K189),0)</f>
        <v>56043</v>
      </c>
      <c r="F189" s="10">
        <f t="shared" si="11"/>
        <v>10648</v>
      </c>
      <c r="G189" s="65">
        <f t="shared" si="8"/>
        <v>66691</v>
      </c>
      <c r="I189" s="47"/>
    </row>
    <row r="190" spans="1:9" ht="16.5" x14ac:dyDescent="0.2">
      <c r="A190" s="48">
        <v>184</v>
      </c>
      <c r="B190" s="52" t="s">
        <v>213</v>
      </c>
      <c r="C190" s="18" t="s">
        <v>15</v>
      </c>
      <c r="D190" s="46">
        <v>1</v>
      </c>
      <c r="E190" s="10">
        <f>ROUND(AVERAGE('Lote 3 Ferreteria'!E190,'Lote 3 Ferreteria'!H190,'Lote 3 Ferreteria'!K190),0)</f>
        <v>66610</v>
      </c>
      <c r="F190" s="10">
        <f t="shared" si="11"/>
        <v>12656</v>
      </c>
      <c r="G190" s="65">
        <f t="shared" si="8"/>
        <v>79266</v>
      </c>
      <c r="I190" s="47"/>
    </row>
    <row r="191" spans="1:9" ht="16.5" x14ac:dyDescent="0.2">
      <c r="A191" s="48">
        <v>185</v>
      </c>
      <c r="B191" s="82" t="s">
        <v>214</v>
      </c>
      <c r="C191" s="78" t="s">
        <v>15</v>
      </c>
      <c r="D191" s="83">
        <v>1</v>
      </c>
      <c r="E191" s="10">
        <f>ROUND(AVERAGE('Lote 3 Ferreteria'!E191,'Lote 3 Ferreteria'!H191,'Lote 3 Ferreteria'!K191),0)</f>
        <v>47065</v>
      </c>
      <c r="F191" s="10">
        <f t="shared" si="11"/>
        <v>8942</v>
      </c>
      <c r="G191" s="65">
        <f t="shared" si="8"/>
        <v>56007</v>
      </c>
      <c r="I191" s="47"/>
    </row>
    <row r="192" spans="1:9" ht="16.5" x14ac:dyDescent="0.2">
      <c r="A192" s="48">
        <v>186</v>
      </c>
      <c r="B192" s="52" t="s">
        <v>258</v>
      </c>
      <c r="C192" s="18" t="s">
        <v>15</v>
      </c>
      <c r="D192" s="46">
        <v>1</v>
      </c>
      <c r="E192" s="10">
        <f>ROUND(AVERAGE('Lote 3 Ferreteria'!E192,'Lote 3 Ferreteria'!H192,'Lote 3 Ferreteria'!K192),0)</f>
        <v>50508</v>
      </c>
      <c r="F192" s="10">
        <f t="shared" si="11"/>
        <v>9597</v>
      </c>
      <c r="G192" s="65">
        <f t="shared" si="8"/>
        <v>60105</v>
      </c>
      <c r="I192" s="47"/>
    </row>
    <row r="193" spans="1:9" ht="16.5" x14ac:dyDescent="0.2">
      <c r="A193" s="48">
        <v>187</v>
      </c>
      <c r="B193" s="52" t="s">
        <v>215</v>
      </c>
      <c r="C193" s="18" t="s">
        <v>15</v>
      </c>
      <c r="D193" s="46">
        <v>1</v>
      </c>
      <c r="E193" s="10">
        <f>ROUND(AVERAGE('Lote 3 Ferreteria'!E193,'Lote 3 Ferreteria'!H193,'Lote 3 Ferreteria'!K193),0)</f>
        <v>58150</v>
      </c>
      <c r="F193" s="10">
        <f t="shared" si="11"/>
        <v>11049</v>
      </c>
      <c r="G193" s="65">
        <f t="shared" si="8"/>
        <v>69199</v>
      </c>
      <c r="I193" s="47"/>
    </row>
    <row r="194" spans="1:9" ht="16.5" x14ac:dyDescent="0.2">
      <c r="A194" s="48">
        <v>188</v>
      </c>
      <c r="B194" s="52" t="s">
        <v>216</v>
      </c>
      <c r="C194" s="18" t="s">
        <v>15</v>
      </c>
      <c r="D194" s="46">
        <v>1</v>
      </c>
      <c r="E194" s="10">
        <f>ROUND(AVERAGE('Lote 3 Ferreteria'!E194,'Lote 3 Ferreteria'!H194,'Lote 3 Ferreteria'!K194),0)</f>
        <v>130528</v>
      </c>
      <c r="F194" s="10">
        <f t="shared" si="11"/>
        <v>24800</v>
      </c>
      <c r="G194" s="65">
        <f t="shared" si="8"/>
        <v>155328</v>
      </c>
      <c r="I194" s="47"/>
    </row>
    <row r="195" spans="1:9" ht="25.5" x14ac:dyDescent="0.2">
      <c r="A195" s="48">
        <v>189</v>
      </c>
      <c r="B195" s="52" t="s">
        <v>217</v>
      </c>
      <c r="C195" s="18" t="s">
        <v>15</v>
      </c>
      <c r="D195" s="46">
        <v>1</v>
      </c>
      <c r="E195" s="10">
        <f>ROUND(AVERAGE('Lote 3 Ferreteria'!E195,'Lote 3 Ferreteria'!H195,'Lote 3 Ferreteria'!K195),0)</f>
        <v>102212</v>
      </c>
      <c r="F195" s="10">
        <f t="shared" si="11"/>
        <v>19420</v>
      </c>
      <c r="G195" s="65">
        <f t="shared" ref="G195:G204" si="12">+ROUND(E195+F195,0)</f>
        <v>121632</v>
      </c>
      <c r="I195" s="47"/>
    </row>
    <row r="196" spans="1:9" ht="16.5" x14ac:dyDescent="0.2">
      <c r="A196" s="48">
        <v>190</v>
      </c>
      <c r="B196" s="52" t="s">
        <v>218</v>
      </c>
      <c r="C196" s="18" t="s">
        <v>15</v>
      </c>
      <c r="D196" s="46">
        <v>1</v>
      </c>
      <c r="E196" s="10">
        <f>ROUND(AVERAGE('Lote 3 Ferreteria'!E196,'Lote 3 Ferreteria'!H196,'Lote 3 Ferreteria'!K196),0)</f>
        <v>14710</v>
      </c>
      <c r="F196" s="10">
        <f t="shared" si="11"/>
        <v>2795</v>
      </c>
      <c r="G196" s="65">
        <f t="shared" si="12"/>
        <v>17505</v>
      </c>
      <c r="I196" s="47"/>
    </row>
    <row r="197" spans="1:9" ht="16.5" x14ac:dyDescent="0.2">
      <c r="A197" s="48">
        <v>191</v>
      </c>
      <c r="B197" s="52" t="s">
        <v>219</v>
      </c>
      <c r="C197" s="18" t="s">
        <v>15</v>
      </c>
      <c r="D197" s="9">
        <v>1</v>
      </c>
      <c r="E197" s="10">
        <f>ROUND(AVERAGE('Lote 3 Ferreteria'!E197,'Lote 3 Ferreteria'!H197,'Lote 3 Ferreteria'!K197),0)</f>
        <v>200767</v>
      </c>
      <c r="F197" s="10">
        <f t="shared" si="11"/>
        <v>38146</v>
      </c>
      <c r="G197" s="65">
        <f t="shared" si="12"/>
        <v>238913</v>
      </c>
      <c r="I197" s="47"/>
    </row>
    <row r="198" spans="1:9" ht="16.5" x14ac:dyDescent="0.2">
      <c r="A198" s="48">
        <v>192</v>
      </c>
      <c r="B198" s="52" t="s">
        <v>220</v>
      </c>
      <c r="C198" s="18" t="s">
        <v>15</v>
      </c>
      <c r="D198" s="9">
        <v>1</v>
      </c>
      <c r="E198" s="10">
        <f>ROUND(AVERAGE('Lote 3 Ferreteria'!E198,'Lote 3 Ferreteria'!H198,'Lote 3 Ferreteria'!K198),0)</f>
        <v>972133</v>
      </c>
      <c r="F198" s="10">
        <f t="shared" si="11"/>
        <v>184705</v>
      </c>
      <c r="G198" s="65">
        <f t="shared" si="12"/>
        <v>1156838</v>
      </c>
      <c r="I198" s="47"/>
    </row>
    <row r="199" spans="1:9" ht="16.5" x14ac:dyDescent="0.2">
      <c r="A199" s="48">
        <v>193</v>
      </c>
      <c r="B199" s="52" t="s">
        <v>221</v>
      </c>
      <c r="C199" s="8" t="s">
        <v>15</v>
      </c>
      <c r="D199" s="11">
        <v>1</v>
      </c>
      <c r="E199" s="10">
        <f>ROUND(AVERAGE('Lote 3 Ferreteria'!E199,'Lote 3 Ferreteria'!H199,'Lote 3 Ferreteria'!K199),0)</f>
        <v>549467</v>
      </c>
      <c r="F199" s="10">
        <f t="shared" si="11"/>
        <v>104399</v>
      </c>
      <c r="G199" s="65">
        <f t="shared" si="12"/>
        <v>653866</v>
      </c>
      <c r="I199" s="47"/>
    </row>
    <row r="200" spans="1:9" ht="16.5" x14ac:dyDescent="0.2">
      <c r="A200" s="48">
        <v>194</v>
      </c>
      <c r="B200" s="52" t="s">
        <v>222</v>
      </c>
      <c r="C200" s="8" t="s">
        <v>15</v>
      </c>
      <c r="D200" s="11">
        <v>1</v>
      </c>
      <c r="E200" s="10">
        <f>ROUND(AVERAGE('Lote 3 Ferreteria'!E200,'Lote 3 Ferreteria'!H200,'Lote 3 Ferreteria'!K200),0)</f>
        <v>475500</v>
      </c>
      <c r="F200" s="10">
        <f t="shared" si="11"/>
        <v>90345</v>
      </c>
      <c r="G200" s="65">
        <f t="shared" si="12"/>
        <v>565845</v>
      </c>
      <c r="I200" s="47"/>
    </row>
    <row r="201" spans="1:9" ht="16.5" x14ac:dyDescent="0.2">
      <c r="A201" s="48">
        <v>195</v>
      </c>
      <c r="B201" s="52" t="s">
        <v>223</v>
      </c>
      <c r="C201" s="8" t="s">
        <v>15</v>
      </c>
      <c r="D201" s="11">
        <v>1</v>
      </c>
      <c r="E201" s="10">
        <f>ROUND(AVERAGE('Lote 3 Ferreteria'!E201,'Lote 3 Ferreteria'!H201,'Lote 3 Ferreteria'!K201),0)</f>
        <v>35428</v>
      </c>
      <c r="F201" s="10">
        <f t="shared" si="11"/>
        <v>6731</v>
      </c>
      <c r="G201" s="65">
        <f t="shared" si="12"/>
        <v>42159</v>
      </c>
      <c r="I201" s="47"/>
    </row>
    <row r="202" spans="1:9" ht="16.5" x14ac:dyDescent="0.2">
      <c r="A202" s="48">
        <v>196</v>
      </c>
      <c r="B202" s="52" t="s">
        <v>224</v>
      </c>
      <c r="C202" s="8" t="s">
        <v>15</v>
      </c>
      <c r="D202" s="11">
        <v>1</v>
      </c>
      <c r="E202" s="10">
        <f>ROUND(AVERAGE('Lote 3 Ferreteria'!E202,'Lote 3 Ferreteria'!H202,'Lote 3 Ferreteria'!K202),0)</f>
        <v>46858</v>
      </c>
      <c r="F202" s="57">
        <f>ROUND(E202*5%,0)</f>
        <v>2343</v>
      </c>
      <c r="G202" s="65">
        <f t="shared" si="12"/>
        <v>49201</v>
      </c>
      <c r="I202" s="47"/>
    </row>
    <row r="203" spans="1:9" ht="16.5" x14ac:dyDescent="0.2">
      <c r="A203" s="48">
        <v>197</v>
      </c>
      <c r="B203" s="52" t="s">
        <v>225</v>
      </c>
      <c r="C203" s="8" t="s">
        <v>15</v>
      </c>
      <c r="D203" s="11">
        <v>1</v>
      </c>
      <c r="E203" s="10">
        <f>ROUND(AVERAGE('Lote 3 Ferreteria'!E203,'Lote 3 Ferreteria'!H203,'Lote 3 Ferreteria'!K203),0)</f>
        <v>56467</v>
      </c>
      <c r="F203" s="10">
        <f>ROUND(E203*19%,0)</f>
        <v>10729</v>
      </c>
      <c r="G203" s="65">
        <f t="shared" si="12"/>
        <v>67196</v>
      </c>
      <c r="I203" s="47"/>
    </row>
    <row r="204" spans="1:9" ht="16.5" x14ac:dyDescent="0.2">
      <c r="A204" s="48">
        <v>198</v>
      </c>
      <c r="B204" s="52" t="s">
        <v>226</v>
      </c>
      <c r="C204" s="8" t="s">
        <v>15</v>
      </c>
      <c r="D204" s="11">
        <v>1</v>
      </c>
      <c r="E204" s="10">
        <f>ROUND(AVERAGE('Lote 3 Ferreteria'!E204,'Lote 3 Ferreteria'!H204,'Lote 3 Ferreteria'!K204),0)</f>
        <v>551750</v>
      </c>
      <c r="F204" s="57">
        <f>ROUND(E204*0%,0)</f>
        <v>0</v>
      </c>
      <c r="G204" s="65">
        <f t="shared" si="12"/>
        <v>551750</v>
      </c>
      <c r="I204" s="47"/>
    </row>
    <row r="205" spans="1:9" ht="16.5" x14ac:dyDescent="0.2">
      <c r="A205" s="48">
        <v>199</v>
      </c>
      <c r="B205" s="52" t="s">
        <v>227</v>
      </c>
      <c r="C205" s="8" t="s">
        <v>15</v>
      </c>
      <c r="D205" s="11">
        <v>1</v>
      </c>
      <c r="E205" s="10">
        <f>ROUND(AVERAGE('Lote 3 Ferreteria'!E205,'Lote 3 Ferreteria'!H205,'Lote 3 Ferreteria'!K205),0)</f>
        <v>429333</v>
      </c>
      <c r="F205" s="10">
        <f t="shared" ref="F205:F210" si="13">ROUND(E205*19%,0)</f>
        <v>81573</v>
      </c>
      <c r="G205" s="65">
        <f>+ROUND(E205+F205,0)</f>
        <v>510906</v>
      </c>
      <c r="I205" s="47"/>
    </row>
    <row r="206" spans="1:9" ht="16.5" x14ac:dyDescent="0.2">
      <c r="A206" s="48">
        <v>200</v>
      </c>
      <c r="B206" s="52" t="s">
        <v>228</v>
      </c>
      <c r="C206" s="8" t="s">
        <v>15</v>
      </c>
      <c r="D206" s="11">
        <v>1</v>
      </c>
      <c r="E206" s="10">
        <f>ROUND(AVERAGE('Lote 3 Ferreteria'!E206,'Lote 3 Ferreteria'!H206,'Lote 3 Ferreteria'!K206),0)</f>
        <v>796987</v>
      </c>
      <c r="F206" s="10">
        <f t="shared" si="13"/>
        <v>151428</v>
      </c>
      <c r="G206" s="65">
        <f>+ROUND(E206+F206,0)</f>
        <v>948415</v>
      </c>
      <c r="I206" s="47"/>
    </row>
    <row r="207" spans="1:9" ht="16.5" x14ac:dyDescent="0.2">
      <c r="A207" s="48">
        <v>201</v>
      </c>
      <c r="B207" s="52" t="s">
        <v>229</v>
      </c>
      <c r="C207" s="8" t="s">
        <v>15</v>
      </c>
      <c r="D207" s="11">
        <v>1</v>
      </c>
      <c r="E207" s="10">
        <f>ROUND(AVERAGE('Lote 3 Ferreteria'!E207,'Lote 3 Ferreteria'!H207,'Lote 3 Ferreteria'!K207),0)</f>
        <v>2284540</v>
      </c>
      <c r="F207" s="10">
        <f t="shared" si="13"/>
        <v>434063</v>
      </c>
      <c r="G207" s="65">
        <f>+ROUND(E207+F207,0)</f>
        <v>2718603</v>
      </c>
      <c r="I207" s="47"/>
    </row>
    <row r="208" spans="1:9" ht="16.5" x14ac:dyDescent="0.2">
      <c r="A208" s="48">
        <v>202</v>
      </c>
      <c r="B208" s="52" t="s">
        <v>230</v>
      </c>
      <c r="C208" s="8" t="s">
        <v>15</v>
      </c>
      <c r="D208" s="11">
        <v>1</v>
      </c>
      <c r="E208" s="10">
        <f>ROUND(AVERAGE('Lote 3 Ferreteria'!E208,'Lote 3 Ferreteria'!H208,'Lote 3 Ferreteria'!K208),0)</f>
        <v>1200627</v>
      </c>
      <c r="F208" s="10">
        <f t="shared" si="13"/>
        <v>228119</v>
      </c>
      <c r="G208" s="65">
        <f t="shared" ref="G208:G234" si="14">+ROUND(E208+F208,0)</f>
        <v>1428746</v>
      </c>
      <c r="I208" s="47"/>
    </row>
    <row r="209" spans="1:9" ht="16.5" x14ac:dyDescent="0.2">
      <c r="A209" s="48">
        <v>203</v>
      </c>
      <c r="B209" s="52" t="s">
        <v>231</v>
      </c>
      <c r="C209" s="8" t="s">
        <v>15</v>
      </c>
      <c r="D209" s="11">
        <v>1</v>
      </c>
      <c r="E209" s="10">
        <f>ROUND(AVERAGE('Lote 3 Ferreteria'!E209,'Lote 3 Ferreteria'!H209,'Lote 3 Ferreteria'!K209),0)</f>
        <v>862253</v>
      </c>
      <c r="F209" s="10">
        <f t="shared" si="13"/>
        <v>163828</v>
      </c>
      <c r="G209" s="65">
        <f t="shared" si="14"/>
        <v>1026081</v>
      </c>
      <c r="I209" s="47"/>
    </row>
    <row r="210" spans="1:9" ht="16.5" x14ac:dyDescent="0.2">
      <c r="A210" s="48">
        <v>204</v>
      </c>
      <c r="B210" s="52" t="s">
        <v>232</v>
      </c>
      <c r="C210" s="8" t="s">
        <v>15</v>
      </c>
      <c r="D210" s="11">
        <v>1</v>
      </c>
      <c r="E210" s="10">
        <f>ROUND(AVERAGE('Lote 3 Ferreteria'!E210,'Lote 3 Ferreteria'!H210,'Lote 3 Ferreteria'!K210),0)</f>
        <v>182636</v>
      </c>
      <c r="F210" s="10">
        <f t="shared" si="13"/>
        <v>34701</v>
      </c>
      <c r="G210" s="65">
        <f t="shared" si="14"/>
        <v>217337</v>
      </c>
      <c r="I210" s="47"/>
    </row>
    <row r="211" spans="1:9" ht="16.5" x14ac:dyDescent="0.2">
      <c r="A211" s="48">
        <v>205</v>
      </c>
      <c r="B211" s="52" t="s">
        <v>233</v>
      </c>
      <c r="C211" s="8" t="s">
        <v>15</v>
      </c>
      <c r="D211" s="11">
        <v>1</v>
      </c>
      <c r="E211" s="10">
        <f>ROUND(AVERAGE('Lote 3 Ferreteria'!E211,'Lote 3 Ferreteria'!H211,'Lote 3 Ferreteria'!K211),0)</f>
        <v>3832</v>
      </c>
      <c r="F211" s="57">
        <f>ROUND(E211*0%,0)</f>
        <v>0</v>
      </c>
      <c r="G211" s="65">
        <f t="shared" ref="G211:G220" si="15">+ROUND(E211+F211,0)</f>
        <v>3832</v>
      </c>
      <c r="I211" s="47"/>
    </row>
    <row r="212" spans="1:9" ht="16.5" x14ac:dyDescent="0.2">
      <c r="A212" s="48">
        <v>206</v>
      </c>
      <c r="B212" s="52" t="s">
        <v>234</v>
      </c>
      <c r="C212" s="8" t="s">
        <v>15</v>
      </c>
      <c r="D212" s="11">
        <v>1</v>
      </c>
      <c r="E212" s="10">
        <f>ROUND(AVERAGE('Lote 3 Ferreteria'!E212,'Lote 3 Ferreteria'!H212,'Lote 3 Ferreteria'!K212),0)</f>
        <v>2899</v>
      </c>
      <c r="F212" s="57">
        <f>ROUND(E212*0%,0)</f>
        <v>0</v>
      </c>
      <c r="G212" s="65">
        <f t="shared" si="15"/>
        <v>2899</v>
      </c>
      <c r="I212" s="47"/>
    </row>
    <row r="213" spans="1:9" ht="16.5" x14ac:dyDescent="0.2">
      <c r="A213" s="48">
        <v>207</v>
      </c>
      <c r="B213" s="52" t="s">
        <v>235</v>
      </c>
      <c r="C213" s="8" t="s">
        <v>15</v>
      </c>
      <c r="D213" s="11">
        <v>1</v>
      </c>
      <c r="E213" s="10">
        <f>ROUND(AVERAGE('Lote 3 Ferreteria'!E213,'Lote 3 Ferreteria'!H213,'Lote 3 Ferreteria'!K213),0)</f>
        <v>48861</v>
      </c>
      <c r="F213" s="10">
        <f t="shared" ref="F213:F219" si="16">ROUND(E213*19%,0)</f>
        <v>9284</v>
      </c>
      <c r="G213" s="65">
        <f t="shared" si="15"/>
        <v>58145</v>
      </c>
      <c r="I213" s="47"/>
    </row>
    <row r="214" spans="1:9" ht="16.5" x14ac:dyDescent="0.2">
      <c r="A214" s="48">
        <v>208</v>
      </c>
      <c r="B214" s="52" t="s">
        <v>236</v>
      </c>
      <c r="C214" s="8" t="s">
        <v>15</v>
      </c>
      <c r="D214" s="11">
        <v>1</v>
      </c>
      <c r="E214" s="10">
        <f>ROUND(AVERAGE('Lote 3 Ferreteria'!E214,'Lote 3 Ferreteria'!H214,'Lote 3 Ferreteria'!K214),0)</f>
        <v>110983</v>
      </c>
      <c r="F214" s="10">
        <f t="shared" si="16"/>
        <v>21087</v>
      </c>
      <c r="G214" s="65">
        <f t="shared" si="15"/>
        <v>132070</v>
      </c>
      <c r="I214" s="47"/>
    </row>
    <row r="215" spans="1:9" ht="16.5" x14ac:dyDescent="0.2">
      <c r="A215" s="48">
        <v>209</v>
      </c>
      <c r="B215" s="52" t="s">
        <v>237</v>
      </c>
      <c r="C215" s="8" t="s">
        <v>15</v>
      </c>
      <c r="D215" s="11">
        <v>1</v>
      </c>
      <c r="E215" s="10">
        <f>ROUND(AVERAGE('Lote 3 Ferreteria'!E215,'Lote 3 Ferreteria'!H215,'Lote 3 Ferreteria'!K215),0)</f>
        <v>545253</v>
      </c>
      <c r="F215" s="10">
        <f t="shared" si="16"/>
        <v>103598</v>
      </c>
      <c r="G215" s="65">
        <f t="shared" si="15"/>
        <v>648851</v>
      </c>
      <c r="I215" s="47"/>
    </row>
    <row r="216" spans="1:9" ht="16.5" x14ac:dyDescent="0.2">
      <c r="A216" s="48">
        <v>210</v>
      </c>
      <c r="B216" s="52" t="s">
        <v>238</v>
      </c>
      <c r="C216" s="8" t="s">
        <v>15</v>
      </c>
      <c r="D216" s="11">
        <v>1</v>
      </c>
      <c r="E216" s="10">
        <f>ROUND(AVERAGE('Lote 3 Ferreteria'!E216,'Lote 3 Ferreteria'!H216,'Lote 3 Ferreteria'!K216),0)</f>
        <v>81183</v>
      </c>
      <c r="F216" s="10">
        <f t="shared" si="16"/>
        <v>15425</v>
      </c>
      <c r="G216" s="65">
        <f t="shared" si="15"/>
        <v>96608</v>
      </c>
      <c r="I216" s="47"/>
    </row>
    <row r="217" spans="1:9" ht="16.5" x14ac:dyDescent="0.2">
      <c r="A217" s="48">
        <v>211</v>
      </c>
      <c r="B217" s="82" t="s">
        <v>239</v>
      </c>
      <c r="C217" s="84" t="s">
        <v>15</v>
      </c>
      <c r="D217" s="81">
        <v>1</v>
      </c>
      <c r="E217" s="10">
        <f>ROUND(AVERAGE('Lote 3 Ferreteria'!E217,'Lote 3 Ferreteria'!H217,'Lote 3 Ferreteria'!K217),0)</f>
        <v>14813</v>
      </c>
      <c r="F217" s="10">
        <f t="shared" si="16"/>
        <v>2814</v>
      </c>
      <c r="G217" s="65">
        <f t="shared" si="15"/>
        <v>17627</v>
      </c>
      <c r="I217" s="47"/>
    </row>
    <row r="218" spans="1:9" ht="16.5" x14ac:dyDescent="0.2">
      <c r="A218" s="48">
        <v>212</v>
      </c>
      <c r="B218" s="52" t="s">
        <v>240</v>
      </c>
      <c r="C218" s="8" t="s">
        <v>15</v>
      </c>
      <c r="D218" s="11">
        <v>1</v>
      </c>
      <c r="E218" s="10">
        <f>ROUND(AVERAGE('Lote 3 Ferreteria'!E218,'Lote 3 Ferreteria'!H218,'Lote 3 Ferreteria'!K218),0)</f>
        <v>12188</v>
      </c>
      <c r="F218" s="10">
        <f t="shared" si="16"/>
        <v>2316</v>
      </c>
      <c r="G218" s="65">
        <f t="shared" si="15"/>
        <v>14504</v>
      </c>
      <c r="I218" s="47"/>
    </row>
    <row r="219" spans="1:9" ht="16.5" x14ac:dyDescent="0.2">
      <c r="A219" s="48">
        <v>213</v>
      </c>
      <c r="B219" s="52" t="s">
        <v>241</v>
      </c>
      <c r="C219" s="8" t="s">
        <v>15</v>
      </c>
      <c r="D219" s="11">
        <v>1</v>
      </c>
      <c r="E219" s="10">
        <f>ROUND(AVERAGE('Lote 3 Ferreteria'!E219,'Lote 3 Ferreteria'!H219,'Lote 3 Ferreteria'!K219),0)</f>
        <v>80664</v>
      </c>
      <c r="F219" s="10">
        <f t="shared" si="16"/>
        <v>15326</v>
      </c>
      <c r="G219" s="65">
        <f t="shared" si="15"/>
        <v>95990</v>
      </c>
      <c r="I219" s="47"/>
    </row>
    <row r="220" spans="1:9" ht="16.5" x14ac:dyDescent="0.2">
      <c r="A220" s="48">
        <v>214</v>
      </c>
      <c r="B220" s="52" t="s">
        <v>242</v>
      </c>
      <c r="C220" s="8" t="s">
        <v>15</v>
      </c>
      <c r="D220" s="11">
        <v>1</v>
      </c>
      <c r="E220" s="10">
        <f>ROUND(AVERAGE('Lote 3 Ferreteria'!E220,'Lote 3 Ferreteria'!H220,'Lote 3 Ferreteria'!K220),0)</f>
        <v>235884</v>
      </c>
      <c r="F220" s="57">
        <f>ROUND(E220*0%,0)</f>
        <v>0</v>
      </c>
      <c r="G220" s="65">
        <f t="shared" si="15"/>
        <v>235884</v>
      </c>
      <c r="I220" s="47"/>
    </row>
    <row r="221" spans="1:9" ht="16.5" x14ac:dyDescent="0.2">
      <c r="A221" s="48">
        <v>215</v>
      </c>
      <c r="B221" s="52" t="s">
        <v>243</v>
      </c>
      <c r="C221" s="8" t="s">
        <v>15</v>
      </c>
      <c r="D221" s="11">
        <v>1</v>
      </c>
      <c r="E221" s="10">
        <f>ROUND(AVERAGE('Lote 3 Ferreteria'!E221,'Lote 3 Ferreteria'!H221,'Lote 3 Ferreteria'!K221),0)</f>
        <v>22237</v>
      </c>
      <c r="F221" s="10">
        <f t="shared" ref="F221:F234" si="17">ROUND(E221*19%,0)</f>
        <v>4225</v>
      </c>
      <c r="G221" s="65">
        <f t="shared" si="14"/>
        <v>26462</v>
      </c>
      <c r="I221" s="47"/>
    </row>
    <row r="222" spans="1:9" ht="16.5" x14ac:dyDescent="0.2">
      <c r="A222" s="48">
        <v>216</v>
      </c>
      <c r="B222" s="52" t="s">
        <v>244</v>
      </c>
      <c r="C222" s="8" t="s">
        <v>15</v>
      </c>
      <c r="D222" s="11">
        <v>1</v>
      </c>
      <c r="E222" s="10">
        <f>ROUND(AVERAGE('Lote 3 Ferreteria'!E222,'Lote 3 Ferreteria'!H222,'Lote 3 Ferreteria'!K222),0)</f>
        <v>4765567</v>
      </c>
      <c r="F222" s="10">
        <f t="shared" si="17"/>
        <v>905458</v>
      </c>
      <c r="G222" s="65">
        <f t="shared" si="14"/>
        <v>5671025</v>
      </c>
      <c r="I222" s="47"/>
    </row>
    <row r="223" spans="1:9" ht="16.5" x14ac:dyDescent="0.2">
      <c r="A223" s="48">
        <v>217</v>
      </c>
      <c r="B223" s="52" t="s">
        <v>245</v>
      </c>
      <c r="C223" s="8" t="s">
        <v>15</v>
      </c>
      <c r="D223" s="11">
        <v>1</v>
      </c>
      <c r="E223" s="10">
        <f>ROUND(AVERAGE('Lote 3 Ferreteria'!E223,'Lote 3 Ferreteria'!H223,'Lote 3 Ferreteria'!K223),0)</f>
        <v>466037</v>
      </c>
      <c r="F223" s="10">
        <f t="shared" si="17"/>
        <v>88547</v>
      </c>
      <c r="G223" s="65">
        <f t="shared" si="14"/>
        <v>554584</v>
      </c>
      <c r="I223" s="47"/>
    </row>
    <row r="224" spans="1:9" ht="16.5" x14ac:dyDescent="0.2">
      <c r="A224" s="48">
        <v>218</v>
      </c>
      <c r="B224" s="52" t="s">
        <v>246</v>
      </c>
      <c r="C224" s="8" t="s">
        <v>15</v>
      </c>
      <c r="D224" s="11">
        <v>1</v>
      </c>
      <c r="E224" s="10">
        <f>ROUND(AVERAGE('Lote 3 Ferreteria'!E224,'Lote 3 Ferreteria'!H224,'Lote 3 Ferreteria'!K224),0)</f>
        <v>458613</v>
      </c>
      <c r="F224" s="10">
        <f t="shared" si="17"/>
        <v>87136</v>
      </c>
      <c r="G224" s="65">
        <f t="shared" si="14"/>
        <v>545749</v>
      </c>
      <c r="I224" s="47"/>
    </row>
    <row r="225" spans="1:9" ht="16.5" x14ac:dyDescent="0.2">
      <c r="A225" s="48">
        <v>219</v>
      </c>
      <c r="B225" s="52" t="s">
        <v>247</v>
      </c>
      <c r="C225" s="8" t="s">
        <v>15</v>
      </c>
      <c r="D225" s="11">
        <v>1</v>
      </c>
      <c r="E225" s="10">
        <f>ROUND(AVERAGE('Lote 3 Ferreteria'!E225,'Lote 3 Ferreteria'!H225,'Lote 3 Ferreteria'!K225),0)</f>
        <v>49172</v>
      </c>
      <c r="F225" s="10">
        <f t="shared" si="17"/>
        <v>9343</v>
      </c>
      <c r="G225" s="65">
        <f t="shared" si="14"/>
        <v>58515</v>
      </c>
      <c r="I225" s="47"/>
    </row>
    <row r="226" spans="1:9" ht="16.5" x14ac:dyDescent="0.2">
      <c r="A226" s="48">
        <v>220</v>
      </c>
      <c r="B226" s="52" t="s">
        <v>248</v>
      </c>
      <c r="C226" s="8" t="s">
        <v>15</v>
      </c>
      <c r="D226" s="11">
        <v>1</v>
      </c>
      <c r="E226" s="10">
        <f>ROUND(AVERAGE('Lote 3 Ferreteria'!E226,'Lote 3 Ferreteria'!H226,'Lote 3 Ferreteria'!K226),0)</f>
        <v>935183</v>
      </c>
      <c r="F226" s="10">
        <f t="shared" si="17"/>
        <v>177685</v>
      </c>
      <c r="G226" s="65">
        <f t="shared" si="14"/>
        <v>1112868</v>
      </c>
      <c r="I226" s="47"/>
    </row>
    <row r="227" spans="1:9" ht="16.5" x14ac:dyDescent="0.2">
      <c r="A227" s="48">
        <v>221</v>
      </c>
      <c r="B227" s="52" t="s">
        <v>249</v>
      </c>
      <c r="C227" s="8" t="s">
        <v>15</v>
      </c>
      <c r="D227" s="11">
        <v>1</v>
      </c>
      <c r="E227" s="10">
        <f>ROUND(AVERAGE('Lote 3 Ferreteria'!E227,'Lote 3 Ferreteria'!H227,'Lote 3 Ferreteria'!K227),0)</f>
        <v>143202</v>
      </c>
      <c r="F227" s="10">
        <f t="shared" si="17"/>
        <v>27208</v>
      </c>
      <c r="G227" s="65">
        <f t="shared" si="14"/>
        <v>170410</v>
      </c>
      <c r="I227" s="47"/>
    </row>
    <row r="228" spans="1:9" ht="16.5" x14ac:dyDescent="0.2">
      <c r="A228" s="48">
        <v>222</v>
      </c>
      <c r="B228" s="52" t="s">
        <v>250</v>
      </c>
      <c r="C228" s="8" t="s">
        <v>15</v>
      </c>
      <c r="D228" s="11">
        <v>1</v>
      </c>
      <c r="E228" s="10">
        <f>ROUND(AVERAGE('Lote 3 Ferreteria'!E228,'Lote 3 Ferreteria'!H228,'Lote 3 Ferreteria'!K228),0)</f>
        <v>143202</v>
      </c>
      <c r="F228" s="10">
        <f t="shared" si="17"/>
        <v>27208</v>
      </c>
      <c r="G228" s="65">
        <f t="shared" si="14"/>
        <v>170410</v>
      </c>
      <c r="I228" s="47"/>
    </row>
    <row r="229" spans="1:9" ht="16.5" x14ac:dyDescent="0.2">
      <c r="A229" s="48">
        <v>223</v>
      </c>
      <c r="B229" s="52" t="s">
        <v>251</v>
      </c>
      <c r="C229" s="8" t="s">
        <v>15</v>
      </c>
      <c r="D229" s="11">
        <v>1</v>
      </c>
      <c r="E229" s="10">
        <f>ROUND(AVERAGE('Lote 3 Ferreteria'!E229,'Lote 3 Ferreteria'!H229,'Lote 3 Ferreteria'!K229),0)</f>
        <v>133153</v>
      </c>
      <c r="F229" s="10">
        <f t="shared" si="17"/>
        <v>25299</v>
      </c>
      <c r="G229" s="65">
        <f t="shared" si="14"/>
        <v>158452</v>
      </c>
      <c r="I229" s="47"/>
    </row>
    <row r="230" spans="1:9" ht="16.5" x14ac:dyDescent="0.2">
      <c r="A230" s="48">
        <v>224</v>
      </c>
      <c r="B230" s="52" t="s">
        <v>252</v>
      </c>
      <c r="C230" s="8" t="s">
        <v>15</v>
      </c>
      <c r="D230" s="11">
        <v>1</v>
      </c>
      <c r="E230" s="10">
        <f>ROUND(AVERAGE('Lote 3 Ferreteria'!E230,'Lote 3 Ferreteria'!H230,'Lote 3 Ferreteria'!K230),0)</f>
        <v>144790</v>
      </c>
      <c r="F230" s="10">
        <f t="shared" si="17"/>
        <v>27510</v>
      </c>
      <c r="G230" s="65">
        <f t="shared" si="14"/>
        <v>172300</v>
      </c>
      <c r="I230" s="47"/>
    </row>
    <row r="231" spans="1:9" ht="16.5" x14ac:dyDescent="0.2">
      <c r="A231" s="29">
        <v>225</v>
      </c>
      <c r="B231" s="52" t="s">
        <v>253</v>
      </c>
      <c r="C231" s="8" t="s">
        <v>15</v>
      </c>
      <c r="D231" s="11">
        <v>1</v>
      </c>
      <c r="E231" s="10">
        <f>ROUND(AVERAGE('Lote 3 Ferreteria'!E231,'Lote 3 Ferreteria'!H231,'Lote 3 Ferreteria'!K231),0)</f>
        <v>100417</v>
      </c>
      <c r="F231" s="10">
        <f t="shared" si="17"/>
        <v>19079</v>
      </c>
      <c r="G231" s="65">
        <f t="shared" si="14"/>
        <v>119496</v>
      </c>
      <c r="I231" s="47"/>
    </row>
    <row r="232" spans="1:9" ht="16.5" x14ac:dyDescent="0.2">
      <c r="A232" s="29">
        <v>226</v>
      </c>
      <c r="B232" s="52" t="s">
        <v>254</v>
      </c>
      <c r="C232" s="8" t="s">
        <v>15</v>
      </c>
      <c r="D232" s="11">
        <v>1</v>
      </c>
      <c r="E232" s="10">
        <f>ROUND(AVERAGE('Lote 3 Ferreteria'!E232,'Lote 3 Ferreteria'!H232,'Lote 3 Ferreteria'!K232),0)</f>
        <v>58150</v>
      </c>
      <c r="F232" s="10">
        <f t="shared" si="17"/>
        <v>11049</v>
      </c>
      <c r="G232" s="65">
        <f t="shared" si="14"/>
        <v>69199</v>
      </c>
      <c r="I232" s="47"/>
    </row>
    <row r="233" spans="1:9" ht="16.5" x14ac:dyDescent="0.2">
      <c r="A233" s="29">
        <v>227</v>
      </c>
      <c r="B233" s="52" t="s">
        <v>255</v>
      </c>
      <c r="C233" s="8" t="s">
        <v>15</v>
      </c>
      <c r="D233" s="11">
        <v>1</v>
      </c>
      <c r="E233" s="10">
        <f>ROUND(AVERAGE('Lote 3 Ferreteria'!E233,'Lote 3 Ferreteria'!H233,'Lote 3 Ferreteria'!K233),0)</f>
        <v>64503</v>
      </c>
      <c r="F233" s="10">
        <f t="shared" si="17"/>
        <v>12256</v>
      </c>
      <c r="G233" s="65">
        <f t="shared" si="14"/>
        <v>76759</v>
      </c>
      <c r="I233" s="47"/>
    </row>
    <row r="234" spans="1:9" ht="17.25" thickBot="1" x14ac:dyDescent="0.25">
      <c r="A234" s="66">
        <v>228</v>
      </c>
      <c r="B234" s="79" t="s">
        <v>256</v>
      </c>
      <c r="C234" s="67" t="s">
        <v>15</v>
      </c>
      <c r="D234" s="68">
        <v>1</v>
      </c>
      <c r="E234" s="69">
        <f>ROUND(AVERAGE('Lote 3 Ferreteria'!E234,'Lote 3 Ferreteria'!H234,'Lote 3 Ferreteria'!K234),0)</f>
        <v>51382</v>
      </c>
      <c r="F234" s="69">
        <f t="shared" si="17"/>
        <v>9763</v>
      </c>
      <c r="G234" s="70">
        <f t="shared" si="14"/>
        <v>61145</v>
      </c>
      <c r="I234" s="47"/>
    </row>
    <row r="236" spans="1:9" x14ac:dyDescent="0.2">
      <c r="E236" s="47"/>
      <c r="G236" s="47"/>
    </row>
    <row r="237" spans="1:9" x14ac:dyDescent="0.2">
      <c r="G237" s="47"/>
    </row>
    <row r="238" spans="1:9" x14ac:dyDescent="0.2">
      <c r="E238" s="47"/>
    </row>
    <row r="239" spans="1:9" x14ac:dyDescent="0.2">
      <c r="G239" s="47"/>
    </row>
    <row r="242" spans="7:7" x14ac:dyDescent="0.2">
      <c r="G242" s="47"/>
    </row>
  </sheetData>
  <autoFilter ref="A6:I234" xr:uid="{490E2343-1546-4A48-9C19-62B37D13EDD3}"/>
  <mergeCells count="5">
    <mergeCell ref="A1:G1"/>
    <mergeCell ref="B2:G2"/>
    <mergeCell ref="B3:G3"/>
    <mergeCell ref="B4:G4"/>
    <mergeCell ref="A5:G5"/>
  </mergeCells>
  <conditionalFormatting sqref="B183 B185:B233 B7:B181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Lote 3 Ferreteria</vt:lpstr>
      <vt:lpstr>Analisis de Mercado Lote 3</vt:lpstr>
      <vt:lpstr>'Lote 3 Ferreteria'!Área_de_impresión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yeisson rojas</dc:creator>
  <cp:lastModifiedBy>DIANA</cp:lastModifiedBy>
  <dcterms:created xsi:type="dcterms:W3CDTF">2024-08-27T23:40:22Z</dcterms:created>
  <dcterms:modified xsi:type="dcterms:W3CDTF">2024-11-27T19:30:22Z</dcterms:modified>
</cp:coreProperties>
</file>